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drawings/drawing3.xml" ContentType="application/vnd.openxmlformats-officedocument.drawing+xml"/>
  <Override PartName="/xl/slicers/slicer3.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tables/table1.xml" ContentType="application/vnd.openxmlformats-officedocument.spreadsheetml.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2.xml" ContentType="application/vnd.openxmlformats-officedocument.spreadsheetml.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8.xml" ContentType="application/vnd.openxmlformats-officedocument.drawing+xml"/>
  <Override PartName="/xl/slicers/slicer4.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slicers/slicer5.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ml.chartshapes+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drawings/drawing12.xml" ContentType="application/vnd.openxmlformats-officedocument.drawing+xml"/>
  <Override PartName="/xl/slicers/slicer6.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ml.chartshapes+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H:\Statistikk\Web\Web_2019\"/>
    </mc:Choice>
  </mc:AlternateContent>
  <xr:revisionPtr revIDLastSave="0" documentId="13_ncr:1_{F8E28B45-C7FC-4579-A72D-6E3C3BAEC93E}" xr6:coauthVersionLast="41" xr6:coauthVersionMax="41" xr10:uidLastSave="{00000000-0000-0000-0000-000000000000}"/>
  <workbookProtection workbookAlgorithmName="SHA-512" workbookHashValue="gXFF7Z+kSP4OXx/EubxcbKTn5sozEjS5/j46aPQ4qfVsXIB1bZlUw8W5ZTzZtZs9UWdUQ35bEQoij+qVr7aV7A==" workbookSaltValue="qz8vNGoGM/yse7XvRtDabg==" workbookSpinCount="100000" lockStructure="1"/>
  <bookViews>
    <workbookView xWindow="-25320" yWindow="225" windowWidth="25440" windowHeight="15990" firstSheet="1" activeTab="1" xr2:uid="{00000000-000D-0000-FFFF-FFFF00000000}"/>
  </bookViews>
  <sheets>
    <sheet name="PT_kom sorter" sheetId="35" state="hidden" r:id="rId1"/>
    <sheet name="Om talla" sheetId="34" r:id="rId2"/>
    <sheet name="T-sortert" sheetId="28" r:id="rId3"/>
    <sheet name="PT_sortert" sheetId="29" state="hidden" r:id="rId4"/>
    <sheet name="T_kommuner" sheetId="22" r:id="rId5"/>
    <sheet name="T_fylk" sheetId="26" r:id="rId6"/>
    <sheet name="D_enkeltkom" sheetId="27" r:id="rId7"/>
    <sheet name="base_flat" sheetId="6" state="hidden" r:id="rId8"/>
    <sheet name="råbase" sheetId="4" state="hidden" r:id="rId9"/>
    <sheet name="PT_kom" sheetId="10" state="hidden" r:id="rId10"/>
    <sheet name="PT_fylk" sheetId="14" state="hidden" r:id="rId11"/>
    <sheet name="base_piv" sheetId="9" state="hidden" r:id="rId12"/>
    <sheet name="PD2" sheetId="20" state="hidden" r:id="rId13"/>
    <sheet name="PT_rang" sheetId="25" state="hidden" r:id="rId14"/>
    <sheet name="PD-fl_komm" sheetId="30" state="hidden" r:id="rId15"/>
    <sheet name="D_fl_kommuner" sheetId="31" r:id="rId16"/>
    <sheet name="PD_fylker" sheetId="32" state="hidden" r:id="rId17"/>
    <sheet name="D_fylker" sheetId="33" r:id="rId18"/>
    <sheet name="base_piv_2" sheetId="16" state="hidden" r:id="rId19"/>
  </sheets>
  <definedNames>
    <definedName name="_xlnm._FilterDatabase" localSheetId="7" hidden="1">base_flat!$A$1:$I$426</definedName>
    <definedName name="_xlcn.WorksheetConnection_RAPP201714_tab_kommune_base.xlsxBase_piv1" hidden="1">Base_piv[]</definedName>
    <definedName name="_xlcn.WorksheetConnection_RAPP201714_tab_kommune_base.xlsxTabell11" hidden="1">base_flat[]</definedName>
    <definedName name="EksterneData_1" localSheetId="18" hidden="1">base_piv_2!$A$1:$G$2976</definedName>
    <definedName name="Slicer_fnr_fylke">#N/A</definedName>
    <definedName name="Slicer_fnr_fylke1">#N/A</definedName>
    <definedName name="Slicer_formål">#N/A</definedName>
    <definedName name="Slicer_formål1">#N/A</definedName>
    <definedName name="Slicer_formål2">#N/A</definedName>
    <definedName name="Slicer_fylke">#N/A</definedName>
    <definedName name="Slicer_fylke1">#N/A</definedName>
    <definedName name="Slicer_knr_kommune">#N/A</definedName>
    <definedName name="Slicer_kommune">#N/A</definedName>
  </definedNames>
  <calcPr calcId="191029"/>
  <pivotCaches>
    <pivotCache cacheId="31" r:id="rId20"/>
    <pivotCache cacheId="32" r:id="rId21"/>
  </pivotCaches>
  <extLst>
    <ext xmlns:x14="http://schemas.microsoft.com/office/spreadsheetml/2009/9/main" uri="{BBE1A952-AA13-448e-AADC-164F8A28A991}">
      <x14:slicerCaches>
        <x14:slicerCache r:id="rId22"/>
        <x14:slicerCache r:id="rId23"/>
        <x14:slicerCache r:id="rId24"/>
        <x14:slicerCache r:id="rId25"/>
        <x14:slicerCache r:id="rId26"/>
        <x14:slicerCache r:id="rId27"/>
        <x14:slicerCache r:id="rId28"/>
        <x14:slicerCache r:id="rId29"/>
        <x14:slicerCache r:id="rId30"/>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Tabell1" name="Tabell1" connection="WorksheetConnection_RAPP2017-14_tab_kommune_base.xlsx!Tabell1"/>
          <x15:modelTable id="Base_piv" name="Base_piv" connection="WorksheetConnection_RAPP2017-14_tab_kommune_base.xlsx!Base_piv"/>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4" i="35" l="1"/>
  <c r="AD4" i="35"/>
  <c r="AC4" i="35"/>
  <c r="AB4" i="35"/>
  <c r="AA4" i="35"/>
  <c r="Z4" i="35"/>
  <c r="Y4" i="35"/>
  <c r="X4" i="35"/>
  <c r="W4" i="35"/>
  <c r="V4" i="35"/>
  <c r="U4" i="35"/>
  <c r="U1" i="35" l="1"/>
  <c r="U3" i="35" s="1"/>
  <c r="A1" i="35" s="1"/>
  <c r="A33" i="32"/>
  <c r="A34" i="32"/>
  <c r="A35" i="32"/>
  <c r="A36" i="32"/>
  <c r="A37" i="32"/>
  <c r="A38" i="32"/>
  <c r="A39" i="32"/>
  <c r="A40" i="32"/>
  <c r="A41" i="32"/>
  <c r="A42" i="32"/>
  <c r="A43" i="32"/>
  <c r="A44" i="32"/>
  <c r="A45" i="32"/>
  <c r="A46" i="32"/>
  <c r="A47" i="32"/>
  <c r="A48" i="32"/>
  <c r="A49" i="32"/>
  <c r="A50" i="32"/>
  <c r="A32" i="32"/>
  <c r="H1" i="32"/>
  <c r="M1" i="32" s="1"/>
  <c r="J6" i="32" s="1"/>
  <c r="C33" i="32"/>
  <c r="C34" i="32"/>
  <c r="C35" i="32"/>
  <c r="C36" i="32"/>
  <c r="C37" i="32"/>
  <c r="C38" i="32"/>
  <c r="C39" i="32"/>
  <c r="C40" i="32"/>
  <c r="C41" i="32"/>
  <c r="C42" i="32"/>
  <c r="C43" i="32"/>
  <c r="C44" i="32"/>
  <c r="C45" i="32"/>
  <c r="C46" i="32"/>
  <c r="C47" i="32"/>
  <c r="C48" i="32"/>
  <c r="C49" i="32"/>
  <c r="C50" i="32"/>
  <c r="C32" i="32"/>
  <c r="B33" i="32"/>
  <c r="B34" i="32"/>
  <c r="B35" i="32"/>
  <c r="B36" i="32"/>
  <c r="B37" i="32"/>
  <c r="B38" i="32"/>
  <c r="B39" i="32"/>
  <c r="B40" i="32"/>
  <c r="B41" i="32"/>
  <c r="B42" i="32"/>
  <c r="B43" i="32"/>
  <c r="B44" i="32"/>
  <c r="B45" i="32"/>
  <c r="B46" i="32"/>
  <c r="B47" i="32"/>
  <c r="B48" i="32"/>
  <c r="B49" i="32"/>
  <c r="B50" i="32"/>
  <c r="B32" i="32"/>
  <c r="B31" i="32" l="1"/>
  <c r="C31" i="32"/>
  <c r="N1" i="30"/>
  <c r="N2" i="30"/>
  <c r="D982" i="16"/>
  <c r="L12" i="29"/>
  <c r="C4" i="28"/>
  <c r="D4" i="28"/>
  <c r="C5" i="28"/>
  <c r="D5" i="28"/>
  <c r="C6" i="28"/>
  <c r="D6" i="28"/>
  <c r="C7" i="28"/>
  <c r="D7" i="28"/>
  <c r="C8" i="28"/>
  <c r="D8" i="28"/>
  <c r="C9" i="28"/>
  <c r="D9" i="28"/>
  <c r="C10" i="28"/>
  <c r="D10" i="28"/>
  <c r="C11" i="28"/>
  <c r="D11" i="28"/>
  <c r="C12" i="28"/>
  <c r="D12" i="28"/>
  <c r="C13" i="28"/>
  <c r="D13" i="28"/>
  <c r="C14" i="28"/>
  <c r="D14" i="28"/>
  <c r="C15" i="28"/>
  <c r="D15" i="28"/>
  <c r="C16" i="28"/>
  <c r="D16" i="28"/>
  <c r="C17" i="28"/>
  <c r="D17" i="28"/>
  <c r="C18" i="28"/>
  <c r="D18" i="28"/>
  <c r="C19" i="28"/>
  <c r="D19" i="28"/>
  <c r="C20" i="28"/>
  <c r="D20" i="28"/>
  <c r="C21" i="28"/>
  <c r="D21" i="28"/>
  <c r="C22" i="28"/>
  <c r="D22" i="28"/>
  <c r="C23" i="28"/>
  <c r="D23" i="28"/>
  <c r="C24" i="28"/>
  <c r="D24" i="28"/>
  <c r="C25" i="28"/>
  <c r="D25" i="28"/>
  <c r="C26" i="28"/>
  <c r="D26" i="28"/>
  <c r="C27" i="28"/>
  <c r="D27" i="28"/>
  <c r="C28" i="28"/>
  <c r="D28" i="28"/>
  <c r="C29" i="28"/>
  <c r="D29" i="28"/>
  <c r="C30" i="28"/>
  <c r="D30" i="28"/>
  <c r="C31" i="28"/>
  <c r="D31" i="28"/>
  <c r="C32" i="28"/>
  <c r="D32" i="28"/>
  <c r="C33" i="28"/>
  <c r="D33" i="28"/>
  <c r="C34" i="28"/>
  <c r="D34" i="28"/>
  <c r="C35" i="28"/>
  <c r="D35" i="28"/>
  <c r="C36" i="28"/>
  <c r="D36" i="28"/>
  <c r="C37" i="28"/>
  <c r="D37" i="28"/>
  <c r="C38" i="28"/>
  <c r="D38" i="28"/>
  <c r="C39" i="28"/>
  <c r="D39" i="28"/>
  <c r="C40" i="28"/>
  <c r="D40" i="28"/>
  <c r="C41" i="28"/>
  <c r="D41" i="28"/>
  <c r="C42" i="28"/>
  <c r="D42" i="28"/>
  <c r="C43" i="28"/>
  <c r="D43" i="28"/>
  <c r="C44" i="28"/>
  <c r="D44" i="28"/>
  <c r="C45" i="28"/>
  <c r="D45" i="28"/>
  <c r="C46" i="28"/>
  <c r="D46" i="28"/>
  <c r="C47" i="28"/>
  <c r="D47" i="28"/>
  <c r="C48" i="28"/>
  <c r="D48" i="28"/>
  <c r="C49" i="28"/>
  <c r="D49" i="28"/>
  <c r="C50" i="28"/>
  <c r="D50" i="28"/>
  <c r="C51" i="28"/>
  <c r="D51" i="28"/>
  <c r="C52" i="28"/>
  <c r="D52" i="28"/>
  <c r="C53" i="28"/>
  <c r="D53" i="28"/>
  <c r="C54" i="28"/>
  <c r="D54" i="28"/>
  <c r="C55" i="28"/>
  <c r="D55" i="28"/>
  <c r="C56" i="28"/>
  <c r="D56" i="28"/>
  <c r="C57" i="28"/>
  <c r="D57" i="28"/>
  <c r="C58" i="28"/>
  <c r="D58" i="28"/>
  <c r="C59" i="28"/>
  <c r="D59" i="28"/>
  <c r="C60" i="28"/>
  <c r="D60" i="28"/>
  <c r="C61" i="28"/>
  <c r="D61" i="28"/>
  <c r="C62" i="28"/>
  <c r="D62" i="28"/>
  <c r="C63" i="28"/>
  <c r="D63" i="28"/>
  <c r="C64" i="28"/>
  <c r="D64" i="28"/>
  <c r="C65" i="28"/>
  <c r="D65" i="28"/>
  <c r="C66" i="28"/>
  <c r="D66" i="28"/>
  <c r="C67" i="28"/>
  <c r="D67" i="28"/>
  <c r="C68" i="28"/>
  <c r="D68" i="28"/>
  <c r="C69" i="28"/>
  <c r="D69" i="28"/>
  <c r="C70" i="28"/>
  <c r="D70" i="28"/>
  <c r="C71" i="28"/>
  <c r="D71" i="28"/>
  <c r="C72" i="28"/>
  <c r="D72" i="28"/>
  <c r="C73" i="28"/>
  <c r="D73" i="28"/>
  <c r="C74" i="28"/>
  <c r="D74" i="28"/>
  <c r="C75" i="28"/>
  <c r="D75" i="28"/>
  <c r="C76" i="28"/>
  <c r="D76" i="28"/>
  <c r="C77" i="28"/>
  <c r="D77" i="28"/>
  <c r="C78" i="28"/>
  <c r="D78" i="28"/>
  <c r="C79" i="28"/>
  <c r="D79" i="28"/>
  <c r="C80" i="28"/>
  <c r="D80" i="28"/>
  <c r="C81" i="28"/>
  <c r="D81" i="28"/>
  <c r="C82" i="28"/>
  <c r="D82" i="28"/>
  <c r="C83" i="28"/>
  <c r="D83" i="28"/>
  <c r="C84" i="28"/>
  <c r="D84" i="28"/>
  <c r="C85" i="28"/>
  <c r="D85" i="28"/>
  <c r="C86" i="28"/>
  <c r="D86" i="28"/>
  <c r="C87" i="28"/>
  <c r="D87" i="28"/>
  <c r="C88" i="28"/>
  <c r="D88" i="28"/>
  <c r="C89" i="28"/>
  <c r="D89" i="28"/>
  <c r="C90" i="28"/>
  <c r="D90" i="28"/>
  <c r="C91" i="28"/>
  <c r="D91" i="28"/>
  <c r="C92" i="28"/>
  <c r="D92" i="28"/>
  <c r="C93" i="28"/>
  <c r="D93" i="28"/>
  <c r="C94" i="28"/>
  <c r="D94" i="28"/>
  <c r="C95" i="28"/>
  <c r="D95" i="28"/>
  <c r="C96" i="28"/>
  <c r="D96" i="28"/>
  <c r="C97" i="28"/>
  <c r="D97" i="28"/>
  <c r="C98" i="28"/>
  <c r="D98" i="28"/>
  <c r="C99" i="28"/>
  <c r="D99" i="28"/>
  <c r="C100" i="28"/>
  <c r="D100" i="28"/>
  <c r="C101" i="28"/>
  <c r="D101" i="28"/>
  <c r="C102" i="28"/>
  <c r="D102" i="28"/>
  <c r="C103" i="28"/>
  <c r="D103" i="28"/>
  <c r="C104" i="28"/>
  <c r="D104" i="28"/>
  <c r="C105" i="28"/>
  <c r="D105" i="28"/>
  <c r="C106" i="28"/>
  <c r="D106" i="28"/>
  <c r="C107" i="28"/>
  <c r="D107" i="28"/>
  <c r="C108" i="28"/>
  <c r="D108" i="28"/>
  <c r="C109" i="28"/>
  <c r="D109" i="28"/>
  <c r="C110" i="28"/>
  <c r="D110" i="28"/>
  <c r="C111" i="28"/>
  <c r="D111" i="28"/>
  <c r="C112" i="28"/>
  <c r="D112" i="28"/>
  <c r="C113" i="28"/>
  <c r="D113" i="28"/>
  <c r="C114" i="28"/>
  <c r="D114" i="28"/>
  <c r="C115" i="28"/>
  <c r="D115" i="28"/>
  <c r="C116" i="28"/>
  <c r="D116" i="28"/>
  <c r="C117" i="28"/>
  <c r="D117" i="28"/>
  <c r="C118" i="28"/>
  <c r="D118" i="28"/>
  <c r="C119" i="28"/>
  <c r="D119" i="28"/>
  <c r="C120" i="28"/>
  <c r="D120" i="28"/>
  <c r="C121" i="28"/>
  <c r="D121" i="28"/>
  <c r="C122" i="28"/>
  <c r="D122" i="28"/>
  <c r="C123" i="28"/>
  <c r="D123" i="28"/>
  <c r="C124" i="28"/>
  <c r="D124" i="28"/>
  <c r="C125" i="28"/>
  <c r="D125" i="28"/>
  <c r="C126" i="28"/>
  <c r="D126" i="28"/>
  <c r="C127" i="28"/>
  <c r="D127" i="28"/>
  <c r="C128" i="28"/>
  <c r="D128" i="28"/>
  <c r="C129" i="28"/>
  <c r="D129" i="28"/>
  <c r="C130" i="28"/>
  <c r="D130" i="28"/>
  <c r="C131" i="28"/>
  <c r="D131" i="28"/>
  <c r="C132" i="28"/>
  <c r="D132" i="28"/>
  <c r="C133" i="28"/>
  <c r="D133" i="28"/>
  <c r="C134" i="28"/>
  <c r="D134" i="28"/>
  <c r="C135" i="28"/>
  <c r="D135" i="28"/>
  <c r="C136" i="28"/>
  <c r="D136" i="28"/>
  <c r="C137" i="28"/>
  <c r="D137" i="28"/>
  <c r="C138" i="28"/>
  <c r="D138" i="28"/>
  <c r="C139" i="28"/>
  <c r="D139" i="28"/>
  <c r="C140" i="28"/>
  <c r="D140" i="28"/>
  <c r="C141" i="28"/>
  <c r="D141" i="28"/>
  <c r="C142" i="28"/>
  <c r="D142" i="28"/>
  <c r="C143" i="28"/>
  <c r="D143" i="28"/>
  <c r="C144" i="28"/>
  <c r="D144" i="28"/>
  <c r="C145" i="28"/>
  <c r="D145" i="28"/>
  <c r="C146" i="28"/>
  <c r="D146" i="28"/>
  <c r="C147" i="28"/>
  <c r="D147" i="28"/>
  <c r="C148" i="28"/>
  <c r="D148" i="28"/>
  <c r="C149" i="28"/>
  <c r="D149" i="28"/>
  <c r="C150" i="28"/>
  <c r="D150" i="28"/>
  <c r="C151" i="28"/>
  <c r="D151" i="28"/>
  <c r="C152" i="28"/>
  <c r="D152" i="28"/>
  <c r="C153" i="28"/>
  <c r="D153" i="28"/>
  <c r="C154" i="28"/>
  <c r="D154" i="28"/>
  <c r="C155" i="28"/>
  <c r="D155" i="28"/>
  <c r="C156" i="28"/>
  <c r="D156" i="28"/>
  <c r="C157" i="28"/>
  <c r="D157" i="28"/>
  <c r="C158" i="28"/>
  <c r="D158" i="28"/>
  <c r="C159" i="28"/>
  <c r="D159" i="28"/>
  <c r="C160" i="28"/>
  <c r="D160" i="28"/>
  <c r="C161" i="28"/>
  <c r="D161" i="28"/>
  <c r="C162" i="28"/>
  <c r="D162" i="28"/>
  <c r="C163" i="28"/>
  <c r="D163" i="28"/>
  <c r="C164" i="28"/>
  <c r="D164" i="28"/>
  <c r="C165" i="28"/>
  <c r="D165" i="28"/>
  <c r="C166" i="28"/>
  <c r="D166" i="28"/>
  <c r="C167" i="28"/>
  <c r="D167" i="28"/>
  <c r="C168" i="28"/>
  <c r="D168" i="28"/>
  <c r="C169" i="28"/>
  <c r="D169" i="28"/>
  <c r="C170" i="28"/>
  <c r="D170" i="28"/>
  <c r="C171" i="28"/>
  <c r="D171" i="28"/>
  <c r="C172" i="28"/>
  <c r="D172" i="28"/>
  <c r="C173" i="28"/>
  <c r="D173" i="28"/>
  <c r="C174" i="28"/>
  <c r="D174" i="28"/>
  <c r="C175" i="28"/>
  <c r="D175" i="28"/>
  <c r="C176" i="28"/>
  <c r="D176" i="28"/>
  <c r="C177" i="28"/>
  <c r="D177" i="28"/>
  <c r="C178" i="28"/>
  <c r="D178" i="28"/>
  <c r="C179" i="28"/>
  <c r="D179" i="28"/>
  <c r="C180" i="28"/>
  <c r="D180" i="28"/>
  <c r="C181" i="28"/>
  <c r="D181" i="28"/>
  <c r="C182" i="28"/>
  <c r="D182" i="28"/>
  <c r="C183" i="28"/>
  <c r="D183" i="28"/>
  <c r="C184" i="28"/>
  <c r="D184" i="28"/>
  <c r="C185" i="28"/>
  <c r="D185" i="28"/>
  <c r="C186" i="28"/>
  <c r="D186" i="28"/>
  <c r="C187" i="28"/>
  <c r="D187" i="28"/>
  <c r="C188" i="28"/>
  <c r="D188" i="28"/>
  <c r="C189" i="28"/>
  <c r="D189" i="28"/>
  <c r="C190" i="28"/>
  <c r="D190" i="28"/>
  <c r="C191" i="28"/>
  <c r="D191" i="28"/>
  <c r="C192" i="28"/>
  <c r="D192" i="28"/>
  <c r="C193" i="28"/>
  <c r="D193" i="28"/>
  <c r="C194" i="28"/>
  <c r="D194" i="28"/>
  <c r="C195" i="28"/>
  <c r="D195" i="28"/>
  <c r="C196" i="28"/>
  <c r="D196" i="28"/>
  <c r="C197" i="28"/>
  <c r="D197" i="28"/>
  <c r="C198" i="28"/>
  <c r="D198" i="28"/>
  <c r="C199" i="28"/>
  <c r="D199" i="28"/>
  <c r="C200" i="28"/>
  <c r="D200" i="28"/>
  <c r="C201" i="28"/>
  <c r="D201" i="28"/>
  <c r="C202" i="28"/>
  <c r="D202" i="28"/>
  <c r="C203" i="28"/>
  <c r="D203" i="28"/>
  <c r="C204" i="28"/>
  <c r="D204" i="28"/>
  <c r="C205" i="28"/>
  <c r="D205" i="28"/>
  <c r="C206" i="28"/>
  <c r="D206" i="28"/>
  <c r="C207" i="28"/>
  <c r="D207" i="28"/>
  <c r="C208" i="28"/>
  <c r="D208" i="28"/>
  <c r="C209" i="28"/>
  <c r="D209" i="28"/>
  <c r="C210" i="28"/>
  <c r="D210" i="28"/>
  <c r="C211" i="28"/>
  <c r="D211" i="28"/>
  <c r="C212" i="28"/>
  <c r="D212" i="28"/>
  <c r="C213" i="28"/>
  <c r="D213" i="28"/>
  <c r="C214" i="28"/>
  <c r="D214" i="28"/>
  <c r="C215" i="28"/>
  <c r="D215" i="28"/>
  <c r="C216" i="28"/>
  <c r="D216" i="28"/>
  <c r="C217" i="28"/>
  <c r="D217" i="28"/>
  <c r="C218" i="28"/>
  <c r="D218" i="28"/>
  <c r="C219" i="28"/>
  <c r="D219" i="28"/>
  <c r="C220" i="28"/>
  <c r="D220" i="28"/>
  <c r="C221" i="28"/>
  <c r="D221" i="28"/>
  <c r="C222" i="28"/>
  <c r="D222" i="28"/>
  <c r="C223" i="28"/>
  <c r="D223" i="28"/>
  <c r="C224" i="28"/>
  <c r="D224" i="28"/>
  <c r="C225" i="28"/>
  <c r="D225" i="28"/>
  <c r="C226" i="28"/>
  <c r="D226" i="28"/>
  <c r="C227" i="28"/>
  <c r="D227" i="28"/>
  <c r="C228" i="28"/>
  <c r="D228" i="28"/>
  <c r="C229" i="28"/>
  <c r="D229" i="28"/>
  <c r="C230" i="28"/>
  <c r="D230" i="28"/>
  <c r="C231" i="28"/>
  <c r="D231" i="28"/>
  <c r="C232" i="28"/>
  <c r="D232" i="28"/>
  <c r="C233" i="28"/>
  <c r="D233" i="28"/>
  <c r="C234" i="28"/>
  <c r="D234" i="28"/>
  <c r="C235" i="28"/>
  <c r="D235" i="28"/>
  <c r="C236" i="28"/>
  <c r="D236" i="28"/>
  <c r="C237" i="28"/>
  <c r="D237" i="28"/>
  <c r="C238" i="28"/>
  <c r="D238" i="28"/>
  <c r="C239" i="28"/>
  <c r="D239" i="28"/>
  <c r="C240" i="28"/>
  <c r="D240" i="28"/>
  <c r="C241" i="28"/>
  <c r="D241" i="28"/>
  <c r="C242" i="28"/>
  <c r="D242" i="28"/>
  <c r="C243" i="28"/>
  <c r="D243" i="28"/>
  <c r="C244" i="28"/>
  <c r="D244" i="28"/>
  <c r="C245" i="28"/>
  <c r="D245" i="28"/>
  <c r="C246" i="28"/>
  <c r="D246" i="28"/>
  <c r="C247" i="28"/>
  <c r="D247" i="28"/>
  <c r="C248" i="28"/>
  <c r="D248" i="28"/>
  <c r="C249" i="28"/>
  <c r="D249" i="28"/>
  <c r="C250" i="28"/>
  <c r="D250" i="28"/>
  <c r="C251" i="28"/>
  <c r="D251" i="28"/>
  <c r="C252" i="28"/>
  <c r="D252" i="28"/>
  <c r="C253" i="28"/>
  <c r="D253" i="28"/>
  <c r="C254" i="28"/>
  <c r="D254" i="28"/>
  <c r="C255" i="28"/>
  <c r="D255" i="28"/>
  <c r="C256" i="28"/>
  <c r="D256" i="28"/>
  <c r="C257" i="28"/>
  <c r="D257" i="28"/>
  <c r="C258" i="28"/>
  <c r="D258" i="28"/>
  <c r="C259" i="28"/>
  <c r="D259" i="28"/>
  <c r="C260" i="28"/>
  <c r="D260" i="28"/>
  <c r="C261" i="28"/>
  <c r="D261" i="28"/>
  <c r="C262" i="28"/>
  <c r="D262" i="28"/>
  <c r="C263" i="28"/>
  <c r="D263" i="28"/>
  <c r="C264" i="28"/>
  <c r="D264" i="28"/>
  <c r="C265" i="28"/>
  <c r="D265" i="28"/>
  <c r="C266" i="28"/>
  <c r="D266" i="28"/>
  <c r="C267" i="28"/>
  <c r="D267" i="28"/>
  <c r="C268" i="28"/>
  <c r="D268" i="28"/>
  <c r="C269" i="28"/>
  <c r="D269" i="28"/>
  <c r="C270" i="28"/>
  <c r="D270" i="28"/>
  <c r="C271" i="28"/>
  <c r="D271" i="28"/>
  <c r="C272" i="28"/>
  <c r="D272" i="28"/>
  <c r="C273" i="28"/>
  <c r="D273" i="28"/>
  <c r="C274" i="28"/>
  <c r="D274" i="28"/>
  <c r="C275" i="28"/>
  <c r="D275" i="28"/>
  <c r="C276" i="28"/>
  <c r="D276" i="28"/>
  <c r="C277" i="28"/>
  <c r="D277" i="28"/>
  <c r="C278" i="28"/>
  <c r="D278" i="28"/>
  <c r="C279" i="28"/>
  <c r="D279" i="28"/>
  <c r="C280" i="28"/>
  <c r="D280" i="28"/>
  <c r="C281" i="28"/>
  <c r="D281" i="28"/>
  <c r="C282" i="28"/>
  <c r="D282" i="28"/>
  <c r="C283" i="28"/>
  <c r="D283" i="28"/>
  <c r="C284" i="28"/>
  <c r="D284" i="28"/>
  <c r="C285" i="28"/>
  <c r="D285" i="28"/>
  <c r="C286" i="28"/>
  <c r="D286" i="28"/>
  <c r="C287" i="28"/>
  <c r="D287" i="28"/>
  <c r="C288" i="28"/>
  <c r="D288" i="28"/>
  <c r="C289" i="28"/>
  <c r="D289" i="28"/>
  <c r="C290" i="28"/>
  <c r="D290" i="28"/>
  <c r="C291" i="28"/>
  <c r="D291" i="28"/>
  <c r="C292" i="28"/>
  <c r="D292" i="28"/>
  <c r="C293" i="28"/>
  <c r="D293" i="28"/>
  <c r="C294" i="28"/>
  <c r="D294" i="28"/>
  <c r="C295" i="28"/>
  <c r="D295" i="28"/>
  <c r="C296" i="28"/>
  <c r="D296" i="28"/>
  <c r="C297" i="28"/>
  <c r="D297" i="28"/>
  <c r="C298" i="28"/>
  <c r="D298" i="28"/>
  <c r="C299" i="28"/>
  <c r="D299" i="28"/>
  <c r="C300" i="28"/>
  <c r="D300" i="28"/>
  <c r="C301" i="28"/>
  <c r="D301" i="28"/>
  <c r="C302" i="28"/>
  <c r="D302" i="28"/>
  <c r="C303" i="28"/>
  <c r="D303" i="28"/>
  <c r="C304" i="28"/>
  <c r="D304" i="28"/>
  <c r="C305" i="28"/>
  <c r="D305" i="28"/>
  <c r="C306" i="28"/>
  <c r="D306" i="28"/>
  <c r="C307" i="28"/>
  <c r="D307" i="28"/>
  <c r="C308" i="28"/>
  <c r="D308" i="28"/>
  <c r="C309" i="28"/>
  <c r="D309" i="28"/>
  <c r="C310" i="28"/>
  <c r="D310" i="28"/>
  <c r="C311" i="28"/>
  <c r="D311" i="28"/>
  <c r="C312" i="28"/>
  <c r="D312" i="28"/>
  <c r="C313" i="28"/>
  <c r="D313" i="28"/>
  <c r="C314" i="28"/>
  <c r="D314" i="28"/>
  <c r="C315" i="28"/>
  <c r="D315" i="28"/>
  <c r="C316" i="28"/>
  <c r="D316" i="28"/>
  <c r="C317" i="28"/>
  <c r="D317" i="28"/>
  <c r="C318" i="28"/>
  <c r="D318" i="28"/>
  <c r="C319" i="28"/>
  <c r="D319" i="28"/>
  <c r="C320" i="28"/>
  <c r="D320" i="28"/>
  <c r="C321" i="28"/>
  <c r="D321" i="28"/>
  <c r="C322" i="28"/>
  <c r="D322" i="28"/>
  <c r="C323" i="28"/>
  <c r="D323" i="28"/>
  <c r="C324" i="28"/>
  <c r="D324" i="28"/>
  <c r="C325" i="28"/>
  <c r="D325" i="28"/>
  <c r="C326" i="28"/>
  <c r="D326" i="28"/>
  <c r="C327" i="28"/>
  <c r="D327" i="28"/>
  <c r="C328" i="28"/>
  <c r="D328" i="28"/>
  <c r="C329" i="28"/>
  <c r="D329" i="28"/>
  <c r="C330" i="28"/>
  <c r="D330" i="28"/>
  <c r="C331" i="28"/>
  <c r="D331" i="28"/>
  <c r="C332" i="28"/>
  <c r="D332" i="28"/>
  <c r="C333" i="28"/>
  <c r="D333" i="28"/>
  <c r="C334" i="28"/>
  <c r="D334" i="28"/>
  <c r="C335" i="28"/>
  <c r="D335" i="28"/>
  <c r="C336" i="28"/>
  <c r="D336" i="28"/>
  <c r="C337" i="28"/>
  <c r="D337" i="28"/>
  <c r="C338" i="28"/>
  <c r="D338" i="28"/>
  <c r="C339" i="28"/>
  <c r="D339" i="28"/>
  <c r="C340" i="28"/>
  <c r="D340" i="28"/>
  <c r="C341" i="28"/>
  <c r="D341" i="28"/>
  <c r="C342" i="28"/>
  <c r="D342" i="28"/>
  <c r="C343" i="28"/>
  <c r="D343" i="28"/>
  <c r="C344" i="28"/>
  <c r="D344" i="28"/>
  <c r="C345" i="28"/>
  <c r="D345" i="28"/>
  <c r="C346" i="28"/>
  <c r="D346" i="28"/>
  <c r="C347" i="28"/>
  <c r="D347" i="28"/>
  <c r="C348" i="28"/>
  <c r="D348" i="28"/>
  <c r="C349" i="28"/>
  <c r="D349" i="28"/>
  <c r="C350" i="28"/>
  <c r="D350" i="28"/>
  <c r="C351" i="28"/>
  <c r="D351" i="28"/>
  <c r="C352" i="28"/>
  <c r="D352" i="28"/>
  <c r="C353" i="28"/>
  <c r="D353" i="28"/>
  <c r="C354" i="28"/>
  <c r="D354" i="28"/>
  <c r="C355" i="28"/>
  <c r="D355" i="28"/>
  <c r="C356" i="28"/>
  <c r="D356" i="28"/>
  <c r="C357" i="28"/>
  <c r="D357" i="28"/>
  <c r="C358" i="28"/>
  <c r="D358" i="28"/>
  <c r="C359" i="28"/>
  <c r="D359" i="28"/>
  <c r="C360" i="28"/>
  <c r="D360" i="28"/>
  <c r="C361" i="28"/>
  <c r="D361" i="28"/>
  <c r="C362" i="28"/>
  <c r="D362" i="28"/>
  <c r="C363" i="28"/>
  <c r="D363" i="28"/>
  <c r="C364" i="28"/>
  <c r="D364" i="28"/>
  <c r="C365" i="28"/>
  <c r="D365" i="28"/>
  <c r="C366" i="28"/>
  <c r="D366" i="28"/>
  <c r="C367" i="28"/>
  <c r="D367" i="28"/>
  <c r="C368" i="28"/>
  <c r="D368" i="28"/>
  <c r="C369" i="28"/>
  <c r="D369" i="28"/>
  <c r="C370" i="28"/>
  <c r="D370" i="28"/>
  <c r="C371" i="28"/>
  <c r="D371" i="28"/>
  <c r="C372" i="28"/>
  <c r="D372" i="28"/>
  <c r="C373" i="28"/>
  <c r="D373" i="28"/>
  <c r="C374" i="28"/>
  <c r="D374" i="28"/>
  <c r="C375" i="28"/>
  <c r="D375" i="28"/>
  <c r="C376" i="28"/>
  <c r="D376" i="28"/>
  <c r="C377" i="28"/>
  <c r="D377" i="28"/>
  <c r="C378" i="28"/>
  <c r="D378" i="28"/>
  <c r="C379" i="28"/>
  <c r="D379" i="28"/>
  <c r="C380" i="28"/>
  <c r="D380" i="28"/>
  <c r="C381" i="28"/>
  <c r="D381" i="28"/>
  <c r="C382" i="28"/>
  <c r="D382" i="28"/>
  <c r="C383" i="28"/>
  <c r="D383" i="28"/>
  <c r="C384" i="28"/>
  <c r="D384" i="28"/>
  <c r="C385" i="28"/>
  <c r="D385" i="28"/>
  <c r="C386" i="28"/>
  <c r="D386" i="28"/>
  <c r="C387" i="28"/>
  <c r="D387" i="28"/>
  <c r="C388" i="28"/>
  <c r="D388" i="28"/>
  <c r="C389" i="28"/>
  <c r="D389" i="28"/>
  <c r="C390" i="28"/>
  <c r="D390" i="28"/>
  <c r="C391" i="28"/>
  <c r="D391" i="28"/>
  <c r="C392" i="28"/>
  <c r="D392" i="28"/>
  <c r="C393" i="28"/>
  <c r="D393" i="28"/>
  <c r="C394" i="28"/>
  <c r="D394" i="28"/>
  <c r="C395" i="28"/>
  <c r="D395" i="28"/>
  <c r="C396" i="28"/>
  <c r="D396" i="28"/>
  <c r="C397" i="28"/>
  <c r="D397" i="28"/>
  <c r="C398" i="28"/>
  <c r="D398" i="28"/>
  <c r="C399" i="28"/>
  <c r="D399" i="28"/>
  <c r="C400" i="28"/>
  <c r="D400" i="28"/>
  <c r="C401" i="28"/>
  <c r="D401" i="28"/>
  <c r="C402" i="28"/>
  <c r="D402" i="28"/>
  <c r="C403" i="28"/>
  <c r="D403" i="28"/>
  <c r="C404" i="28"/>
  <c r="D404" i="28"/>
  <c r="C405" i="28"/>
  <c r="D405" i="28"/>
  <c r="C406" i="28"/>
  <c r="D406" i="28"/>
  <c r="C407" i="28"/>
  <c r="D407" i="28"/>
  <c r="C408" i="28"/>
  <c r="D408" i="28"/>
  <c r="C409" i="28"/>
  <c r="D409" i="28"/>
  <c r="C410" i="28"/>
  <c r="D410" i="28"/>
  <c r="C411" i="28"/>
  <c r="D411" i="28"/>
  <c r="C412" i="28"/>
  <c r="D412" i="28"/>
  <c r="C413" i="28"/>
  <c r="D413" i="28"/>
  <c r="C414" i="28"/>
  <c r="D414" i="28"/>
  <c r="C415" i="28"/>
  <c r="D415" i="28"/>
  <c r="C416" i="28"/>
  <c r="D416" i="28"/>
  <c r="C417" i="28"/>
  <c r="D417" i="28"/>
  <c r="C418" i="28"/>
  <c r="D418" i="28"/>
  <c r="C419" i="28"/>
  <c r="D419" i="28"/>
  <c r="C420" i="28"/>
  <c r="D420" i="28"/>
  <c r="C421" i="28"/>
  <c r="D421" i="28"/>
  <c r="C422" i="28"/>
  <c r="D422" i="28"/>
  <c r="C423" i="28"/>
  <c r="D423" i="28"/>
  <c r="C424" i="28"/>
  <c r="D424" i="28"/>
  <c r="C425" i="28"/>
  <c r="D425" i="28"/>
  <c r="C426" i="28"/>
  <c r="D426" i="28"/>
  <c r="C427" i="28"/>
  <c r="D427" i="28"/>
  <c r="C428" i="28"/>
  <c r="D428" i="28"/>
  <c r="C429" i="28"/>
  <c r="D429" i="28"/>
  <c r="C430" i="28"/>
  <c r="D430" i="28"/>
  <c r="C431" i="28"/>
  <c r="D431" i="28"/>
  <c r="B427" i="28"/>
  <c r="B428" i="28"/>
  <c r="B429" i="28"/>
  <c r="B430" i="28"/>
  <c r="B431" i="28"/>
  <c r="B426"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B114" i="28"/>
  <c r="B115" i="28"/>
  <c r="B116" i="28"/>
  <c r="B117" i="28"/>
  <c r="B118" i="28"/>
  <c r="B119" i="28"/>
  <c r="B120" i="28"/>
  <c r="B121" i="28"/>
  <c r="B122" i="28"/>
  <c r="B123" i="28"/>
  <c r="B124" i="28"/>
  <c r="B125" i="28"/>
  <c r="B126" i="28"/>
  <c r="B127" i="28"/>
  <c r="B128" i="28"/>
  <c r="B129" i="28"/>
  <c r="B130" i="28"/>
  <c r="B131" i="28"/>
  <c r="B132" i="28"/>
  <c r="B133" i="28"/>
  <c r="B134" i="28"/>
  <c r="B135" i="28"/>
  <c r="B136" i="28"/>
  <c r="B137" i="28"/>
  <c r="B138" i="28"/>
  <c r="B139" i="28"/>
  <c r="B140" i="28"/>
  <c r="B141" i="28"/>
  <c r="B142" i="28"/>
  <c r="B143" i="28"/>
  <c r="B144" i="28"/>
  <c r="B145" i="28"/>
  <c r="B146" i="28"/>
  <c r="B147" i="28"/>
  <c r="B148" i="28"/>
  <c r="B149" i="28"/>
  <c r="B150" i="28"/>
  <c r="B151" i="28"/>
  <c r="B152" i="28"/>
  <c r="B153" i="28"/>
  <c r="B154" i="28"/>
  <c r="B155" i="28"/>
  <c r="B156" i="28"/>
  <c r="B157" i="28"/>
  <c r="B158" i="28"/>
  <c r="B159" i="28"/>
  <c r="B160" i="28"/>
  <c r="B161" i="28"/>
  <c r="B162" i="28"/>
  <c r="B163" i="28"/>
  <c r="B164" i="28"/>
  <c r="B165" i="28"/>
  <c r="B166" i="28"/>
  <c r="B167" i="28"/>
  <c r="B168" i="28"/>
  <c r="B169" i="28"/>
  <c r="B170" i="28"/>
  <c r="B171" i="28"/>
  <c r="B172" i="28"/>
  <c r="B173" i="28"/>
  <c r="B174" i="28"/>
  <c r="B175" i="28"/>
  <c r="B176" i="28"/>
  <c r="B177" i="28"/>
  <c r="B178" i="28"/>
  <c r="B179" i="28"/>
  <c r="B180" i="28"/>
  <c r="B181" i="28"/>
  <c r="B182" i="28"/>
  <c r="B183" i="28"/>
  <c r="B184" i="28"/>
  <c r="B185" i="28"/>
  <c r="B186" i="28"/>
  <c r="B187" i="28"/>
  <c r="B188" i="28"/>
  <c r="B189" i="28"/>
  <c r="B190" i="28"/>
  <c r="B191" i="28"/>
  <c r="B192" i="28"/>
  <c r="B193" i="28"/>
  <c r="B194" i="28"/>
  <c r="B195" i="28"/>
  <c r="B196" i="28"/>
  <c r="B197" i="28"/>
  <c r="B198" i="28"/>
  <c r="B199" i="28"/>
  <c r="B200" i="28"/>
  <c r="B201" i="28"/>
  <c r="B202" i="28"/>
  <c r="B203" i="28"/>
  <c r="B204" i="28"/>
  <c r="B205" i="28"/>
  <c r="B206" i="28"/>
  <c r="B207" i="28"/>
  <c r="B208" i="28"/>
  <c r="B209" i="28"/>
  <c r="B210" i="28"/>
  <c r="B211" i="28"/>
  <c r="B212" i="28"/>
  <c r="B213" i="28"/>
  <c r="B214" i="28"/>
  <c r="B215" i="28"/>
  <c r="B216" i="28"/>
  <c r="B217" i="28"/>
  <c r="B218" i="28"/>
  <c r="B219" i="28"/>
  <c r="B220" i="28"/>
  <c r="B221" i="28"/>
  <c r="B222" i="28"/>
  <c r="B223" i="28"/>
  <c r="B224" i="28"/>
  <c r="B225" i="28"/>
  <c r="B226" i="28"/>
  <c r="B227" i="28"/>
  <c r="B228" i="28"/>
  <c r="B229" i="28"/>
  <c r="B230" i="28"/>
  <c r="B231" i="28"/>
  <c r="B232" i="28"/>
  <c r="B233" i="28"/>
  <c r="B234" i="28"/>
  <c r="B235" i="28"/>
  <c r="B236" i="28"/>
  <c r="B237" i="28"/>
  <c r="B238" i="28"/>
  <c r="B239" i="28"/>
  <c r="B240" i="28"/>
  <c r="B241" i="28"/>
  <c r="B242" i="28"/>
  <c r="B243" i="28"/>
  <c r="B244" i="28"/>
  <c r="B245" i="28"/>
  <c r="B246" i="28"/>
  <c r="B247" i="28"/>
  <c r="B248" i="28"/>
  <c r="B249" i="28"/>
  <c r="B250" i="28"/>
  <c r="B251" i="28"/>
  <c r="B252" i="28"/>
  <c r="B253" i="28"/>
  <c r="B254" i="28"/>
  <c r="B255" i="28"/>
  <c r="B256" i="28"/>
  <c r="B257" i="28"/>
  <c r="B258" i="28"/>
  <c r="B259" i="28"/>
  <c r="B260" i="28"/>
  <c r="B261" i="28"/>
  <c r="B262" i="28"/>
  <c r="B263" i="28"/>
  <c r="B264" i="28"/>
  <c r="B265" i="28"/>
  <c r="B266" i="28"/>
  <c r="B267" i="28"/>
  <c r="B268" i="28"/>
  <c r="B269" i="28"/>
  <c r="B270" i="28"/>
  <c r="B271" i="28"/>
  <c r="B272" i="28"/>
  <c r="B273" i="28"/>
  <c r="B274" i="28"/>
  <c r="B275" i="28"/>
  <c r="B276" i="28"/>
  <c r="B277" i="28"/>
  <c r="B278" i="28"/>
  <c r="B279" i="28"/>
  <c r="B280" i="28"/>
  <c r="B281" i="28"/>
  <c r="B282" i="28"/>
  <c r="B283" i="28"/>
  <c r="B284" i="28"/>
  <c r="B285" i="28"/>
  <c r="B286" i="28"/>
  <c r="B287" i="28"/>
  <c r="B288" i="28"/>
  <c r="B289" i="28"/>
  <c r="B290" i="28"/>
  <c r="B291" i="28"/>
  <c r="B292" i="28"/>
  <c r="B293" i="28"/>
  <c r="B294" i="28"/>
  <c r="B295" i="28"/>
  <c r="B296" i="28"/>
  <c r="B297" i="28"/>
  <c r="B298" i="28"/>
  <c r="B299" i="28"/>
  <c r="B300" i="28"/>
  <c r="B301" i="28"/>
  <c r="B302" i="28"/>
  <c r="B303" i="28"/>
  <c r="B304" i="28"/>
  <c r="B305" i="28"/>
  <c r="B306" i="28"/>
  <c r="B307" i="28"/>
  <c r="B308" i="28"/>
  <c r="B309" i="28"/>
  <c r="B310" i="28"/>
  <c r="B311" i="28"/>
  <c r="B312" i="28"/>
  <c r="B313" i="28"/>
  <c r="B314" i="28"/>
  <c r="B315" i="28"/>
  <c r="B316" i="28"/>
  <c r="B317" i="28"/>
  <c r="B318" i="28"/>
  <c r="B319" i="28"/>
  <c r="B320" i="28"/>
  <c r="B321" i="28"/>
  <c r="B322" i="28"/>
  <c r="B323" i="28"/>
  <c r="B324" i="28"/>
  <c r="B325" i="28"/>
  <c r="B326" i="28"/>
  <c r="B327" i="28"/>
  <c r="B328" i="28"/>
  <c r="B329" i="28"/>
  <c r="B330" i="28"/>
  <c r="B331" i="28"/>
  <c r="B332" i="28"/>
  <c r="B333" i="28"/>
  <c r="B334" i="28"/>
  <c r="B335" i="28"/>
  <c r="B336" i="28"/>
  <c r="B337" i="28"/>
  <c r="B338" i="28"/>
  <c r="B339" i="28"/>
  <c r="B340" i="28"/>
  <c r="B341" i="28"/>
  <c r="B342" i="28"/>
  <c r="B343" i="28"/>
  <c r="B344" i="28"/>
  <c r="B345" i="28"/>
  <c r="B346" i="28"/>
  <c r="B347" i="28"/>
  <c r="B348" i="28"/>
  <c r="B349" i="28"/>
  <c r="B350" i="28"/>
  <c r="B351" i="28"/>
  <c r="B352" i="28"/>
  <c r="B353" i="28"/>
  <c r="B354" i="28"/>
  <c r="B355" i="28"/>
  <c r="B356" i="28"/>
  <c r="B357" i="28"/>
  <c r="B358" i="28"/>
  <c r="B359" i="28"/>
  <c r="B360" i="28"/>
  <c r="B361" i="28"/>
  <c r="B362" i="28"/>
  <c r="B363" i="28"/>
  <c r="B364" i="28"/>
  <c r="B365" i="28"/>
  <c r="B366" i="28"/>
  <c r="B367" i="28"/>
  <c r="B368" i="28"/>
  <c r="B369" i="28"/>
  <c r="B370" i="28"/>
  <c r="B371" i="28"/>
  <c r="B372" i="28"/>
  <c r="B373" i="28"/>
  <c r="B374" i="28"/>
  <c r="B375" i="28"/>
  <c r="B376" i="28"/>
  <c r="B377" i="28"/>
  <c r="B378" i="28"/>
  <c r="B379" i="28"/>
  <c r="B380" i="28"/>
  <c r="B381" i="28"/>
  <c r="B382" i="28"/>
  <c r="B383" i="28"/>
  <c r="B384" i="28"/>
  <c r="B385" i="28"/>
  <c r="B386" i="28"/>
  <c r="B387" i="28"/>
  <c r="B388" i="28"/>
  <c r="B389" i="28"/>
  <c r="B390" i="28"/>
  <c r="B391" i="28"/>
  <c r="B392" i="28"/>
  <c r="B393" i="28"/>
  <c r="B394" i="28"/>
  <c r="B395" i="28"/>
  <c r="B396" i="28"/>
  <c r="B397" i="28"/>
  <c r="B398" i="28"/>
  <c r="B399" i="28"/>
  <c r="B400" i="28"/>
  <c r="B401" i="28"/>
  <c r="B402" i="28"/>
  <c r="B403" i="28"/>
  <c r="B404" i="28"/>
  <c r="B405" i="28"/>
  <c r="B406" i="28"/>
  <c r="B407" i="28"/>
  <c r="B408" i="28"/>
  <c r="B409" i="28"/>
  <c r="B410" i="28"/>
  <c r="B411" i="28"/>
  <c r="B412" i="28"/>
  <c r="B413" i="28"/>
  <c r="B414" i="28"/>
  <c r="B415" i="28"/>
  <c r="B416" i="28"/>
  <c r="B417" i="28"/>
  <c r="B418" i="28"/>
  <c r="B419" i="28"/>
  <c r="B420" i="28"/>
  <c r="B421" i="28"/>
  <c r="B422" i="28"/>
  <c r="B423" i="28"/>
  <c r="B424" i="28"/>
  <c r="B425" i="28"/>
  <c r="B4" i="28"/>
  <c r="B5" i="28"/>
  <c r="B6" i="28"/>
  <c r="B7" i="28"/>
  <c r="B8"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G12" i="29"/>
  <c r="H1" i="29"/>
  <c r="I1" i="29"/>
  <c r="J1" i="29"/>
  <c r="K1" i="29"/>
  <c r="L1" i="29"/>
  <c r="M1" i="29"/>
  <c r="N1" i="29"/>
  <c r="O1" i="29"/>
  <c r="P1" i="29"/>
  <c r="Q1" i="29"/>
  <c r="R1" i="29"/>
  <c r="S1" i="29"/>
  <c r="T1" i="29"/>
  <c r="U1" i="29"/>
  <c r="V1" i="29"/>
  <c r="W1" i="29"/>
  <c r="X1" i="29"/>
  <c r="Y1" i="29"/>
  <c r="G1" i="29"/>
  <c r="C19" i="20"/>
  <c r="E17" i="20"/>
  <c r="E18" i="20" s="1"/>
  <c r="E4" i="20"/>
  <c r="E5" i="20" s="1"/>
  <c r="B5" i="26"/>
  <c r="C5" i="26"/>
  <c r="D5" i="26"/>
  <c r="E5" i="26"/>
  <c r="V2" i="26"/>
  <c r="W2" i="26"/>
  <c r="X2" i="26"/>
  <c r="Y2" i="26"/>
  <c r="Z2" i="26"/>
  <c r="AA2" i="26"/>
  <c r="AB2" i="26"/>
  <c r="V4" i="26"/>
  <c r="W4" i="26"/>
  <c r="X4" i="26"/>
  <c r="Y4" i="26"/>
  <c r="Z4" i="26"/>
  <c r="AA4" i="26"/>
  <c r="AB4" i="26"/>
  <c r="V5" i="26"/>
  <c r="W5" i="26"/>
  <c r="X5" i="26"/>
  <c r="Y5" i="26"/>
  <c r="Z5" i="26"/>
  <c r="AA5" i="26"/>
  <c r="AB5" i="26"/>
  <c r="V6" i="26"/>
  <c r="W6" i="26"/>
  <c r="X6" i="26"/>
  <c r="Y6" i="26"/>
  <c r="Z6" i="26"/>
  <c r="AA6" i="26"/>
  <c r="AB6" i="26"/>
  <c r="V7" i="26"/>
  <c r="W7" i="26"/>
  <c r="X7" i="26"/>
  <c r="Y7" i="26"/>
  <c r="Z7" i="26"/>
  <c r="AA7" i="26"/>
  <c r="AB7" i="26"/>
  <c r="V8" i="26"/>
  <c r="W8" i="26"/>
  <c r="X8" i="26"/>
  <c r="Y8" i="26"/>
  <c r="Z8" i="26"/>
  <c r="AA8" i="26"/>
  <c r="AB8" i="26"/>
  <c r="V9" i="26"/>
  <c r="W9" i="26"/>
  <c r="X9" i="26"/>
  <c r="Y9" i="26"/>
  <c r="Z9" i="26"/>
  <c r="AA9" i="26"/>
  <c r="AB9" i="26"/>
  <c r="V10" i="26"/>
  <c r="W10" i="26"/>
  <c r="X10" i="26"/>
  <c r="Y10" i="26"/>
  <c r="Z10" i="26"/>
  <c r="AA10" i="26"/>
  <c r="AB10" i="26"/>
  <c r="V11" i="26"/>
  <c r="W11" i="26"/>
  <c r="X11" i="26"/>
  <c r="Y11" i="26"/>
  <c r="Z11" i="26"/>
  <c r="AA11" i="26"/>
  <c r="AB11" i="26"/>
  <c r="V12" i="26"/>
  <c r="W12" i="26"/>
  <c r="X12" i="26"/>
  <c r="Y12" i="26"/>
  <c r="Z12" i="26"/>
  <c r="AA12" i="26"/>
  <c r="AB12" i="26"/>
  <c r="V13" i="26"/>
  <c r="W13" i="26"/>
  <c r="X13" i="26"/>
  <c r="Y13" i="26"/>
  <c r="Z13" i="26"/>
  <c r="AA13" i="26"/>
  <c r="AB13" i="26"/>
  <c r="V14" i="26"/>
  <c r="W14" i="26"/>
  <c r="X14" i="26"/>
  <c r="Y14" i="26"/>
  <c r="Z14" i="26"/>
  <c r="AA14" i="26"/>
  <c r="AB14" i="26"/>
  <c r="V15" i="26"/>
  <c r="W15" i="26"/>
  <c r="X15" i="26"/>
  <c r="Y15" i="26"/>
  <c r="Z15" i="26"/>
  <c r="AA15" i="26"/>
  <c r="AB15" i="26"/>
  <c r="V16" i="26"/>
  <c r="W16" i="26"/>
  <c r="X16" i="26"/>
  <c r="Y16" i="26"/>
  <c r="Z16" i="26"/>
  <c r="AA16" i="26"/>
  <c r="AB16" i="26"/>
  <c r="V17" i="26"/>
  <c r="W17" i="26"/>
  <c r="X17" i="26"/>
  <c r="Y17" i="26"/>
  <c r="Z17" i="26"/>
  <c r="AA17" i="26"/>
  <c r="AB17" i="26"/>
  <c r="V18" i="26"/>
  <c r="W18" i="26"/>
  <c r="X18" i="26"/>
  <c r="Y18" i="26"/>
  <c r="Z18" i="26"/>
  <c r="AA18" i="26"/>
  <c r="AB18" i="26"/>
  <c r="V19" i="26"/>
  <c r="W19" i="26"/>
  <c r="X19" i="26"/>
  <c r="Y19" i="26"/>
  <c r="Z19" i="26"/>
  <c r="AA19" i="26"/>
  <c r="AB19" i="26"/>
  <c r="V20" i="26"/>
  <c r="W20" i="26"/>
  <c r="X20" i="26"/>
  <c r="Y20" i="26"/>
  <c r="Z20" i="26"/>
  <c r="AA20" i="26"/>
  <c r="AB20" i="26"/>
  <c r="V21" i="26"/>
  <c r="W21" i="26"/>
  <c r="X21" i="26"/>
  <c r="Y21" i="26"/>
  <c r="Z21" i="26"/>
  <c r="AA21" i="26"/>
  <c r="AB21" i="26"/>
  <c r="V22" i="26"/>
  <c r="W22" i="26"/>
  <c r="X22" i="26"/>
  <c r="Y22" i="26"/>
  <c r="Z22" i="26"/>
  <c r="AA22" i="26"/>
  <c r="AB22" i="26"/>
  <c r="V23" i="26"/>
  <c r="W23" i="26"/>
  <c r="X23" i="26"/>
  <c r="Y23" i="26"/>
  <c r="Z23" i="26"/>
  <c r="AA23" i="26"/>
  <c r="AB23" i="26"/>
  <c r="V24" i="26"/>
  <c r="W24" i="26"/>
  <c r="X24" i="26"/>
  <c r="Y24" i="26"/>
  <c r="Z24" i="26"/>
  <c r="AA24" i="26"/>
  <c r="AB24" i="26"/>
  <c r="V25" i="26"/>
  <c r="W25" i="26"/>
  <c r="X25" i="26"/>
  <c r="Y25" i="26"/>
  <c r="Z25" i="26"/>
  <c r="AA25" i="26"/>
  <c r="AB25" i="26"/>
  <c r="K2" i="26"/>
  <c r="S2" i="26"/>
  <c r="T2" i="26"/>
  <c r="U2" i="26"/>
  <c r="K3" i="26"/>
  <c r="L3" i="26"/>
  <c r="T3" i="26"/>
  <c r="U3" i="26"/>
  <c r="G4" i="26"/>
  <c r="H4" i="26"/>
  <c r="I4" i="26"/>
  <c r="J4" i="26"/>
  <c r="K4" i="26"/>
  <c r="L4" i="26"/>
  <c r="M4" i="26"/>
  <c r="N4" i="26"/>
  <c r="O4" i="26"/>
  <c r="P4" i="26"/>
  <c r="Q4" i="26"/>
  <c r="R4" i="26"/>
  <c r="S4" i="26"/>
  <c r="T4" i="26"/>
  <c r="U4" i="26"/>
  <c r="F5" i="26"/>
  <c r="G5" i="26"/>
  <c r="H5" i="26"/>
  <c r="I5" i="26"/>
  <c r="J5" i="26"/>
  <c r="K5" i="26"/>
  <c r="L5" i="26"/>
  <c r="M5" i="26"/>
  <c r="N5" i="26"/>
  <c r="O5" i="26"/>
  <c r="P5" i="26"/>
  <c r="Q5" i="26"/>
  <c r="R5" i="26"/>
  <c r="S5" i="26"/>
  <c r="T5" i="26"/>
  <c r="U5" i="26"/>
  <c r="C6" i="26"/>
  <c r="D6" i="26"/>
  <c r="E6" i="26"/>
  <c r="F6" i="26"/>
  <c r="G6" i="26"/>
  <c r="H6" i="26"/>
  <c r="I6" i="26"/>
  <c r="J6" i="26"/>
  <c r="K6" i="26"/>
  <c r="L6" i="26"/>
  <c r="M6" i="26"/>
  <c r="N6" i="26"/>
  <c r="O6" i="26"/>
  <c r="P6" i="26"/>
  <c r="Q6" i="26"/>
  <c r="R6" i="26"/>
  <c r="S6" i="26"/>
  <c r="T6" i="26"/>
  <c r="U6" i="26"/>
  <c r="C7" i="26"/>
  <c r="D7" i="26"/>
  <c r="E7" i="26"/>
  <c r="F7" i="26"/>
  <c r="G7" i="26"/>
  <c r="H7" i="26"/>
  <c r="I7" i="26"/>
  <c r="J7" i="26"/>
  <c r="K7" i="26"/>
  <c r="L7" i="26"/>
  <c r="M7" i="26"/>
  <c r="N7" i="26"/>
  <c r="O7" i="26"/>
  <c r="P7" i="26"/>
  <c r="Q7" i="26"/>
  <c r="R7" i="26"/>
  <c r="S7" i="26"/>
  <c r="T7" i="26"/>
  <c r="U7" i="26"/>
  <c r="C8" i="26"/>
  <c r="D8" i="26"/>
  <c r="E8" i="26"/>
  <c r="F8" i="26"/>
  <c r="G8" i="26"/>
  <c r="H8" i="26"/>
  <c r="I8" i="26"/>
  <c r="J8" i="26"/>
  <c r="K8" i="26"/>
  <c r="L8" i="26"/>
  <c r="M8" i="26"/>
  <c r="N8" i="26"/>
  <c r="O8" i="26"/>
  <c r="P8" i="26"/>
  <c r="Q8" i="26"/>
  <c r="R8" i="26"/>
  <c r="S8" i="26"/>
  <c r="T8" i="26"/>
  <c r="U8" i="26"/>
  <c r="C9" i="26"/>
  <c r="D9" i="26"/>
  <c r="E9" i="26"/>
  <c r="F9" i="26"/>
  <c r="G9" i="26"/>
  <c r="H9" i="26"/>
  <c r="I9" i="26"/>
  <c r="J9" i="26"/>
  <c r="K9" i="26"/>
  <c r="L9" i="26"/>
  <c r="M9" i="26"/>
  <c r="N9" i="26"/>
  <c r="O9" i="26"/>
  <c r="P9" i="26"/>
  <c r="Q9" i="26"/>
  <c r="R9" i="26"/>
  <c r="S9" i="26"/>
  <c r="T9" i="26"/>
  <c r="U9" i="26"/>
  <c r="C10" i="26"/>
  <c r="D10" i="26"/>
  <c r="E10" i="26"/>
  <c r="F10" i="26"/>
  <c r="G10" i="26"/>
  <c r="H10" i="26"/>
  <c r="I10" i="26"/>
  <c r="J10" i="26"/>
  <c r="K10" i="26"/>
  <c r="L10" i="26"/>
  <c r="M10" i="26"/>
  <c r="N10" i="26"/>
  <c r="O10" i="26"/>
  <c r="P10" i="26"/>
  <c r="Q10" i="26"/>
  <c r="R10" i="26"/>
  <c r="S10" i="26"/>
  <c r="T10" i="26"/>
  <c r="U10" i="26"/>
  <c r="C11" i="26"/>
  <c r="D11" i="26"/>
  <c r="E11" i="26"/>
  <c r="F11" i="26"/>
  <c r="G11" i="26"/>
  <c r="H11" i="26"/>
  <c r="I11" i="26"/>
  <c r="J11" i="26"/>
  <c r="K11" i="26"/>
  <c r="L11" i="26"/>
  <c r="M11" i="26"/>
  <c r="N11" i="26"/>
  <c r="O11" i="26"/>
  <c r="P11" i="26"/>
  <c r="Q11" i="26"/>
  <c r="R11" i="26"/>
  <c r="S11" i="26"/>
  <c r="T11" i="26"/>
  <c r="U11" i="26"/>
  <c r="C12" i="26"/>
  <c r="D12" i="26"/>
  <c r="E12" i="26"/>
  <c r="F12" i="26"/>
  <c r="G12" i="26"/>
  <c r="H12" i="26"/>
  <c r="I12" i="26"/>
  <c r="J12" i="26"/>
  <c r="K12" i="26"/>
  <c r="L12" i="26"/>
  <c r="M12" i="26"/>
  <c r="N12" i="26"/>
  <c r="O12" i="26"/>
  <c r="P12" i="26"/>
  <c r="Q12" i="26"/>
  <c r="R12" i="26"/>
  <c r="S12" i="26"/>
  <c r="T12" i="26"/>
  <c r="U12" i="26"/>
  <c r="C13" i="26"/>
  <c r="D13" i="26"/>
  <c r="E13" i="26"/>
  <c r="F13" i="26"/>
  <c r="G13" i="26"/>
  <c r="H13" i="26"/>
  <c r="I13" i="26"/>
  <c r="J13" i="26"/>
  <c r="K13" i="26"/>
  <c r="L13" i="26"/>
  <c r="M13" i="26"/>
  <c r="N13" i="26"/>
  <c r="O13" i="26"/>
  <c r="P13" i="26"/>
  <c r="Q13" i="26"/>
  <c r="R13" i="26"/>
  <c r="S13" i="26"/>
  <c r="T13" i="26"/>
  <c r="U13" i="26"/>
  <c r="C14" i="26"/>
  <c r="D14" i="26"/>
  <c r="E14" i="26"/>
  <c r="F14" i="26"/>
  <c r="G14" i="26"/>
  <c r="H14" i="26"/>
  <c r="I14" i="26"/>
  <c r="J14" i="26"/>
  <c r="K14" i="26"/>
  <c r="L14" i="26"/>
  <c r="M14" i="26"/>
  <c r="N14" i="26"/>
  <c r="O14" i="26"/>
  <c r="P14" i="26"/>
  <c r="Q14" i="26"/>
  <c r="R14" i="26"/>
  <c r="S14" i="26"/>
  <c r="T14" i="26"/>
  <c r="U14" i="26"/>
  <c r="C15" i="26"/>
  <c r="D15" i="26"/>
  <c r="E15" i="26"/>
  <c r="F15" i="26"/>
  <c r="G15" i="26"/>
  <c r="H15" i="26"/>
  <c r="I15" i="26"/>
  <c r="J15" i="26"/>
  <c r="K15" i="26"/>
  <c r="L15" i="26"/>
  <c r="M15" i="26"/>
  <c r="N15" i="26"/>
  <c r="O15" i="26"/>
  <c r="P15" i="26"/>
  <c r="Q15" i="26"/>
  <c r="R15" i="26"/>
  <c r="S15" i="26"/>
  <c r="T15" i="26"/>
  <c r="U15" i="26"/>
  <c r="C16" i="26"/>
  <c r="D16" i="26"/>
  <c r="E16" i="26"/>
  <c r="F16" i="26"/>
  <c r="G16" i="26"/>
  <c r="H16" i="26"/>
  <c r="I16" i="26"/>
  <c r="J16" i="26"/>
  <c r="K16" i="26"/>
  <c r="L16" i="26"/>
  <c r="M16" i="26"/>
  <c r="N16" i="26"/>
  <c r="O16" i="26"/>
  <c r="P16" i="26"/>
  <c r="Q16" i="26"/>
  <c r="R16" i="26"/>
  <c r="S16" i="26"/>
  <c r="T16" i="26"/>
  <c r="U16" i="26"/>
  <c r="C17" i="26"/>
  <c r="D17" i="26"/>
  <c r="E17" i="26"/>
  <c r="F17" i="26"/>
  <c r="G17" i="26"/>
  <c r="H17" i="26"/>
  <c r="I17" i="26"/>
  <c r="J17" i="26"/>
  <c r="K17" i="26"/>
  <c r="L17" i="26"/>
  <c r="M17" i="26"/>
  <c r="N17" i="26"/>
  <c r="O17" i="26"/>
  <c r="P17" i="26"/>
  <c r="Q17" i="26"/>
  <c r="R17" i="26"/>
  <c r="S17" i="26"/>
  <c r="T17" i="26"/>
  <c r="U17" i="26"/>
  <c r="C18" i="26"/>
  <c r="D18" i="26"/>
  <c r="E18" i="26"/>
  <c r="F18" i="26"/>
  <c r="G18" i="26"/>
  <c r="H18" i="26"/>
  <c r="I18" i="26"/>
  <c r="J18" i="26"/>
  <c r="K18" i="26"/>
  <c r="L18" i="26"/>
  <c r="M18" i="26"/>
  <c r="N18" i="26"/>
  <c r="O18" i="26"/>
  <c r="P18" i="26"/>
  <c r="Q18" i="26"/>
  <c r="R18" i="26"/>
  <c r="S18" i="26"/>
  <c r="T18" i="26"/>
  <c r="U18" i="26"/>
  <c r="C19" i="26"/>
  <c r="D19" i="26"/>
  <c r="E19" i="26"/>
  <c r="F19" i="26"/>
  <c r="G19" i="26"/>
  <c r="H19" i="26"/>
  <c r="I19" i="26"/>
  <c r="J19" i="26"/>
  <c r="K19" i="26"/>
  <c r="L19" i="26"/>
  <c r="M19" i="26"/>
  <c r="N19" i="26"/>
  <c r="O19" i="26"/>
  <c r="P19" i="26"/>
  <c r="Q19" i="26"/>
  <c r="R19" i="26"/>
  <c r="S19" i="26"/>
  <c r="T19" i="26"/>
  <c r="U19" i="26"/>
  <c r="C20" i="26"/>
  <c r="D20" i="26"/>
  <c r="E20" i="26"/>
  <c r="F20" i="26"/>
  <c r="G20" i="26"/>
  <c r="H20" i="26"/>
  <c r="I20" i="26"/>
  <c r="J20" i="26"/>
  <c r="K20" i="26"/>
  <c r="L20" i="26"/>
  <c r="M20" i="26"/>
  <c r="N20" i="26"/>
  <c r="O20" i="26"/>
  <c r="P20" i="26"/>
  <c r="Q20" i="26"/>
  <c r="R20" i="26"/>
  <c r="S20" i="26"/>
  <c r="T20" i="26"/>
  <c r="U20" i="26"/>
  <c r="C21" i="26"/>
  <c r="D21" i="26"/>
  <c r="E21" i="26"/>
  <c r="F21" i="26"/>
  <c r="G21" i="26"/>
  <c r="H21" i="26"/>
  <c r="I21" i="26"/>
  <c r="J21" i="26"/>
  <c r="K21" i="26"/>
  <c r="L21" i="26"/>
  <c r="M21" i="26"/>
  <c r="N21" i="26"/>
  <c r="O21" i="26"/>
  <c r="P21" i="26"/>
  <c r="Q21" i="26"/>
  <c r="R21" i="26"/>
  <c r="S21" i="26"/>
  <c r="T21" i="26"/>
  <c r="U21" i="26"/>
  <c r="C22" i="26"/>
  <c r="D22" i="26"/>
  <c r="E22" i="26"/>
  <c r="F22" i="26"/>
  <c r="G22" i="26"/>
  <c r="H22" i="26"/>
  <c r="I22" i="26"/>
  <c r="J22" i="26"/>
  <c r="K22" i="26"/>
  <c r="L22" i="26"/>
  <c r="M22" i="26"/>
  <c r="N22" i="26"/>
  <c r="O22" i="26"/>
  <c r="P22" i="26"/>
  <c r="Q22" i="26"/>
  <c r="R22" i="26"/>
  <c r="S22" i="26"/>
  <c r="T22" i="26"/>
  <c r="U22" i="26"/>
  <c r="C23" i="26"/>
  <c r="D23" i="26"/>
  <c r="E23" i="26"/>
  <c r="F23" i="26"/>
  <c r="G23" i="26"/>
  <c r="H23" i="26"/>
  <c r="I23" i="26"/>
  <c r="J23" i="26"/>
  <c r="K23" i="26"/>
  <c r="L23" i="26"/>
  <c r="M23" i="26"/>
  <c r="N23" i="26"/>
  <c r="O23" i="26"/>
  <c r="P23" i="26"/>
  <c r="Q23" i="26"/>
  <c r="R23" i="26"/>
  <c r="S23" i="26"/>
  <c r="T23" i="26"/>
  <c r="U23" i="26"/>
  <c r="C24" i="26"/>
  <c r="D24" i="26"/>
  <c r="E24" i="26"/>
  <c r="F24" i="26"/>
  <c r="G24" i="26"/>
  <c r="H24" i="26"/>
  <c r="I24" i="26"/>
  <c r="J24" i="26"/>
  <c r="K24" i="26"/>
  <c r="L24" i="26"/>
  <c r="M24" i="26"/>
  <c r="N24" i="26"/>
  <c r="O24" i="26"/>
  <c r="P24" i="26"/>
  <c r="Q24" i="26"/>
  <c r="R24" i="26"/>
  <c r="S24" i="26"/>
  <c r="T24" i="26"/>
  <c r="U24" i="26"/>
  <c r="C25" i="26"/>
  <c r="D25" i="26"/>
  <c r="E25" i="26"/>
  <c r="F25" i="26"/>
  <c r="G25" i="26"/>
  <c r="H25" i="26"/>
  <c r="I25" i="26"/>
  <c r="J25" i="26"/>
  <c r="K25" i="26"/>
  <c r="L25" i="26"/>
  <c r="M25" i="26"/>
  <c r="N25" i="26"/>
  <c r="O25" i="26"/>
  <c r="P25" i="26"/>
  <c r="Q25" i="26"/>
  <c r="R25" i="26"/>
  <c r="S25" i="26"/>
  <c r="T25" i="26"/>
  <c r="U25" i="26"/>
  <c r="B3" i="26"/>
  <c r="B4" i="26"/>
  <c r="B6" i="26"/>
  <c r="B7" i="26"/>
  <c r="B8" i="26"/>
  <c r="B9" i="26"/>
  <c r="B10" i="26"/>
  <c r="B11" i="26"/>
  <c r="B12" i="26"/>
  <c r="B13" i="26"/>
  <c r="B14" i="26"/>
  <c r="B15" i="26"/>
  <c r="B16" i="26"/>
  <c r="B17" i="26"/>
  <c r="B18" i="26"/>
  <c r="B19" i="26"/>
  <c r="B20" i="26"/>
  <c r="B21" i="26"/>
  <c r="B22" i="26"/>
  <c r="B23" i="26"/>
  <c r="B24" i="26"/>
  <c r="B25" i="26"/>
  <c r="B26" i="26"/>
  <c r="B27" i="26"/>
  <c r="B28" i="26"/>
  <c r="B2" i="26"/>
  <c r="G3" i="29" l="1"/>
  <c r="G2" i="29"/>
  <c r="F17" i="20"/>
  <c r="Q3" i="22"/>
  <c r="B2" i="16"/>
  <c r="B3" i="16"/>
  <c r="B4"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290" i="16"/>
  <c r="B291" i="16"/>
  <c r="B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B344" i="16"/>
  <c r="B345" i="16"/>
  <c r="B346" i="16"/>
  <c r="B347" i="16"/>
  <c r="B348" i="16"/>
  <c r="B349" i="16"/>
  <c r="B350" i="16"/>
  <c r="B351" i="16"/>
  <c r="B352" i="16"/>
  <c r="B353" i="16"/>
  <c r="B354" i="16"/>
  <c r="B355" i="16"/>
  <c r="B356" i="16"/>
  <c r="B357" i="16"/>
  <c r="B358" i="16"/>
  <c r="B359" i="16"/>
  <c r="B360" i="16"/>
  <c r="B361" i="16"/>
  <c r="B362" i="16"/>
  <c r="B363" i="16"/>
  <c r="B364" i="16"/>
  <c r="B365" i="16"/>
  <c r="B366" i="16"/>
  <c r="B367" i="16"/>
  <c r="B368" i="16"/>
  <c r="B369" i="16"/>
  <c r="B370" i="16"/>
  <c r="B371" i="16"/>
  <c r="B372" i="16"/>
  <c r="B373" i="16"/>
  <c r="B374" i="16"/>
  <c r="B375" i="16"/>
  <c r="B376" i="16"/>
  <c r="B377" i="16"/>
  <c r="B378" i="16"/>
  <c r="B379" i="16"/>
  <c r="B380" i="16"/>
  <c r="B381" i="16"/>
  <c r="B382" i="16"/>
  <c r="B383" i="16"/>
  <c r="B384" i="16"/>
  <c r="B385" i="16"/>
  <c r="B386" i="16"/>
  <c r="B387" i="16"/>
  <c r="B388" i="16"/>
  <c r="B389" i="16"/>
  <c r="B390" i="16"/>
  <c r="B391" i="16"/>
  <c r="B392" i="16"/>
  <c r="B393" i="16"/>
  <c r="B394" i="16"/>
  <c r="B395" i="16"/>
  <c r="B396" i="16"/>
  <c r="B397" i="16"/>
  <c r="B398" i="16"/>
  <c r="B399" i="16"/>
  <c r="B400" i="16"/>
  <c r="B401" i="16"/>
  <c r="B402" i="16"/>
  <c r="B403" i="16"/>
  <c r="B404" i="16"/>
  <c r="B405" i="16"/>
  <c r="B406" i="16"/>
  <c r="B407" i="16"/>
  <c r="B408" i="16"/>
  <c r="B409" i="16"/>
  <c r="B410" i="16"/>
  <c r="B411" i="16"/>
  <c r="B412" i="16"/>
  <c r="B413" i="16"/>
  <c r="B414" i="16"/>
  <c r="B415" i="16"/>
  <c r="B416" i="16"/>
  <c r="B417" i="16"/>
  <c r="B418" i="16"/>
  <c r="B419" i="16"/>
  <c r="B420" i="16"/>
  <c r="B421" i="16"/>
  <c r="B422" i="16"/>
  <c r="B423" i="16"/>
  <c r="B424" i="16"/>
  <c r="B425" i="16"/>
  <c r="B426" i="16"/>
  <c r="B427" i="16"/>
  <c r="B428" i="16"/>
  <c r="B429" i="16"/>
  <c r="B430" i="16"/>
  <c r="B431" i="16"/>
  <c r="B432" i="16"/>
  <c r="B433" i="16"/>
  <c r="B434" i="16"/>
  <c r="B435" i="16"/>
  <c r="B436" i="16"/>
  <c r="B437" i="16"/>
  <c r="B438" i="16"/>
  <c r="B439" i="16"/>
  <c r="B440" i="16"/>
  <c r="B441" i="16"/>
  <c r="B442" i="16"/>
  <c r="B443" i="16"/>
  <c r="B444" i="16"/>
  <c r="B445" i="16"/>
  <c r="B446" i="16"/>
  <c r="B447" i="16"/>
  <c r="B448" i="16"/>
  <c r="B449" i="16"/>
  <c r="B450" i="16"/>
  <c r="B451" i="16"/>
  <c r="B452" i="16"/>
  <c r="B453" i="16"/>
  <c r="B454" i="16"/>
  <c r="B455" i="16"/>
  <c r="B456" i="16"/>
  <c r="B457" i="16"/>
  <c r="B458" i="16"/>
  <c r="B459" i="16"/>
  <c r="B460" i="16"/>
  <c r="B461" i="16"/>
  <c r="B462" i="16"/>
  <c r="B463" i="16"/>
  <c r="B464" i="16"/>
  <c r="B465" i="16"/>
  <c r="B466" i="16"/>
  <c r="B467" i="16"/>
  <c r="B468" i="16"/>
  <c r="B469" i="16"/>
  <c r="B470" i="16"/>
  <c r="B471" i="16"/>
  <c r="B472" i="16"/>
  <c r="B473" i="16"/>
  <c r="B474" i="16"/>
  <c r="B475" i="16"/>
  <c r="B476" i="16"/>
  <c r="B477" i="16"/>
  <c r="B478" i="16"/>
  <c r="B479" i="16"/>
  <c r="B480" i="16"/>
  <c r="B481" i="16"/>
  <c r="B482" i="16"/>
  <c r="B483" i="16"/>
  <c r="B484" i="16"/>
  <c r="B485" i="16"/>
  <c r="B486" i="16"/>
  <c r="B487" i="16"/>
  <c r="B488" i="16"/>
  <c r="B489" i="16"/>
  <c r="B490" i="16"/>
  <c r="B491" i="16"/>
  <c r="B492" i="16"/>
  <c r="B493" i="16"/>
  <c r="B494" i="16"/>
  <c r="B495" i="16"/>
  <c r="B496" i="16"/>
  <c r="B497" i="16"/>
  <c r="B498" i="16"/>
  <c r="B499" i="16"/>
  <c r="B500" i="16"/>
  <c r="B501" i="16"/>
  <c r="B502" i="16"/>
  <c r="B503" i="16"/>
  <c r="B504" i="16"/>
  <c r="B505" i="16"/>
  <c r="B506" i="16"/>
  <c r="B507" i="16"/>
  <c r="B508" i="16"/>
  <c r="B509" i="16"/>
  <c r="B510" i="16"/>
  <c r="B511" i="16"/>
  <c r="B512" i="16"/>
  <c r="B513" i="16"/>
  <c r="B514" i="16"/>
  <c r="B515" i="16"/>
  <c r="B516" i="16"/>
  <c r="B517" i="16"/>
  <c r="B518" i="16"/>
  <c r="B519" i="16"/>
  <c r="B520" i="16"/>
  <c r="B521" i="16"/>
  <c r="B522" i="16"/>
  <c r="B523" i="16"/>
  <c r="B524" i="16"/>
  <c r="B525" i="16"/>
  <c r="B526" i="16"/>
  <c r="B527" i="16"/>
  <c r="B528" i="16"/>
  <c r="B529" i="16"/>
  <c r="B530" i="16"/>
  <c r="B531" i="16"/>
  <c r="B532" i="16"/>
  <c r="B533" i="16"/>
  <c r="B534" i="16"/>
  <c r="B535" i="16"/>
  <c r="B536" i="16"/>
  <c r="B537" i="16"/>
  <c r="B538" i="16"/>
  <c r="B539" i="16"/>
  <c r="B540" i="16"/>
  <c r="B541" i="16"/>
  <c r="B542" i="16"/>
  <c r="B543" i="16"/>
  <c r="B544" i="16"/>
  <c r="B545" i="16"/>
  <c r="B546" i="16"/>
  <c r="B547" i="16"/>
  <c r="B548" i="16"/>
  <c r="B549" i="16"/>
  <c r="B550" i="16"/>
  <c r="B551" i="16"/>
  <c r="B552" i="16"/>
  <c r="B553" i="16"/>
  <c r="B554" i="16"/>
  <c r="B555" i="16"/>
  <c r="B556" i="16"/>
  <c r="B557" i="16"/>
  <c r="B558" i="16"/>
  <c r="B559" i="16"/>
  <c r="B560" i="16"/>
  <c r="B561" i="16"/>
  <c r="B562" i="16"/>
  <c r="B563" i="16"/>
  <c r="B564" i="16"/>
  <c r="B565" i="16"/>
  <c r="B566" i="16"/>
  <c r="B567" i="16"/>
  <c r="B568" i="16"/>
  <c r="B569" i="16"/>
  <c r="B570" i="16"/>
  <c r="B571" i="16"/>
  <c r="B572" i="16"/>
  <c r="B573" i="16"/>
  <c r="B574" i="16"/>
  <c r="B575" i="16"/>
  <c r="B576" i="16"/>
  <c r="B577" i="16"/>
  <c r="B578" i="16"/>
  <c r="B579" i="16"/>
  <c r="B580" i="16"/>
  <c r="B581" i="16"/>
  <c r="B582" i="16"/>
  <c r="B583" i="16"/>
  <c r="B584" i="16"/>
  <c r="B585" i="16"/>
  <c r="B586" i="16"/>
  <c r="B587" i="16"/>
  <c r="B588" i="16"/>
  <c r="B589" i="16"/>
  <c r="B590" i="16"/>
  <c r="B591" i="16"/>
  <c r="B592" i="16"/>
  <c r="B593" i="16"/>
  <c r="B594" i="16"/>
  <c r="B595" i="16"/>
  <c r="B596" i="16"/>
  <c r="B597" i="16"/>
  <c r="B598" i="16"/>
  <c r="B599" i="16"/>
  <c r="B600" i="16"/>
  <c r="B601" i="16"/>
  <c r="B602" i="16"/>
  <c r="B603" i="16"/>
  <c r="B604" i="16"/>
  <c r="B605" i="16"/>
  <c r="B606" i="16"/>
  <c r="B607" i="16"/>
  <c r="B608" i="16"/>
  <c r="B609" i="16"/>
  <c r="B610" i="16"/>
  <c r="B611" i="16"/>
  <c r="B612" i="16"/>
  <c r="B613" i="16"/>
  <c r="B614" i="16"/>
  <c r="B615" i="16"/>
  <c r="B616" i="16"/>
  <c r="B617" i="16"/>
  <c r="B618" i="16"/>
  <c r="B619" i="16"/>
  <c r="B620" i="16"/>
  <c r="B621" i="16"/>
  <c r="B622" i="16"/>
  <c r="B623" i="16"/>
  <c r="B624" i="16"/>
  <c r="B625" i="16"/>
  <c r="B626" i="16"/>
  <c r="B627" i="16"/>
  <c r="B628" i="16"/>
  <c r="B629" i="16"/>
  <c r="B630" i="16"/>
  <c r="B631" i="16"/>
  <c r="B632" i="16"/>
  <c r="B633" i="16"/>
  <c r="B634" i="16"/>
  <c r="B635" i="16"/>
  <c r="B636" i="16"/>
  <c r="B637" i="16"/>
  <c r="B638" i="16"/>
  <c r="B639" i="16"/>
  <c r="B640" i="16"/>
  <c r="B641" i="16"/>
  <c r="B642" i="16"/>
  <c r="B643" i="16"/>
  <c r="B644" i="16"/>
  <c r="B645" i="16"/>
  <c r="B646" i="16"/>
  <c r="B647" i="16"/>
  <c r="B648" i="16"/>
  <c r="B649" i="16"/>
  <c r="B650" i="16"/>
  <c r="B651" i="16"/>
  <c r="B652" i="16"/>
  <c r="B653" i="16"/>
  <c r="B654" i="16"/>
  <c r="B655" i="16"/>
  <c r="B656" i="16"/>
  <c r="B657" i="16"/>
  <c r="B658" i="16"/>
  <c r="B659" i="16"/>
  <c r="B660" i="16"/>
  <c r="B661" i="16"/>
  <c r="B662" i="16"/>
  <c r="B663" i="16"/>
  <c r="B664" i="16"/>
  <c r="B665" i="16"/>
  <c r="B666" i="16"/>
  <c r="B667" i="16"/>
  <c r="B668" i="16"/>
  <c r="B669" i="16"/>
  <c r="B670" i="16"/>
  <c r="B671" i="16"/>
  <c r="B672" i="16"/>
  <c r="B673" i="16"/>
  <c r="B674" i="16"/>
  <c r="B675" i="16"/>
  <c r="B676" i="16"/>
  <c r="B677" i="16"/>
  <c r="B678" i="16"/>
  <c r="B679" i="16"/>
  <c r="B680" i="16"/>
  <c r="B681" i="16"/>
  <c r="B682" i="16"/>
  <c r="B683" i="16"/>
  <c r="B684" i="16"/>
  <c r="B685" i="16"/>
  <c r="B686" i="16"/>
  <c r="B687" i="16"/>
  <c r="B688" i="16"/>
  <c r="B689" i="16"/>
  <c r="B690" i="16"/>
  <c r="B691" i="16"/>
  <c r="B692" i="16"/>
  <c r="B693" i="16"/>
  <c r="B694" i="16"/>
  <c r="B695" i="16"/>
  <c r="B696" i="16"/>
  <c r="B697" i="16"/>
  <c r="B698" i="16"/>
  <c r="B699" i="16"/>
  <c r="B700" i="16"/>
  <c r="B701" i="16"/>
  <c r="B702" i="16"/>
  <c r="B703" i="16"/>
  <c r="B704" i="16"/>
  <c r="B705" i="16"/>
  <c r="B706" i="16"/>
  <c r="B707" i="16"/>
  <c r="B708" i="16"/>
  <c r="B709" i="16"/>
  <c r="B710" i="16"/>
  <c r="B711" i="16"/>
  <c r="B712" i="16"/>
  <c r="B713" i="16"/>
  <c r="B714" i="16"/>
  <c r="B715" i="16"/>
  <c r="B716" i="16"/>
  <c r="B717" i="16"/>
  <c r="B718" i="16"/>
  <c r="B719" i="16"/>
  <c r="B720" i="16"/>
  <c r="B721" i="16"/>
  <c r="B722" i="16"/>
  <c r="B723" i="16"/>
  <c r="B724" i="16"/>
  <c r="B725" i="16"/>
  <c r="B726" i="16"/>
  <c r="B727" i="16"/>
  <c r="B728" i="16"/>
  <c r="B729" i="16"/>
  <c r="B730" i="16"/>
  <c r="B731" i="16"/>
  <c r="B732" i="16"/>
  <c r="B733" i="16"/>
  <c r="B734" i="16"/>
  <c r="B735" i="16"/>
  <c r="B736" i="16"/>
  <c r="B737" i="16"/>
  <c r="B738" i="16"/>
  <c r="B739" i="16"/>
  <c r="B740" i="16"/>
  <c r="B741" i="16"/>
  <c r="B742" i="16"/>
  <c r="B743" i="16"/>
  <c r="B744" i="16"/>
  <c r="B745" i="16"/>
  <c r="B746" i="16"/>
  <c r="B747" i="16"/>
  <c r="B748" i="16"/>
  <c r="B749" i="16"/>
  <c r="B750" i="16"/>
  <c r="B751" i="16"/>
  <c r="B752" i="16"/>
  <c r="B753" i="16"/>
  <c r="B754" i="16"/>
  <c r="B755" i="16"/>
  <c r="B756" i="16"/>
  <c r="B757" i="16"/>
  <c r="B758" i="16"/>
  <c r="B759" i="16"/>
  <c r="B760" i="16"/>
  <c r="B761" i="16"/>
  <c r="B762" i="16"/>
  <c r="B763" i="16"/>
  <c r="B764" i="16"/>
  <c r="B765" i="16"/>
  <c r="B766" i="16"/>
  <c r="B767" i="16"/>
  <c r="B768" i="16"/>
  <c r="B769" i="16"/>
  <c r="B770" i="16"/>
  <c r="B771" i="16"/>
  <c r="B772" i="16"/>
  <c r="B773" i="16"/>
  <c r="B774" i="16"/>
  <c r="B775" i="16"/>
  <c r="B776" i="16"/>
  <c r="B777" i="16"/>
  <c r="B778" i="16"/>
  <c r="B779" i="16"/>
  <c r="B780" i="16"/>
  <c r="B781" i="16"/>
  <c r="B782" i="16"/>
  <c r="B783" i="16"/>
  <c r="B784" i="16"/>
  <c r="B785" i="16"/>
  <c r="B786" i="16"/>
  <c r="B787" i="16"/>
  <c r="B788" i="16"/>
  <c r="B789" i="16"/>
  <c r="B790" i="16"/>
  <c r="B791" i="16"/>
  <c r="B792" i="16"/>
  <c r="B793" i="16"/>
  <c r="B794" i="16"/>
  <c r="B795" i="16"/>
  <c r="B796" i="16"/>
  <c r="B797" i="16"/>
  <c r="B798" i="16"/>
  <c r="B799" i="16"/>
  <c r="B800" i="16"/>
  <c r="B801" i="16"/>
  <c r="B802" i="16"/>
  <c r="B803" i="16"/>
  <c r="B804" i="16"/>
  <c r="B805" i="16"/>
  <c r="B806" i="16"/>
  <c r="B807" i="16"/>
  <c r="B808" i="16"/>
  <c r="B809" i="16"/>
  <c r="B810" i="16"/>
  <c r="B811" i="16"/>
  <c r="B812" i="16"/>
  <c r="B813" i="16"/>
  <c r="B814" i="16"/>
  <c r="B815" i="16"/>
  <c r="B816" i="16"/>
  <c r="B817" i="16"/>
  <c r="B818" i="16"/>
  <c r="B819" i="16"/>
  <c r="B820" i="16"/>
  <c r="B821" i="16"/>
  <c r="B822" i="16"/>
  <c r="B823" i="16"/>
  <c r="B824" i="16"/>
  <c r="B825" i="16"/>
  <c r="B826" i="16"/>
  <c r="B827" i="16"/>
  <c r="B828" i="16"/>
  <c r="B829" i="16"/>
  <c r="B830" i="16"/>
  <c r="B831" i="16"/>
  <c r="B832" i="16"/>
  <c r="B833" i="16"/>
  <c r="B834" i="16"/>
  <c r="B835" i="16"/>
  <c r="B836" i="16"/>
  <c r="B837" i="16"/>
  <c r="B838" i="16"/>
  <c r="B839" i="16"/>
  <c r="B840" i="16"/>
  <c r="B841" i="16"/>
  <c r="B842" i="16"/>
  <c r="B843" i="16"/>
  <c r="B844" i="16"/>
  <c r="B845" i="16"/>
  <c r="B846" i="16"/>
  <c r="B847" i="16"/>
  <c r="B848" i="16"/>
  <c r="B849" i="16"/>
  <c r="B850" i="16"/>
  <c r="B851" i="16"/>
  <c r="B852" i="16"/>
  <c r="B853" i="16"/>
  <c r="B854" i="16"/>
  <c r="B855" i="16"/>
  <c r="B856" i="16"/>
  <c r="B857" i="16"/>
  <c r="B858" i="16"/>
  <c r="B859" i="16"/>
  <c r="B860" i="16"/>
  <c r="B861" i="16"/>
  <c r="B862" i="16"/>
  <c r="B863" i="16"/>
  <c r="B864" i="16"/>
  <c r="B865" i="16"/>
  <c r="B866" i="16"/>
  <c r="B867" i="16"/>
  <c r="B868" i="16"/>
  <c r="B869" i="16"/>
  <c r="B870" i="16"/>
  <c r="B871" i="16"/>
  <c r="B872" i="16"/>
  <c r="B873" i="16"/>
  <c r="B874" i="16"/>
  <c r="B875" i="16"/>
  <c r="B876" i="16"/>
  <c r="B877" i="16"/>
  <c r="B878" i="16"/>
  <c r="B879" i="16"/>
  <c r="B880" i="16"/>
  <c r="B881" i="16"/>
  <c r="B882" i="16"/>
  <c r="B883" i="16"/>
  <c r="B884" i="16"/>
  <c r="B885" i="16"/>
  <c r="B886" i="16"/>
  <c r="B887" i="16"/>
  <c r="B888" i="16"/>
  <c r="B889" i="16"/>
  <c r="B890" i="16"/>
  <c r="B891" i="16"/>
  <c r="B892" i="16"/>
  <c r="B893" i="16"/>
  <c r="B894" i="16"/>
  <c r="B895" i="16"/>
  <c r="B896" i="16"/>
  <c r="B897" i="16"/>
  <c r="B898" i="16"/>
  <c r="B899" i="16"/>
  <c r="B900" i="16"/>
  <c r="B901" i="16"/>
  <c r="B902" i="16"/>
  <c r="B903" i="16"/>
  <c r="B904" i="16"/>
  <c r="B905" i="16"/>
  <c r="B906" i="16"/>
  <c r="B907" i="16"/>
  <c r="B908" i="16"/>
  <c r="B909" i="16"/>
  <c r="B910" i="16"/>
  <c r="B911" i="16"/>
  <c r="B912" i="16"/>
  <c r="B913" i="16"/>
  <c r="B914" i="16"/>
  <c r="B915" i="16"/>
  <c r="B916" i="16"/>
  <c r="B917" i="16"/>
  <c r="B918" i="16"/>
  <c r="B919" i="16"/>
  <c r="B920" i="16"/>
  <c r="B921" i="16"/>
  <c r="B922" i="16"/>
  <c r="B923" i="16"/>
  <c r="B924" i="16"/>
  <c r="B925" i="16"/>
  <c r="B926" i="16"/>
  <c r="B927" i="16"/>
  <c r="B928" i="16"/>
  <c r="B929" i="16"/>
  <c r="B930" i="16"/>
  <c r="B931" i="16"/>
  <c r="B932" i="16"/>
  <c r="B933" i="16"/>
  <c r="B934" i="16"/>
  <c r="B935" i="16"/>
  <c r="B936" i="16"/>
  <c r="B937" i="16"/>
  <c r="B938" i="16"/>
  <c r="B939" i="16"/>
  <c r="B940" i="16"/>
  <c r="B941" i="16"/>
  <c r="B942" i="16"/>
  <c r="B943" i="16"/>
  <c r="B944" i="16"/>
  <c r="B945" i="16"/>
  <c r="B946" i="16"/>
  <c r="B947" i="16"/>
  <c r="B948" i="16"/>
  <c r="B949" i="16"/>
  <c r="B950" i="16"/>
  <c r="B951" i="16"/>
  <c r="B952" i="16"/>
  <c r="B953" i="16"/>
  <c r="B954" i="16"/>
  <c r="B955" i="16"/>
  <c r="B956" i="16"/>
  <c r="B957" i="16"/>
  <c r="B958" i="16"/>
  <c r="B959" i="16"/>
  <c r="B960" i="16"/>
  <c r="B961" i="16"/>
  <c r="B962" i="16"/>
  <c r="B963" i="16"/>
  <c r="B964" i="16"/>
  <c r="B965" i="16"/>
  <c r="B966" i="16"/>
  <c r="B967" i="16"/>
  <c r="B968" i="16"/>
  <c r="B969" i="16"/>
  <c r="B970" i="16"/>
  <c r="B971" i="16"/>
  <c r="B972" i="16"/>
  <c r="B973" i="16"/>
  <c r="B974" i="16"/>
  <c r="B975" i="16"/>
  <c r="B976" i="16"/>
  <c r="B977" i="16"/>
  <c r="B978" i="16"/>
  <c r="B979" i="16"/>
  <c r="B980" i="16"/>
  <c r="B981" i="16"/>
  <c r="B982" i="16"/>
  <c r="B983" i="16"/>
  <c r="B984" i="16"/>
  <c r="B985" i="16"/>
  <c r="B986" i="16"/>
  <c r="B987" i="16"/>
  <c r="B988" i="16"/>
  <c r="B989" i="16"/>
  <c r="B990" i="16"/>
  <c r="B991" i="16"/>
  <c r="B992" i="16"/>
  <c r="B993" i="16"/>
  <c r="B994" i="16"/>
  <c r="B995" i="16"/>
  <c r="B996" i="16"/>
  <c r="B997" i="16"/>
  <c r="B998" i="16"/>
  <c r="B999" i="16"/>
  <c r="B1000" i="16"/>
  <c r="B1001" i="16"/>
  <c r="B1002" i="16"/>
  <c r="B1003" i="16"/>
  <c r="B1004" i="16"/>
  <c r="B1005" i="16"/>
  <c r="B1006" i="16"/>
  <c r="B1007" i="16"/>
  <c r="B1008" i="16"/>
  <c r="B1009" i="16"/>
  <c r="B1010" i="16"/>
  <c r="B1011" i="16"/>
  <c r="B1012" i="16"/>
  <c r="B1013" i="16"/>
  <c r="B1014" i="16"/>
  <c r="B1015" i="16"/>
  <c r="B1016" i="16"/>
  <c r="B1017" i="16"/>
  <c r="B1018" i="16"/>
  <c r="B1019" i="16"/>
  <c r="B1020" i="16"/>
  <c r="B1021" i="16"/>
  <c r="B1022" i="16"/>
  <c r="B1023" i="16"/>
  <c r="B1024" i="16"/>
  <c r="B1025" i="16"/>
  <c r="B1026" i="16"/>
  <c r="B1027" i="16"/>
  <c r="B1028" i="16"/>
  <c r="B1029" i="16"/>
  <c r="B1030" i="16"/>
  <c r="B1031" i="16"/>
  <c r="B1032" i="16"/>
  <c r="B1033" i="16"/>
  <c r="B1034" i="16"/>
  <c r="B1035" i="16"/>
  <c r="B1036" i="16"/>
  <c r="B1037" i="16"/>
  <c r="B1038" i="16"/>
  <c r="B1039" i="16"/>
  <c r="B1040" i="16"/>
  <c r="B1041" i="16"/>
  <c r="B1042" i="16"/>
  <c r="B1043" i="16"/>
  <c r="B1044" i="16"/>
  <c r="B1045" i="16"/>
  <c r="B1046" i="16"/>
  <c r="B1047" i="16"/>
  <c r="B1048" i="16"/>
  <c r="B1049" i="16"/>
  <c r="B1050" i="16"/>
  <c r="B1051" i="16"/>
  <c r="B1052" i="16"/>
  <c r="B1053" i="16"/>
  <c r="B1054" i="16"/>
  <c r="B1055" i="16"/>
  <c r="B1056" i="16"/>
  <c r="B1057" i="16"/>
  <c r="B1058" i="16"/>
  <c r="B1059" i="16"/>
  <c r="B1060" i="16"/>
  <c r="B1061" i="16"/>
  <c r="B1062" i="16"/>
  <c r="B1063" i="16"/>
  <c r="B1064" i="16"/>
  <c r="B1065" i="16"/>
  <c r="B1066" i="16"/>
  <c r="B1067" i="16"/>
  <c r="B1068" i="16"/>
  <c r="B1069" i="16"/>
  <c r="B1070" i="16"/>
  <c r="B1071" i="16"/>
  <c r="B1072" i="16"/>
  <c r="B1073" i="16"/>
  <c r="B1074" i="16"/>
  <c r="B1075" i="16"/>
  <c r="B1076" i="16"/>
  <c r="B1077" i="16"/>
  <c r="B1078" i="16"/>
  <c r="B1079" i="16"/>
  <c r="B1080" i="16"/>
  <c r="B1081" i="16"/>
  <c r="B1082" i="16"/>
  <c r="B1083" i="16"/>
  <c r="B1084" i="16"/>
  <c r="B1085" i="16"/>
  <c r="B1086" i="16"/>
  <c r="B1087" i="16"/>
  <c r="B1088" i="16"/>
  <c r="B1089" i="16"/>
  <c r="B1090" i="16"/>
  <c r="B1091" i="16"/>
  <c r="B1092" i="16"/>
  <c r="B1093" i="16"/>
  <c r="B1094" i="16"/>
  <c r="B1095" i="16"/>
  <c r="B1096" i="16"/>
  <c r="B1097" i="16"/>
  <c r="B1098" i="16"/>
  <c r="B1099" i="16"/>
  <c r="B1100" i="16"/>
  <c r="B1101" i="16"/>
  <c r="B1102" i="16"/>
  <c r="B1103" i="16"/>
  <c r="B1104" i="16"/>
  <c r="B1105" i="16"/>
  <c r="B1106" i="16"/>
  <c r="B1107" i="16"/>
  <c r="B1108" i="16"/>
  <c r="B1109" i="16"/>
  <c r="B1110" i="16"/>
  <c r="B1111" i="16"/>
  <c r="B1112" i="16"/>
  <c r="B1113" i="16"/>
  <c r="B1114" i="16"/>
  <c r="B1115" i="16"/>
  <c r="B1116" i="16"/>
  <c r="B1117" i="16"/>
  <c r="B1118" i="16"/>
  <c r="B1119" i="16"/>
  <c r="B1120" i="16"/>
  <c r="B1121" i="16"/>
  <c r="B1122" i="16"/>
  <c r="B1123" i="16"/>
  <c r="B1124" i="16"/>
  <c r="B1125" i="16"/>
  <c r="B1126" i="16"/>
  <c r="B1127" i="16"/>
  <c r="B1128" i="16"/>
  <c r="B1129" i="16"/>
  <c r="B1130" i="16"/>
  <c r="B1131" i="16"/>
  <c r="B1132" i="16"/>
  <c r="B1133" i="16"/>
  <c r="B1134" i="16"/>
  <c r="B1135" i="16"/>
  <c r="B1136" i="16"/>
  <c r="B1137" i="16"/>
  <c r="B1138" i="16"/>
  <c r="B1139" i="16"/>
  <c r="B1140" i="16"/>
  <c r="B1141" i="16"/>
  <c r="B1142" i="16"/>
  <c r="B1143" i="16"/>
  <c r="B1144" i="16"/>
  <c r="B1145" i="16"/>
  <c r="B1146" i="16"/>
  <c r="B1147" i="16"/>
  <c r="B1148" i="16"/>
  <c r="B1149" i="16"/>
  <c r="B1150" i="16"/>
  <c r="B1151" i="16"/>
  <c r="B1152" i="16"/>
  <c r="B1153" i="16"/>
  <c r="B1154" i="16"/>
  <c r="B1155" i="16"/>
  <c r="B1156" i="16"/>
  <c r="B1157" i="16"/>
  <c r="B1158" i="16"/>
  <c r="B1159" i="16"/>
  <c r="B1160" i="16"/>
  <c r="B1161" i="16"/>
  <c r="B1162" i="16"/>
  <c r="B1163" i="16"/>
  <c r="B1164" i="16"/>
  <c r="B1165" i="16"/>
  <c r="B1166" i="16"/>
  <c r="B1167" i="16"/>
  <c r="B1168" i="16"/>
  <c r="B1169" i="16"/>
  <c r="B1170" i="16"/>
  <c r="B1171" i="16"/>
  <c r="B1172" i="16"/>
  <c r="B1173" i="16"/>
  <c r="B1174" i="16"/>
  <c r="B1175" i="16"/>
  <c r="B1176" i="16"/>
  <c r="B1177" i="16"/>
  <c r="B1178" i="16"/>
  <c r="B1179" i="16"/>
  <c r="B1180" i="16"/>
  <c r="B1181" i="16"/>
  <c r="B1182" i="16"/>
  <c r="B1183" i="16"/>
  <c r="B1184" i="16"/>
  <c r="B1185" i="16"/>
  <c r="B1186" i="16"/>
  <c r="B1187" i="16"/>
  <c r="B1188" i="16"/>
  <c r="B1189" i="16"/>
  <c r="B1190" i="16"/>
  <c r="B1191" i="16"/>
  <c r="B1192" i="16"/>
  <c r="B1193" i="16"/>
  <c r="B1194" i="16"/>
  <c r="B1195" i="16"/>
  <c r="B1196" i="16"/>
  <c r="B1197" i="16"/>
  <c r="B1198" i="16"/>
  <c r="B1199" i="16"/>
  <c r="B1200" i="16"/>
  <c r="B1201" i="16"/>
  <c r="B1202" i="16"/>
  <c r="B1203" i="16"/>
  <c r="B1204" i="16"/>
  <c r="B1205" i="16"/>
  <c r="B1206" i="16"/>
  <c r="B1207" i="16"/>
  <c r="B1208" i="16"/>
  <c r="B1209" i="16"/>
  <c r="B1210" i="16"/>
  <c r="B1211" i="16"/>
  <c r="B1212" i="16"/>
  <c r="B1213" i="16"/>
  <c r="B1214" i="16"/>
  <c r="B1215" i="16"/>
  <c r="B1216" i="16"/>
  <c r="B1217" i="16"/>
  <c r="B1218" i="16"/>
  <c r="B1219" i="16"/>
  <c r="B1220" i="16"/>
  <c r="B1221" i="16"/>
  <c r="B1222" i="16"/>
  <c r="B1223" i="16"/>
  <c r="B1224" i="16"/>
  <c r="B1225" i="16"/>
  <c r="B1226" i="16"/>
  <c r="B1227" i="16"/>
  <c r="B1228" i="16"/>
  <c r="B1229" i="16"/>
  <c r="B1230" i="16"/>
  <c r="B1231" i="16"/>
  <c r="B1232" i="16"/>
  <c r="B1233" i="16"/>
  <c r="B1234" i="16"/>
  <c r="B1235" i="16"/>
  <c r="B1236" i="16"/>
  <c r="B1237" i="16"/>
  <c r="B1238" i="16"/>
  <c r="B1239" i="16"/>
  <c r="B1240" i="16"/>
  <c r="B1241" i="16"/>
  <c r="B1242" i="16"/>
  <c r="B1243" i="16"/>
  <c r="B1244" i="16"/>
  <c r="B1245" i="16"/>
  <c r="B1246" i="16"/>
  <c r="B1247" i="16"/>
  <c r="B1248" i="16"/>
  <c r="B1249" i="16"/>
  <c r="B1250" i="16"/>
  <c r="B1251" i="16"/>
  <c r="B1252" i="16"/>
  <c r="B1253" i="16"/>
  <c r="B1254" i="16"/>
  <c r="B1255" i="16"/>
  <c r="B1256" i="16"/>
  <c r="B1257" i="16"/>
  <c r="B1258" i="16"/>
  <c r="B1259" i="16"/>
  <c r="B1260" i="16"/>
  <c r="B1261" i="16"/>
  <c r="B1262" i="16"/>
  <c r="B1263" i="16"/>
  <c r="B1264" i="16"/>
  <c r="B1265" i="16"/>
  <c r="B1266" i="16"/>
  <c r="B1267" i="16"/>
  <c r="B1268" i="16"/>
  <c r="B1269" i="16"/>
  <c r="B1270" i="16"/>
  <c r="B1271" i="16"/>
  <c r="B1272" i="16"/>
  <c r="B1273" i="16"/>
  <c r="B1274" i="16"/>
  <c r="B1275" i="16"/>
  <c r="B1276" i="16"/>
  <c r="B1277" i="16"/>
  <c r="B1278" i="16"/>
  <c r="B1279" i="16"/>
  <c r="B1280" i="16"/>
  <c r="B1281" i="16"/>
  <c r="B1282" i="16"/>
  <c r="B1283" i="16"/>
  <c r="B1284" i="16"/>
  <c r="B1285" i="16"/>
  <c r="B1286" i="16"/>
  <c r="B1287" i="16"/>
  <c r="B1288" i="16"/>
  <c r="B1289" i="16"/>
  <c r="B1290" i="16"/>
  <c r="B1291" i="16"/>
  <c r="B1292" i="16"/>
  <c r="B1293" i="16"/>
  <c r="B1294" i="16"/>
  <c r="B1295" i="16"/>
  <c r="B1296" i="16"/>
  <c r="B1297" i="16"/>
  <c r="B1298" i="16"/>
  <c r="B1299" i="16"/>
  <c r="B1300" i="16"/>
  <c r="B1301" i="16"/>
  <c r="B1302" i="16"/>
  <c r="B1303" i="16"/>
  <c r="B1304" i="16"/>
  <c r="B1305" i="16"/>
  <c r="B1306" i="16"/>
  <c r="B1307" i="16"/>
  <c r="B1308" i="16"/>
  <c r="B1309" i="16"/>
  <c r="B1310" i="16"/>
  <c r="B1311" i="16"/>
  <c r="B1312" i="16"/>
  <c r="B1313" i="16"/>
  <c r="B1314" i="16"/>
  <c r="B1315" i="16"/>
  <c r="B1316" i="16"/>
  <c r="B1317" i="16"/>
  <c r="B1318" i="16"/>
  <c r="B1319" i="16"/>
  <c r="B1320" i="16"/>
  <c r="B1321" i="16"/>
  <c r="B1322" i="16"/>
  <c r="B1323" i="16"/>
  <c r="B1324" i="16"/>
  <c r="B1325" i="16"/>
  <c r="B1326" i="16"/>
  <c r="B1327" i="16"/>
  <c r="B1328" i="16"/>
  <c r="B1329" i="16"/>
  <c r="B1330" i="16"/>
  <c r="B1331" i="16"/>
  <c r="B1332" i="16"/>
  <c r="B1333" i="16"/>
  <c r="B1334" i="16"/>
  <c r="B1335" i="16"/>
  <c r="B1336" i="16"/>
  <c r="B1337" i="16"/>
  <c r="B1338" i="16"/>
  <c r="B1339" i="16"/>
  <c r="B1340" i="16"/>
  <c r="B1341" i="16"/>
  <c r="B1342" i="16"/>
  <c r="B1343" i="16"/>
  <c r="B1344" i="16"/>
  <c r="B1345" i="16"/>
  <c r="B1346" i="16"/>
  <c r="B1347" i="16"/>
  <c r="B1348" i="16"/>
  <c r="B1349" i="16"/>
  <c r="B1350" i="16"/>
  <c r="B1351" i="16"/>
  <c r="B1352" i="16"/>
  <c r="B1353" i="16"/>
  <c r="B1354" i="16"/>
  <c r="B1355" i="16"/>
  <c r="B1356" i="16"/>
  <c r="B1357" i="16"/>
  <c r="B1358" i="16"/>
  <c r="B1359" i="16"/>
  <c r="B1360" i="16"/>
  <c r="B1361" i="16"/>
  <c r="B1362" i="16"/>
  <c r="B1363" i="16"/>
  <c r="B1364" i="16"/>
  <c r="B1365" i="16"/>
  <c r="B1366" i="16"/>
  <c r="B1367" i="16"/>
  <c r="B1368" i="16"/>
  <c r="B1369" i="16"/>
  <c r="B1370" i="16"/>
  <c r="B1371" i="16"/>
  <c r="B1372" i="16"/>
  <c r="B1373" i="16"/>
  <c r="B1374" i="16"/>
  <c r="B1375" i="16"/>
  <c r="B1376" i="16"/>
  <c r="B1377" i="16"/>
  <c r="B1378" i="16"/>
  <c r="B1379" i="16"/>
  <c r="B1380" i="16"/>
  <c r="B1381" i="16"/>
  <c r="B1382" i="16"/>
  <c r="B1383" i="16"/>
  <c r="B1384" i="16"/>
  <c r="B1385" i="16"/>
  <c r="B1386" i="16"/>
  <c r="B1387" i="16"/>
  <c r="B1388" i="16"/>
  <c r="B1389" i="16"/>
  <c r="B1390" i="16"/>
  <c r="B1391" i="16"/>
  <c r="B1392" i="16"/>
  <c r="B1393" i="16"/>
  <c r="B1394" i="16"/>
  <c r="B1395" i="16"/>
  <c r="B1396" i="16"/>
  <c r="B1397" i="16"/>
  <c r="B1398" i="16"/>
  <c r="B1399" i="16"/>
  <c r="B1400" i="16"/>
  <c r="B1401" i="16"/>
  <c r="B1402" i="16"/>
  <c r="B1403" i="16"/>
  <c r="B1404" i="16"/>
  <c r="B1405" i="16"/>
  <c r="B1406" i="16"/>
  <c r="B1407" i="16"/>
  <c r="B1408" i="16"/>
  <c r="B1409" i="16"/>
  <c r="B1410" i="16"/>
  <c r="B1411" i="16"/>
  <c r="B1412" i="16"/>
  <c r="B1413" i="16"/>
  <c r="B1414" i="16"/>
  <c r="B1415" i="16"/>
  <c r="B1416" i="16"/>
  <c r="B1417" i="16"/>
  <c r="B1418" i="16"/>
  <c r="B1419" i="16"/>
  <c r="B1420" i="16"/>
  <c r="B1421" i="16"/>
  <c r="B1422" i="16"/>
  <c r="B1423" i="16"/>
  <c r="B1424" i="16"/>
  <c r="B1425" i="16"/>
  <c r="B1426" i="16"/>
  <c r="B1427" i="16"/>
  <c r="B1428" i="16"/>
  <c r="B1429" i="16"/>
  <c r="B1430" i="16"/>
  <c r="B1431" i="16"/>
  <c r="B1432" i="16"/>
  <c r="B1433" i="16"/>
  <c r="B1434" i="16"/>
  <c r="B1435" i="16"/>
  <c r="B1436" i="16"/>
  <c r="B1437" i="16"/>
  <c r="B1438" i="16"/>
  <c r="B1439" i="16"/>
  <c r="B1440" i="16"/>
  <c r="B1441" i="16"/>
  <c r="B1442" i="16"/>
  <c r="B1443" i="16"/>
  <c r="B1444" i="16"/>
  <c r="B1445" i="16"/>
  <c r="B1446" i="16"/>
  <c r="B1447" i="16"/>
  <c r="B1448" i="16"/>
  <c r="B1449" i="16"/>
  <c r="B1450" i="16"/>
  <c r="B1451" i="16"/>
  <c r="B1452" i="16"/>
  <c r="B1453" i="16"/>
  <c r="B1454" i="16"/>
  <c r="B1455" i="16"/>
  <c r="B1456" i="16"/>
  <c r="B1457" i="16"/>
  <c r="B1458" i="16"/>
  <c r="B1459" i="16"/>
  <c r="B1460" i="16"/>
  <c r="B1461" i="16"/>
  <c r="B1462" i="16"/>
  <c r="B1463" i="16"/>
  <c r="B1464" i="16"/>
  <c r="B1465" i="16"/>
  <c r="B1466" i="16"/>
  <c r="B1467" i="16"/>
  <c r="B1468" i="16"/>
  <c r="B1469" i="16"/>
  <c r="B1470" i="16"/>
  <c r="B1471" i="16"/>
  <c r="B1472" i="16"/>
  <c r="B1473" i="16"/>
  <c r="B1474" i="16"/>
  <c r="B1475" i="16"/>
  <c r="B1476" i="16"/>
  <c r="B1477" i="16"/>
  <c r="B1478" i="16"/>
  <c r="B1479" i="16"/>
  <c r="B1480" i="16"/>
  <c r="B1481" i="16"/>
  <c r="B1482" i="16"/>
  <c r="B1483" i="16"/>
  <c r="B1484" i="16"/>
  <c r="B1485" i="16"/>
  <c r="B1486" i="16"/>
  <c r="B1487" i="16"/>
  <c r="B1488" i="16"/>
  <c r="B1489" i="16"/>
  <c r="B1490" i="16"/>
  <c r="B1491" i="16"/>
  <c r="B1492" i="16"/>
  <c r="B1493" i="16"/>
  <c r="B1494" i="16"/>
  <c r="B1495" i="16"/>
  <c r="B1496" i="16"/>
  <c r="B1497" i="16"/>
  <c r="B1498" i="16"/>
  <c r="B1499" i="16"/>
  <c r="B1500" i="16"/>
  <c r="B1501" i="16"/>
  <c r="B1502" i="16"/>
  <c r="B1503" i="16"/>
  <c r="B1504" i="16"/>
  <c r="B1505" i="16"/>
  <c r="B1506" i="16"/>
  <c r="B1507" i="16"/>
  <c r="B1508" i="16"/>
  <c r="B1509" i="16"/>
  <c r="B1510" i="16"/>
  <c r="B1511" i="16"/>
  <c r="B1512" i="16"/>
  <c r="B1513" i="16"/>
  <c r="B1514" i="16"/>
  <c r="B1515" i="16"/>
  <c r="B1516" i="16"/>
  <c r="B1517" i="16"/>
  <c r="B1518" i="16"/>
  <c r="B1519" i="16"/>
  <c r="B1520" i="16"/>
  <c r="B1521" i="16"/>
  <c r="B1522" i="16"/>
  <c r="B1523" i="16"/>
  <c r="B1524" i="16"/>
  <c r="B1525" i="16"/>
  <c r="B1526" i="16"/>
  <c r="B1527" i="16"/>
  <c r="B1528" i="16"/>
  <c r="B1529" i="16"/>
  <c r="B1530" i="16"/>
  <c r="B1531" i="16"/>
  <c r="B1532" i="16"/>
  <c r="B1533" i="16"/>
  <c r="B1534" i="16"/>
  <c r="B1535" i="16"/>
  <c r="B1536" i="16"/>
  <c r="B1537" i="16"/>
  <c r="B1538" i="16"/>
  <c r="B1539" i="16"/>
  <c r="B1540" i="16"/>
  <c r="B1541" i="16"/>
  <c r="B1542" i="16"/>
  <c r="B1543" i="16"/>
  <c r="B1544" i="16"/>
  <c r="B1545" i="16"/>
  <c r="B1546" i="16"/>
  <c r="B1547" i="16"/>
  <c r="B1548" i="16"/>
  <c r="B1549" i="16"/>
  <c r="B1550" i="16"/>
  <c r="B1551" i="16"/>
  <c r="B1552" i="16"/>
  <c r="B1553" i="16"/>
  <c r="B1554" i="16"/>
  <c r="B1555" i="16"/>
  <c r="B1556" i="16"/>
  <c r="B1557" i="16"/>
  <c r="B1558" i="16"/>
  <c r="B1559" i="16"/>
  <c r="B1560" i="16"/>
  <c r="B1561" i="16"/>
  <c r="B1562" i="16"/>
  <c r="B1563" i="16"/>
  <c r="B1564" i="16"/>
  <c r="B1565" i="16"/>
  <c r="B1566" i="16"/>
  <c r="B1567" i="16"/>
  <c r="B1568" i="16"/>
  <c r="B1569" i="16"/>
  <c r="B1570" i="16"/>
  <c r="B1571" i="16"/>
  <c r="B1572" i="16"/>
  <c r="B1573" i="16"/>
  <c r="B1574" i="16"/>
  <c r="B1575" i="16"/>
  <c r="B1576" i="16"/>
  <c r="B1577" i="16"/>
  <c r="B1578" i="16"/>
  <c r="B1579" i="16"/>
  <c r="B1580" i="16"/>
  <c r="B1581" i="16"/>
  <c r="B1582" i="16"/>
  <c r="B1583" i="16"/>
  <c r="B1584" i="16"/>
  <c r="B1585" i="16"/>
  <c r="B1586" i="16"/>
  <c r="B1587" i="16"/>
  <c r="B1588" i="16"/>
  <c r="B1589" i="16"/>
  <c r="B1590" i="16"/>
  <c r="B1591" i="16"/>
  <c r="B1592" i="16"/>
  <c r="B1593" i="16"/>
  <c r="B1594" i="16"/>
  <c r="B1595" i="16"/>
  <c r="B1596" i="16"/>
  <c r="B1597" i="16"/>
  <c r="B1598" i="16"/>
  <c r="B1599" i="16"/>
  <c r="B1600" i="16"/>
  <c r="B1601" i="16"/>
  <c r="B1602" i="16"/>
  <c r="B1603" i="16"/>
  <c r="B1604" i="16"/>
  <c r="B1605" i="16"/>
  <c r="B1606" i="16"/>
  <c r="B1607" i="16"/>
  <c r="B1608" i="16"/>
  <c r="B1609" i="16"/>
  <c r="B1610" i="16"/>
  <c r="B1611" i="16"/>
  <c r="B1612" i="16"/>
  <c r="B1613" i="16"/>
  <c r="B1614" i="16"/>
  <c r="B1615" i="16"/>
  <c r="B1616" i="16"/>
  <c r="B1617" i="16"/>
  <c r="B1618" i="16"/>
  <c r="B1619" i="16"/>
  <c r="B1620" i="16"/>
  <c r="B1621" i="16"/>
  <c r="B1622" i="16"/>
  <c r="B1623" i="16"/>
  <c r="B1624" i="16"/>
  <c r="B1625" i="16"/>
  <c r="B1626" i="16"/>
  <c r="B1627" i="16"/>
  <c r="B1628" i="16"/>
  <c r="B1629" i="16"/>
  <c r="B1630" i="16"/>
  <c r="B1631" i="16"/>
  <c r="B1632" i="16"/>
  <c r="B1633" i="16"/>
  <c r="B1634" i="16"/>
  <c r="B1635" i="16"/>
  <c r="B1636" i="16"/>
  <c r="B1637" i="16"/>
  <c r="B1638" i="16"/>
  <c r="B1639" i="16"/>
  <c r="B1640" i="16"/>
  <c r="B1641" i="16"/>
  <c r="B1642" i="16"/>
  <c r="B1643" i="16"/>
  <c r="B1644" i="16"/>
  <c r="B1645" i="16"/>
  <c r="B1646" i="16"/>
  <c r="B1647" i="16"/>
  <c r="B1648" i="16"/>
  <c r="B1649" i="16"/>
  <c r="B1650" i="16"/>
  <c r="B1651" i="16"/>
  <c r="B1652" i="16"/>
  <c r="B1653" i="16"/>
  <c r="B1654" i="16"/>
  <c r="B1655" i="16"/>
  <c r="B1656" i="16"/>
  <c r="B1657" i="16"/>
  <c r="B1658" i="16"/>
  <c r="B1659" i="16"/>
  <c r="B1660" i="16"/>
  <c r="B1661" i="16"/>
  <c r="B1662" i="16"/>
  <c r="B1663" i="16"/>
  <c r="B1664" i="16"/>
  <c r="B1665" i="16"/>
  <c r="B1666" i="16"/>
  <c r="B1667" i="16"/>
  <c r="B1668" i="16"/>
  <c r="B1669" i="16"/>
  <c r="B1670" i="16"/>
  <c r="B1671" i="16"/>
  <c r="B1672" i="16"/>
  <c r="B1673" i="16"/>
  <c r="B1674" i="16"/>
  <c r="B1675" i="16"/>
  <c r="B1676" i="16"/>
  <c r="B1677" i="16"/>
  <c r="B1678" i="16"/>
  <c r="B1679" i="16"/>
  <c r="B1680" i="16"/>
  <c r="B1681" i="16"/>
  <c r="B1682" i="16"/>
  <c r="B1683" i="16"/>
  <c r="B1684" i="16"/>
  <c r="B1685" i="16"/>
  <c r="B1686" i="16"/>
  <c r="B1687" i="16"/>
  <c r="B1688" i="16"/>
  <c r="B1689" i="16"/>
  <c r="B1690" i="16"/>
  <c r="B1691" i="16"/>
  <c r="B1692" i="16"/>
  <c r="B1693" i="16"/>
  <c r="B1694" i="16"/>
  <c r="B1695" i="16"/>
  <c r="B1696" i="16"/>
  <c r="B1697" i="16"/>
  <c r="B1698" i="16"/>
  <c r="B1699" i="16"/>
  <c r="B1700" i="16"/>
  <c r="B1701" i="16"/>
  <c r="B1702" i="16"/>
  <c r="B1703" i="16"/>
  <c r="B1704" i="16"/>
  <c r="B1705" i="16"/>
  <c r="B1706" i="16"/>
  <c r="B1707" i="16"/>
  <c r="B1708" i="16"/>
  <c r="B1709" i="16"/>
  <c r="B1710" i="16"/>
  <c r="B1711" i="16"/>
  <c r="B1712" i="16"/>
  <c r="B1713" i="16"/>
  <c r="B1714" i="16"/>
  <c r="B1715" i="16"/>
  <c r="B1716" i="16"/>
  <c r="B1717" i="16"/>
  <c r="B1718" i="16"/>
  <c r="B1719" i="16"/>
  <c r="B1720" i="16"/>
  <c r="B1721" i="16"/>
  <c r="B1722" i="16"/>
  <c r="B1723" i="16"/>
  <c r="B1724" i="16"/>
  <c r="B1725" i="16"/>
  <c r="B1726" i="16"/>
  <c r="B1727" i="16"/>
  <c r="B1728" i="16"/>
  <c r="B1729" i="16"/>
  <c r="B1730" i="16"/>
  <c r="B1731" i="16"/>
  <c r="B1732" i="16"/>
  <c r="B1733" i="16"/>
  <c r="B1734" i="16"/>
  <c r="B1735" i="16"/>
  <c r="B1736" i="16"/>
  <c r="B1737" i="16"/>
  <c r="B1738" i="16"/>
  <c r="B1739" i="16"/>
  <c r="B1740" i="16"/>
  <c r="B1741" i="16"/>
  <c r="B1742" i="16"/>
  <c r="B1743" i="16"/>
  <c r="B1744" i="16"/>
  <c r="B1745" i="16"/>
  <c r="B1746" i="16"/>
  <c r="B1747" i="16"/>
  <c r="B1748" i="16"/>
  <c r="B1749" i="16"/>
  <c r="B1750" i="16"/>
  <c r="B1751" i="16"/>
  <c r="B1752" i="16"/>
  <c r="B1753" i="16"/>
  <c r="B1754" i="16"/>
  <c r="B1755" i="16"/>
  <c r="B1756" i="16"/>
  <c r="B1757" i="16"/>
  <c r="B1758" i="16"/>
  <c r="B1759" i="16"/>
  <c r="B1760" i="16"/>
  <c r="B1761" i="16"/>
  <c r="B1762" i="16"/>
  <c r="B1763" i="16"/>
  <c r="B1764" i="16"/>
  <c r="B1765" i="16"/>
  <c r="B1766" i="16"/>
  <c r="B1767" i="16"/>
  <c r="B1768" i="16"/>
  <c r="B1769" i="16"/>
  <c r="B1770" i="16"/>
  <c r="B1771" i="16"/>
  <c r="B1772" i="16"/>
  <c r="B1773" i="16"/>
  <c r="B1774" i="16"/>
  <c r="B1775" i="16"/>
  <c r="B1776" i="16"/>
  <c r="B1777" i="16"/>
  <c r="B1778" i="16"/>
  <c r="B1779" i="16"/>
  <c r="B1780" i="16"/>
  <c r="B1781" i="16"/>
  <c r="B1782" i="16"/>
  <c r="B1783" i="16"/>
  <c r="B1784" i="16"/>
  <c r="B1785" i="16"/>
  <c r="B1786" i="16"/>
  <c r="B1787" i="16"/>
  <c r="B1788" i="16"/>
  <c r="B1789" i="16"/>
  <c r="B1790" i="16"/>
  <c r="B1791" i="16"/>
  <c r="B1792" i="16"/>
  <c r="B1793" i="16"/>
  <c r="B1794" i="16"/>
  <c r="B1795" i="16"/>
  <c r="B1796" i="16"/>
  <c r="B1797" i="16"/>
  <c r="B1798" i="16"/>
  <c r="B1799" i="16"/>
  <c r="B1800" i="16"/>
  <c r="B1801" i="16"/>
  <c r="B1802" i="16"/>
  <c r="B1803" i="16"/>
  <c r="B1804" i="16"/>
  <c r="B1805" i="16"/>
  <c r="B1806" i="16"/>
  <c r="B1807" i="16"/>
  <c r="B1808" i="16"/>
  <c r="B1809" i="16"/>
  <c r="B1810" i="16"/>
  <c r="B1811" i="16"/>
  <c r="B1812" i="16"/>
  <c r="B1813" i="16"/>
  <c r="B1814" i="16"/>
  <c r="B1815" i="16"/>
  <c r="B1816" i="16"/>
  <c r="B1817" i="16"/>
  <c r="B1818" i="16"/>
  <c r="B1819" i="16"/>
  <c r="B1820" i="16"/>
  <c r="B1821" i="16"/>
  <c r="B1822" i="16"/>
  <c r="B1823" i="16"/>
  <c r="B1824" i="16"/>
  <c r="B1825" i="16"/>
  <c r="B1826" i="16"/>
  <c r="B1827" i="16"/>
  <c r="B1828" i="16"/>
  <c r="B1829" i="16"/>
  <c r="B1830" i="16"/>
  <c r="B1831" i="16"/>
  <c r="B1832" i="16"/>
  <c r="B1833" i="16"/>
  <c r="B1834" i="16"/>
  <c r="B1835" i="16"/>
  <c r="B1836" i="16"/>
  <c r="B1837" i="16"/>
  <c r="B1838" i="16"/>
  <c r="B1839" i="16"/>
  <c r="B1840" i="16"/>
  <c r="B1841" i="16"/>
  <c r="B1842" i="16"/>
  <c r="B1843" i="16"/>
  <c r="B1844" i="16"/>
  <c r="B1845" i="16"/>
  <c r="B1846" i="16"/>
  <c r="B1847" i="16"/>
  <c r="B1848" i="16"/>
  <c r="B1849" i="16"/>
  <c r="B1850" i="16"/>
  <c r="B1851" i="16"/>
  <c r="B1852" i="16"/>
  <c r="B1853" i="16"/>
  <c r="B1854" i="16"/>
  <c r="B1855" i="16"/>
  <c r="B1856" i="16"/>
  <c r="B1857" i="16"/>
  <c r="B1858" i="16"/>
  <c r="B1859" i="16"/>
  <c r="B1860" i="16"/>
  <c r="B1861" i="16"/>
  <c r="B1862" i="16"/>
  <c r="B1863" i="16"/>
  <c r="B1864" i="16"/>
  <c r="B1865" i="16"/>
  <c r="B1866" i="16"/>
  <c r="B1867" i="16"/>
  <c r="B1868" i="16"/>
  <c r="B1869" i="16"/>
  <c r="B1870" i="16"/>
  <c r="B1871" i="16"/>
  <c r="B1872" i="16"/>
  <c r="B1873" i="16"/>
  <c r="B1874" i="16"/>
  <c r="B1875" i="16"/>
  <c r="B1876" i="16"/>
  <c r="B1877" i="16"/>
  <c r="B1878" i="16"/>
  <c r="B1879" i="16"/>
  <c r="B1880" i="16"/>
  <c r="B1881" i="16"/>
  <c r="B1882" i="16"/>
  <c r="B1883" i="16"/>
  <c r="B1884" i="16"/>
  <c r="B1885" i="16"/>
  <c r="B1886" i="16"/>
  <c r="B1887" i="16"/>
  <c r="B1888" i="16"/>
  <c r="B1889" i="16"/>
  <c r="B1890" i="16"/>
  <c r="B1891" i="16"/>
  <c r="B1892" i="16"/>
  <c r="B1893" i="16"/>
  <c r="B1894" i="16"/>
  <c r="B1895" i="16"/>
  <c r="B1896" i="16"/>
  <c r="B1897" i="16"/>
  <c r="B1898" i="16"/>
  <c r="B1899" i="16"/>
  <c r="B1900" i="16"/>
  <c r="B1901" i="16"/>
  <c r="B1902" i="16"/>
  <c r="B1903" i="16"/>
  <c r="B1904" i="16"/>
  <c r="B1905" i="16"/>
  <c r="B1906" i="16"/>
  <c r="B1907" i="16"/>
  <c r="B1908" i="16"/>
  <c r="B1909" i="16"/>
  <c r="B1910" i="16"/>
  <c r="B1911" i="16"/>
  <c r="B1912" i="16"/>
  <c r="B1913" i="16"/>
  <c r="B1914" i="16"/>
  <c r="B1915" i="16"/>
  <c r="B1916" i="16"/>
  <c r="B1917" i="16"/>
  <c r="B1918" i="16"/>
  <c r="B1919" i="16"/>
  <c r="B1920" i="16"/>
  <c r="B1921" i="16"/>
  <c r="B1922" i="16"/>
  <c r="B1923" i="16"/>
  <c r="B1924" i="16"/>
  <c r="B1925" i="16"/>
  <c r="B1926" i="16"/>
  <c r="B1927" i="16"/>
  <c r="B1928" i="16"/>
  <c r="B1929" i="16"/>
  <c r="B1930" i="16"/>
  <c r="B1931" i="16"/>
  <c r="B1932" i="16"/>
  <c r="B1933" i="16"/>
  <c r="B1934" i="16"/>
  <c r="B1935" i="16"/>
  <c r="B1936" i="16"/>
  <c r="B1937" i="16"/>
  <c r="B1938" i="16"/>
  <c r="B1939" i="16"/>
  <c r="B1940" i="16"/>
  <c r="B1941" i="16"/>
  <c r="B1942" i="16"/>
  <c r="B1943" i="16"/>
  <c r="B1944" i="16"/>
  <c r="B1945" i="16"/>
  <c r="B1946" i="16"/>
  <c r="B1947" i="16"/>
  <c r="B1948" i="16"/>
  <c r="B1949" i="16"/>
  <c r="B1950" i="16"/>
  <c r="B1951" i="16"/>
  <c r="B1952" i="16"/>
  <c r="B1953" i="16"/>
  <c r="B1954" i="16"/>
  <c r="B1955" i="16"/>
  <c r="B1956" i="16"/>
  <c r="B1957" i="16"/>
  <c r="B1958" i="16"/>
  <c r="B1959" i="16"/>
  <c r="B1960" i="16"/>
  <c r="B1961" i="16"/>
  <c r="B1962" i="16"/>
  <c r="B1963" i="16"/>
  <c r="B1964" i="16"/>
  <c r="B1965" i="16"/>
  <c r="B1966" i="16"/>
  <c r="B1967" i="16"/>
  <c r="B1968" i="16"/>
  <c r="B1969" i="16"/>
  <c r="B1970" i="16"/>
  <c r="B1971" i="16"/>
  <c r="B1972" i="16"/>
  <c r="B1973" i="16"/>
  <c r="B1974" i="16"/>
  <c r="B1975" i="16"/>
  <c r="B1976" i="16"/>
  <c r="B1977" i="16"/>
  <c r="B1978" i="16"/>
  <c r="B1979" i="16"/>
  <c r="B1980" i="16"/>
  <c r="B1981" i="16"/>
  <c r="B1982" i="16"/>
  <c r="B1983" i="16"/>
  <c r="B1984" i="16"/>
  <c r="B1985" i="16"/>
  <c r="B1986" i="16"/>
  <c r="B1987" i="16"/>
  <c r="B1988" i="16"/>
  <c r="B1989" i="16"/>
  <c r="B1990" i="16"/>
  <c r="B1991" i="16"/>
  <c r="B1992" i="16"/>
  <c r="B1993" i="16"/>
  <c r="B1994" i="16"/>
  <c r="B1995" i="16"/>
  <c r="B1996" i="16"/>
  <c r="B1997" i="16"/>
  <c r="B1998" i="16"/>
  <c r="B1999" i="16"/>
  <c r="B2000" i="16"/>
  <c r="B2001" i="16"/>
  <c r="B2002" i="16"/>
  <c r="B2003" i="16"/>
  <c r="B2004" i="16"/>
  <c r="B2005" i="16"/>
  <c r="B2006" i="16"/>
  <c r="B2007" i="16"/>
  <c r="B2008" i="16"/>
  <c r="B2009" i="16"/>
  <c r="B2010" i="16"/>
  <c r="B2011" i="16"/>
  <c r="B2012" i="16"/>
  <c r="B2013" i="16"/>
  <c r="B2014" i="16"/>
  <c r="B2015" i="16"/>
  <c r="B2016" i="16"/>
  <c r="B2017" i="16"/>
  <c r="B2018" i="16"/>
  <c r="B2019" i="16"/>
  <c r="B2020" i="16"/>
  <c r="B2021" i="16"/>
  <c r="B2022" i="16"/>
  <c r="B2023" i="16"/>
  <c r="B2024" i="16"/>
  <c r="B2025" i="16"/>
  <c r="B2026" i="16"/>
  <c r="B2027" i="16"/>
  <c r="B2028" i="16"/>
  <c r="B2029" i="16"/>
  <c r="B2030" i="16"/>
  <c r="B2031" i="16"/>
  <c r="B2032" i="16"/>
  <c r="B2033" i="16"/>
  <c r="B2034" i="16"/>
  <c r="B2035" i="16"/>
  <c r="B2036" i="16"/>
  <c r="B2037" i="16"/>
  <c r="B2038" i="16"/>
  <c r="B2039" i="16"/>
  <c r="B2040" i="16"/>
  <c r="B2041" i="16"/>
  <c r="B2042" i="16"/>
  <c r="B2043" i="16"/>
  <c r="B2044" i="16"/>
  <c r="B2045" i="16"/>
  <c r="B2046" i="16"/>
  <c r="B2047" i="16"/>
  <c r="B2048" i="16"/>
  <c r="B2049" i="16"/>
  <c r="B2050" i="16"/>
  <c r="B2051" i="16"/>
  <c r="B2052" i="16"/>
  <c r="B2053" i="16"/>
  <c r="B2054" i="16"/>
  <c r="B2055" i="16"/>
  <c r="B2056" i="16"/>
  <c r="B2057" i="16"/>
  <c r="B2058" i="16"/>
  <c r="B2059" i="16"/>
  <c r="B2060" i="16"/>
  <c r="B2061" i="16"/>
  <c r="B2062" i="16"/>
  <c r="B2063" i="16"/>
  <c r="B2064" i="16"/>
  <c r="B2065" i="16"/>
  <c r="B2066" i="16"/>
  <c r="B2067" i="16"/>
  <c r="B2068" i="16"/>
  <c r="B2069" i="16"/>
  <c r="B2070" i="16"/>
  <c r="B2071" i="16"/>
  <c r="B2072" i="16"/>
  <c r="B2073" i="16"/>
  <c r="B2074" i="16"/>
  <c r="B2075" i="16"/>
  <c r="B2076" i="16"/>
  <c r="B2077" i="16"/>
  <c r="B2078" i="16"/>
  <c r="B2079" i="16"/>
  <c r="B2080" i="16"/>
  <c r="B2081" i="16"/>
  <c r="B2082" i="16"/>
  <c r="B2083" i="16"/>
  <c r="B2084" i="16"/>
  <c r="B2085" i="16"/>
  <c r="B2086" i="16"/>
  <c r="B2087" i="16"/>
  <c r="B2088" i="16"/>
  <c r="B2089" i="16"/>
  <c r="B2090" i="16"/>
  <c r="B2091" i="16"/>
  <c r="B2092" i="16"/>
  <c r="B2093" i="16"/>
  <c r="B2094" i="16"/>
  <c r="B2095" i="16"/>
  <c r="B2096" i="16"/>
  <c r="B2097" i="16"/>
  <c r="B2098" i="16"/>
  <c r="B2099" i="16"/>
  <c r="B2100" i="16"/>
  <c r="B2101" i="16"/>
  <c r="B2102" i="16"/>
  <c r="B2103" i="16"/>
  <c r="B2104" i="16"/>
  <c r="B2105" i="16"/>
  <c r="B2106" i="16"/>
  <c r="B2107" i="16"/>
  <c r="B2108" i="16"/>
  <c r="B2109" i="16"/>
  <c r="B2110" i="16"/>
  <c r="B2111" i="16"/>
  <c r="B2112" i="16"/>
  <c r="B2113" i="16"/>
  <c r="B2114" i="16"/>
  <c r="B2115" i="16"/>
  <c r="B2116" i="16"/>
  <c r="B2117" i="16"/>
  <c r="B2118" i="16"/>
  <c r="B2119" i="16"/>
  <c r="B2120" i="16"/>
  <c r="B2121" i="16"/>
  <c r="B2122" i="16"/>
  <c r="B2123" i="16"/>
  <c r="B2124" i="16"/>
  <c r="B2125" i="16"/>
  <c r="B2126" i="16"/>
  <c r="B2127" i="16"/>
  <c r="B2128" i="16"/>
  <c r="B2129" i="16"/>
  <c r="B2130" i="16"/>
  <c r="B2131" i="16"/>
  <c r="B2132" i="16"/>
  <c r="B2133" i="16"/>
  <c r="B2134" i="16"/>
  <c r="B2135" i="16"/>
  <c r="B2136" i="16"/>
  <c r="B2137" i="16"/>
  <c r="B2138" i="16"/>
  <c r="B2139" i="16"/>
  <c r="B2140" i="16"/>
  <c r="B2141" i="16"/>
  <c r="B2142" i="16"/>
  <c r="B2143" i="16"/>
  <c r="B2144" i="16"/>
  <c r="B2145" i="16"/>
  <c r="B2146" i="16"/>
  <c r="B2147" i="16"/>
  <c r="B2148" i="16"/>
  <c r="B2149" i="16"/>
  <c r="B2150" i="16"/>
  <c r="B2151" i="16"/>
  <c r="B2152" i="16"/>
  <c r="B2153" i="16"/>
  <c r="B2154" i="16"/>
  <c r="B2155" i="16"/>
  <c r="B2156" i="16"/>
  <c r="B2157" i="16"/>
  <c r="B2158" i="16"/>
  <c r="B2159" i="16"/>
  <c r="B2160" i="16"/>
  <c r="B2161" i="16"/>
  <c r="B2162" i="16"/>
  <c r="B2163" i="16"/>
  <c r="B2164" i="16"/>
  <c r="B2165" i="16"/>
  <c r="B2166" i="16"/>
  <c r="B2167" i="16"/>
  <c r="B2168" i="16"/>
  <c r="B2169" i="16"/>
  <c r="B2170" i="16"/>
  <c r="B2171" i="16"/>
  <c r="B2172" i="16"/>
  <c r="B2173" i="16"/>
  <c r="B2174" i="16"/>
  <c r="B2175" i="16"/>
  <c r="B2176" i="16"/>
  <c r="B2177" i="16"/>
  <c r="B2178" i="16"/>
  <c r="B2179" i="16"/>
  <c r="B2180" i="16"/>
  <c r="B2181" i="16"/>
  <c r="B2182" i="16"/>
  <c r="B2183" i="16"/>
  <c r="B2184" i="16"/>
  <c r="B2185" i="16"/>
  <c r="B2186" i="16"/>
  <c r="B2187" i="16"/>
  <c r="B2188" i="16"/>
  <c r="B2189" i="16"/>
  <c r="B2190" i="16"/>
  <c r="B2191" i="16"/>
  <c r="B2192" i="16"/>
  <c r="B2193" i="16"/>
  <c r="B2194" i="16"/>
  <c r="B2195" i="16"/>
  <c r="B2196" i="16"/>
  <c r="B2197" i="16"/>
  <c r="B2198" i="16"/>
  <c r="B2199" i="16"/>
  <c r="B2200" i="16"/>
  <c r="B2201" i="16"/>
  <c r="B2202" i="16"/>
  <c r="B2203" i="16"/>
  <c r="B2204" i="16"/>
  <c r="B2205" i="16"/>
  <c r="B2206" i="16"/>
  <c r="B2207" i="16"/>
  <c r="B2208" i="16"/>
  <c r="B2209" i="16"/>
  <c r="B2210" i="16"/>
  <c r="B2211" i="16"/>
  <c r="B2212" i="16"/>
  <c r="B2213" i="16"/>
  <c r="B2214" i="16"/>
  <c r="B2215" i="16"/>
  <c r="B2216" i="16"/>
  <c r="B2217" i="16"/>
  <c r="B2218" i="16"/>
  <c r="B2219" i="16"/>
  <c r="B2220" i="16"/>
  <c r="B2221" i="16"/>
  <c r="B2222" i="16"/>
  <c r="B2223" i="16"/>
  <c r="B2224" i="16"/>
  <c r="B2225" i="16"/>
  <c r="B2226" i="16"/>
  <c r="B2227" i="16"/>
  <c r="B2228" i="16"/>
  <c r="B2229" i="16"/>
  <c r="B2230" i="16"/>
  <c r="B2231" i="16"/>
  <c r="B2232" i="16"/>
  <c r="B2233" i="16"/>
  <c r="B2234" i="16"/>
  <c r="B2235" i="16"/>
  <c r="B2236" i="16"/>
  <c r="B2237" i="16"/>
  <c r="B2238" i="16"/>
  <c r="B2239" i="16"/>
  <c r="B2240" i="16"/>
  <c r="B2241" i="16"/>
  <c r="B2242" i="16"/>
  <c r="B2243" i="16"/>
  <c r="B2244" i="16"/>
  <c r="B2245" i="16"/>
  <c r="B2246" i="16"/>
  <c r="B2247" i="16"/>
  <c r="B2248" i="16"/>
  <c r="B2249" i="16"/>
  <c r="B2250" i="16"/>
  <c r="B2251" i="16"/>
  <c r="B2252" i="16"/>
  <c r="B2253" i="16"/>
  <c r="B2254" i="16"/>
  <c r="B2255" i="16"/>
  <c r="B2256" i="16"/>
  <c r="B2257" i="16"/>
  <c r="B2258" i="16"/>
  <c r="B2259" i="16"/>
  <c r="B2260" i="16"/>
  <c r="B2261" i="16"/>
  <c r="B2262" i="16"/>
  <c r="B2263" i="16"/>
  <c r="B2264" i="16"/>
  <c r="B2265" i="16"/>
  <c r="B2266" i="16"/>
  <c r="B2267" i="16"/>
  <c r="B2268" i="16"/>
  <c r="B2269" i="16"/>
  <c r="B2270" i="16"/>
  <c r="B2271" i="16"/>
  <c r="B2272" i="16"/>
  <c r="B2273" i="16"/>
  <c r="B2274" i="16"/>
  <c r="B2275" i="16"/>
  <c r="B2276" i="16"/>
  <c r="B2277" i="16"/>
  <c r="B2278" i="16"/>
  <c r="B2279" i="16"/>
  <c r="B2280" i="16"/>
  <c r="B2281" i="16"/>
  <c r="B2282" i="16"/>
  <c r="B2283" i="16"/>
  <c r="B2284" i="16"/>
  <c r="B2285" i="16"/>
  <c r="B2286" i="16"/>
  <c r="B2287" i="16"/>
  <c r="B2288" i="16"/>
  <c r="B2289" i="16"/>
  <c r="B2290" i="16"/>
  <c r="B2291" i="16"/>
  <c r="B2292" i="16"/>
  <c r="B2293" i="16"/>
  <c r="B2294" i="16"/>
  <c r="B2295" i="16"/>
  <c r="B2296" i="16"/>
  <c r="B2297" i="16"/>
  <c r="B2298" i="16"/>
  <c r="B2299" i="16"/>
  <c r="B2300" i="16"/>
  <c r="B2301" i="16"/>
  <c r="B2302" i="16"/>
  <c r="B2303" i="16"/>
  <c r="B2304" i="16"/>
  <c r="B2305" i="16"/>
  <c r="B2306" i="16"/>
  <c r="B2307" i="16"/>
  <c r="B2308" i="16"/>
  <c r="B2309" i="16"/>
  <c r="B2310" i="16"/>
  <c r="B2311" i="16"/>
  <c r="B2312" i="16"/>
  <c r="B2313" i="16"/>
  <c r="B2314" i="16"/>
  <c r="B2315" i="16"/>
  <c r="B2316" i="16"/>
  <c r="B2317" i="16"/>
  <c r="B2318" i="16"/>
  <c r="B2319" i="16"/>
  <c r="B2320" i="16"/>
  <c r="B2321" i="16"/>
  <c r="B2322" i="16"/>
  <c r="B2323" i="16"/>
  <c r="B2324" i="16"/>
  <c r="B2325" i="16"/>
  <c r="B2326" i="16"/>
  <c r="B2327" i="16"/>
  <c r="B2328" i="16"/>
  <c r="B2329" i="16"/>
  <c r="B2330" i="16"/>
  <c r="B2331" i="16"/>
  <c r="B2332" i="16"/>
  <c r="B2333" i="16"/>
  <c r="B2334" i="16"/>
  <c r="B2335" i="16"/>
  <c r="B2336" i="16"/>
  <c r="B2337" i="16"/>
  <c r="B2338" i="16"/>
  <c r="B2339" i="16"/>
  <c r="B2340" i="16"/>
  <c r="B2341" i="16"/>
  <c r="B2342" i="16"/>
  <c r="B2343" i="16"/>
  <c r="B2344" i="16"/>
  <c r="B2345" i="16"/>
  <c r="B2346" i="16"/>
  <c r="B2347" i="16"/>
  <c r="B2348" i="16"/>
  <c r="B2349" i="16"/>
  <c r="B2350" i="16"/>
  <c r="B2351" i="16"/>
  <c r="B2352" i="16"/>
  <c r="B2353" i="16"/>
  <c r="B2354" i="16"/>
  <c r="B2355" i="16"/>
  <c r="B2356" i="16"/>
  <c r="B2357" i="16"/>
  <c r="B2358" i="16"/>
  <c r="B2359" i="16"/>
  <c r="B2360" i="16"/>
  <c r="B2361" i="16"/>
  <c r="B2362" i="16"/>
  <c r="B2363" i="16"/>
  <c r="B2364" i="16"/>
  <c r="B2365" i="16"/>
  <c r="B2366" i="16"/>
  <c r="B2367" i="16"/>
  <c r="B2368" i="16"/>
  <c r="B2369" i="16"/>
  <c r="B2370" i="16"/>
  <c r="B2371" i="16"/>
  <c r="B2372" i="16"/>
  <c r="B2373" i="16"/>
  <c r="B2374" i="16"/>
  <c r="B2375" i="16"/>
  <c r="B2376" i="16"/>
  <c r="B2377" i="16"/>
  <c r="B2378" i="16"/>
  <c r="B2379" i="16"/>
  <c r="B2380" i="16"/>
  <c r="B2381" i="16"/>
  <c r="B2382" i="16"/>
  <c r="B2383" i="16"/>
  <c r="B2384" i="16"/>
  <c r="B2385" i="16"/>
  <c r="B2386" i="16"/>
  <c r="B2387" i="16"/>
  <c r="B2388" i="16"/>
  <c r="B2389" i="16"/>
  <c r="B2390" i="16"/>
  <c r="B2391" i="16"/>
  <c r="B2392" i="16"/>
  <c r="B2393" i="16"/>
  <c r="B2394" i="16"/>
  <c r="B2395" i="16"/>
  <c r="B2396" i="16"/>
  <c r="B2397" i="16"/>
  <c r="B2398" i="16"/>
  <c r="B2399" i="16"/>
  <c r="B2400" i="16"/>
  <c r="B2401" i="16"/>
  <c r="B2402" i="16"/>
  <c r="B2403" i="16"/>
  <c r="B2404" i="16"/>
  <c r="B2405" i="16"/>
  <c r="B2406" i="16"/>
  <c r="B2407" i="16"/>
  <c r="B2408" i="16"/>
  <c r="B2409" i="16"/>
  <c r="B2410" i="16"/>
  <c r="B2411" i="16"/>
  <c r="B2412" i="16"/>
  <c r="B2413" i="16"/>
  <c r="B2414" i="16"/>
  <c r="B2415" i="16"/>
  <c r="B2416" i="16"/>
  <c r="B2417" i="16"/>
  <c r="B2418" i="16"/>
  <c r="B2419" i="16"/>
  <c r="B2420" i="16"/>
  <c r="B2421" i="16"/>
  <c r="B2422" i="16"/>
  <c r="B2423" i="16"/>
  <c r="B2424" i="16"/>
  <c r="B2425" i="16"/>
  <c r="B2426" i="16"/>
  <c r="B2427" i="16"/>
  <c r="B2428" i="16"/>
  <c r="B2429" i="16"/>
  <c r="B2430" i="16"/>
  <c r="B2431" i="16"/>
  <c r="B2432" i="16"/>
  <c r="B2433" i="16"/>
  <c r="B2434" i="16"/>
  <c r="B2435" i="16"/>
  <c r="B2436" i="16"/>
  <c r="B2437" i="16"/>
  <c r="B2438" i="16"/>
  <c r="B2439" i="16"/>
  <c r="B2440" i="16"/>
  <c r="B2441" i="16"/>
  <c r="B2442" i="16"/>
  <c r="B2443" i="16"/>
  <c r="B2444" i="16"/>
  <c r="B2445" i="16"/>
  <c r="B2446" i="16"/>
  <c r="B2447" i="16"/>
  <c r="B2448" i="16"/>
  <c r="B2449" i="16"/>
  <c r="B2450" i="16"/>
  <c r="B2451" i="16"/>
  <c r="B2452" i="16"/>
  <c r="B2453" i="16"/>
  <c r="B2454" i="16"/>
  <c r="B2455" i="16"/>
  <c r="B2456" i="16"/>
  <c r="B2457" i="16"/>
  <c r="B2458" i="16"/>
  <c r="B2459" i="16"/>
  <c r="B2460" i="16"/>
  <c r="B2461" i="16"/>
  <c r="B2462" i="16"/>
  <c r="B2463" i="16"/>
  <c r="B2464" i="16"/>
  <c r="B2465" i="16"/>
  <c r="B2466" i="16"/>
  <c r="B2467" i="16"/>
  <c r="B2468" i="16"/>
  <c r="B2469" i="16"/>
  <c r="B2470" i="16"/>
  <c r="B2471" i="16"/>
  <c r="B2472" i="16"/>
  <c r="B2473" i="16"/>
  <c r="B2474" i="16"/>
  <c r="B2475" i="16"/>
  <c r="B2476" i="16"/>
  <c r="B2477" i="16"/>
  <c r="B2478" i="16"/>
  <c r="B2479" i="16"/>
  <c r="B2480" i="16"/>
  <c r="B2481" i="16"/>
  <c r="B2482" i="16"/>
  <c r="B2483" i="16"/>
  <c r="B2484" i="16"/>
  <c r="B2485" i="16"/>
  <c r="B2486" i="16"/>
  <c r="B2487" i="16"/>
  <c r="B2488" i="16"/>
  <c r="B2489" i="16"/>
  <c r="B2490" i="16"/>
  <c r="B2491" i="16"/>
  <c r="B2492" i="16"/>
  <c r="B2493" i="16"/>
  <c r="B2494" i="16"/>
  <c r="B2495" i="16"/>
  <c r="B2496" i="16"/>
  <c r="B2497" i="16"/>
  <c r="B2498" i="16"/>
  <c r="B2499" i="16"/>
  <c r="B2500" i="16"/>
  <c r="B2501" i="16"/>
  <c r="B2502" i="16"/>
  <c r="B2503" i="16"/>
  <c r="B2504" i="16"/>
  <c r="B2505" i="16"/>
  <c r="B2506" i="16"/>
  <c r="B2507" i="16"/>
  <c r="B2508" i="16"/>
  <c r="B2509" i="16"/>
  <c r="B2510" i="16"/>
  <c r="B2511" i="16"/>
  <c r="B2512" i="16"/>
  <c r="B2513" i="16"/>
  <c r="B2514" i="16"/>
  <c r="B2515" i="16"/>
  <c r="B2516" i="16"/>
  <c r="B2517" i="16"/>
  <c r="B2518" i="16"/>
  <c r="B2519" i="16"/>
  <c r="B2520" i="16"/>
  <c r="B2521" i="16"/>
  <c r="B2522" i="16"/>
  <c r="B2523" i="16"/>
  <c r="B2524" i="16"/>
  <c r="B2525" i="16"/>
  <c r="B2526" i="16"/>
  <c r="B2527" i="16"/>
  <c r="B2528" i="16"/>
  <c r="B2529" i="16"/>
  <c r="B2530" i="16"/>
  <c r="B2531" i="16"/>
  <c r="B2532" i="16"/>
  <c r="B2533" i="16"/>
  <c r="B2534" i="16"/>
  <c r="B2535" i="16"/>
  <c r="B2536" i="16"/>
  <c r="B2537" i="16"/>
  <c r="B2538" i="16"/>
  <c r="B2539" i="16"/>
  <c r="B2540" i="16"/>
  <c r="B2541" i="16"/>
  <c r="B2542" i="16"/>
  <c r="B2543" i="16"/>
  <c r="B2544" i="16"/>
  <c r="B2545" i="16"/>
  <c r="B2546" i="16"/>
  <c r="B2547" i="16"/>
  <c r="B2548" i="16"/>
  <c r="B2549" i="16"/>
  <c r="B2550" i="16"/>
  <c r="B2551" i="16"/>
  <c r="B2552" i="16"/>
  <c r="B2553" i="16"/>
  <c r="B2554" i="16"/>
  <c r="B2555" i="16"/>
  <c r="B2556" i="16"/>
  <c r="B2557" i="16"/>
  <c r="B2558" i="16"/>
  <c r="B2559" i="16"/>
  <c r="B2560" i="16"/>
  <c r="B2561" i="16"/>
  <c r="B2562" i="16"/>
  <c r="B2563" i="16"/>
  <c r="B2564" i="16"/>
  <c r="B2565" i="16"/>
  <c r="B2566" i="16"/>
  <c r="B2567" i="16"/>
  <c r="B2568" i="16"/>
  <c r="B2569" i="16"/>
  <c r="B2570" i="16"/>
  <c r="B2571" i="16"/>
  <c r="B2572" i="16"/>
  <c r="B2573" i="16"/>
  <c r="B2574" i="16"/>
  <c r="B2575" i="16"/>
  <c r="B2576" i="16"/>
  <c r="B2577" i="16"/>
  <c r="B2578" i="16"/>
  <c r="B2579" i="16"/>
  <c r="B2580" i="16"/>
  <c r="B2581" i="16"/>
  <c r="B2582" i="16"/>
  <c r="B2583" i="16"/>
  <c r="B2584" i="16"/>
  <c r="B2585" i="16"/>
  <c r="B2586" i="16"/>
  <c r="B2587" i="16"/>
  <c r="B2588" i="16"/>
  <c r="B2589" i="16"/>
  <c r="B2590" i="16"/>
  <c r="B2591" i="16"/>
  <c r="B2592" i="16"/>
  <c r="B2593" i="16"/>
  <c r="B2594" i="16"/>
  <c r="B2595" i="16"/>
  <c r="B2596" i="16"/>
  <c r="B2597" i="16"/>
  <c r="B2598" i="16"/>
  <c r="B2599" i="16"/>
  <c r="B2600" i="16"/>
  <c r="B2601" i="16"/>
  <c r="B2602" i="16"/>
  <c r="B2603" i="16"/>
  <c r="B2604" i="16"/>
  <c r="B2605" i="16"/>
  <c r="B2606" i="16"/>
  <c r="B2607" i="16"/>
  <c r="B2608" i="16"/>
  <c r="B2609" i="16"/>
  <c r="B2610" i="16"/>
  <c r="B2611" i="16"/>
  <c r="B2612" i="16"/>
  <c r="B2613" i="16"/>
  <c r="B2614" i="16"/>
  <c r="B2615" i="16"/>
  <c r="B2616" i="16"/>
  <c r="B2617" i="16"/>
  <c r="B2618" i="16"/>
  <c r="B2619" i="16"/>
  <c r="B2620" i="16"/>
  <c r="B2621" i="16"/>
  <c r="B2622" i="16"/>
  <c r="B2623" i="16"/>
  <c r="B2624" i="16"/>
  <c r="B2625" i="16"/>
  <c r="B2626" i="16"/>
  <c r="B2627" i="16"/>
  <c r="B2628" i="16"/>
  <c r="B2629" i="16"/>
  <c r="B2630" i="16"/>
  <c r="B2631" i="16"/>
  <c r="B2632" i="16"/>
  <c r="B2633" i="16"/>
  <c r="B2634" i="16"/>
  <c r="B2635" i="16"/>
  <c r="B2636" i="16"/>
  <c r="B2637" i="16"/>
  <c r="B2638" i="16"/>
  <c r="B2639" i="16"/>
  <c r="B2640" i="16"/>
  <c r="B2641" i="16"/>
  <c r="B2642" i="16"/>
  <c r="B2643" i="16"/>
  <c r="B2644" i="16"/>
  <c r="B2645" i="16"/>
  <c r="B2646" i="16"/>
  <c r="B2647" i="16"/>
  <c r="B2648" i="16"/>
  <c r="B2649" i="16"/>
  <c r="B2650" i="16"/>
  <c r="B2651" i="16"/>
  <c r="B2652" i="16"/>
  <c r="B2653" i="16"/>
  <c r="B2654" i="16"/>
  <c r="B2655" i="16"/>
  <c r="B2656" i="16"/>
  <c r="B2657" i="16"/>
  <c r="B2658" i="16"/>
  <c r="B2659" i="16"/>
  <c r="B2660" i="16"/>
  <c r="B2661" i="16"/>
  <c r="B2662" i="16"/>
  <c r="B2663" i="16"/>
  <c r="B2664" i="16"/>
  <c r="B2665" i="16"/>
  <c r="B2666" i="16"/>
  <c r="B2667" i="16"/>
  <c r="B2668" i="16"/>
  <c r="B2669" i="16"/>
  <c r="B2670" i="16"/>
  <c r="B2671" i="16"/>
  <c r="B2672" i="16"/>
  <c r="B2673" i="16"/>
  <c r="B2674" i="16"/>
  <c r="B2675" i="16"/>
  <c r="B2676" i="16"/>
  <c r="B2677" i="16"/>
  <c r="B2678" i="16"/>
  <c r="B2679" i="16"/>
  <c r="B2680" i="16"/>
  <c r="B2681" i="16"/>
  <c r="B2682" i="16"/>
  <c r="B2683" i="16"/>
  <c r="B2684" i="16"/>
  <c r="B2685" i="16"/>
  <c r="B2686" i="16"/>
  <c r="B2687" i="16"/>
  <c r="B2688" i="16"/>
  <c r="B2689" i="16"/>
  <c r="B2690" i="16"/>
  <c r="B2691" i="16"/>
  <c r="B2692" i="16"/>
  <c r="B2693" i="16"/>
  <c r="B2694" i="16"/>
  <c r="B2695" i="16"/>
  <c r="B2696" i="16"/>
  <c r="B2697" i="16"/>
  <c r="B2698" i="16"/>
  <c r="B2699" i="16"/>
  <c r="B2700" i="16"/>
  <c r="B2701" i="16"/>
  <c r="B2702" i="16"/>
  <c r="B2703" i="16"/>
  <c r="B2704" i="16"/>
  <c r="B2705" i="16"/>
  <c r="B2706" i="16"/>
  <c r="B2707" i="16"/>
  <c r="B2708" i="16"/>
  <c r="B2709" i="16"/>
  <c r="B2710" i="16"/>
  <c r="B2711" i="16"/>
  <c r="B2712" i="16"/>
  <c r="B2713" i="16"/>
  <c r="B2714" i="16"/>
  <c r="B2715" i="16"/>
  <c r="B2716" i="16"/>
  <c r="B2717" i="16"/>
  <c r="B2718" i="16"/>
  <c r="B2719" i="16"/>
  <c r="B2720" i="16"/>
  <c r="B2721" i="16"/>
  <c r="B2722" i="16"/>
  <c r="B2723" i="16"/>
  <c r="B2724" i="16"/>
  <c r="B2725" i="16"/>
  <c r="B2726" i="16"/>
  <c r="B2727" i="16"/>
  <c r="B2728" i="16"/>
  <c r="B2729" i="16"/>
  <c r="B2730" i="16"/>
  <c r="B2731" i="16"/>
  <c r="B2732" i="16"/>
  <c r="B2733" i="16"/>
  <c r="B2734" i="16"/>
  <c r="B2735" i="16"/>
  <c r="B2736" i="16"/>
  <c r="B2737" i="16"/>
  <c r="B2738" i="16"/>
  <c r="B2739" i="16"/>
  <c r="B2740" i="16"/>
  <c r="B2741" i="16"/>
  <c r="B2742" i="16"/>
  <c r="B2743" i="16"/>
  <c r="B2744" i="16"/>
  <c r="B2745" i="16"/>
  <c r="B2746" i="16"/>
  <c r="B2747" i="16"/>
  <c r="B2748" i="16"/>
  <c r="B2749" i="16"/>
  <c r="B2750" i="16"/>
  <c r="B2751" i="16"/>
  <c r="B2752" i="16"/>
  <c r="B2753" i="16"/>
  <c r="B2754" i="16"/>
  <c r="B2755" i="16"/>
  <c r="B2756" i="16"/>
  <c r="B2757" i="16"/>
  <c r="B2758" i="16"/>
  <c r="B2759" i="16"/>
  <c r="B2760" i="16"/>
  <c r="B2761" i="16"/>
  <c r="B2762" i="16"/>
  <c r="B2763" i="16"/>
  <c r="B2764" i="16"/>
  <c r="B2765" i="16"/>
  <c r="B2766" i="16"/>
  <c r="B2767" i="16"/>
  <c r="B2768" i="16"/>
  <c r="B2769" i="16"/>
  <c r="B2770" i="16"/>
  <c r="B2771" i="16"/>
  <c r="B2772" i="16"/>
  <c r="B2773" i="16"/>
  <c r="B2774" i="16"/>
  <c r="B2775" i="16"/>
  <c r="B2776" i="16"/>
  <c r="B2777" i="16"/>
  <c r="B2778" i="16"/>
  <c r="B2779" i="16"/>
  <c r="B2780" i="16"/>
  <c r="B2781" i="16"/>
  <c r="B2782" i="16"/>
  <c r="B2783" i="16"/>
  <c r="B2784" i="16"/>
  <c r="B2785" i="16"/>
  <c r="B2786" i="16"/>
  <c r="B2787" i="16"/>
  <c r="B2788" i="16"/>
  <c r="B2789" i="16"/>
  <c r="B2790" i="16"/>
  <c r="B2791" i="16"/>
  <c r="B2792" i="16"/>
  <c r="B2793" i="16"/>
  <c r="B2794" i="16"/>
  <c r="B2795" i="16"/>
  <c r="B2796" i="16"/>
  <c r="B2797" i="16"/>
  <c r="B2798" i="16"/>
  <c r="B2799" i="16"/>
  <c r="B2800" i="16"/>
  <c r="B2801" i="16"/>
  <c r="B2802" i="16"/>
  <c r="B2803" i="16"/>
  <c r="B2804" i="16"/>
  <c r="B2805" i="16"/>
  <c r="B2806" i="16"/>
  <c r="B2807" i="16"/>
  <c r="B2808" i="16"/>
  <c r="B2809" i="16"/>
  <c r="B2810" i="16"/>
  <c r="B2811" i="16"/>
  <c r="B2812" i="16"/>
  <c r="B2813" i="16"/>
  <c r="B2814" i="16"/>
  <c r="B2815" i="16"/>
  <c r="B2816" i="16"/>
  <c r="B2817" i="16"/>
  <c r="B2818" i="16"/>
  <c r="B2819" i="16"/>
  <c r="B2820" i="16"/>
  <c r="B2821" i="16"/>
  <c r="B2822" i="16"/>
  <c r="B2823" i="16"/>
  <c r="B2824" i="16"/>
  <c r="B2825" i="16"/>
  <c r="B2826" i="16"/>
  <c r="B2827" i="16"/>
  <c r="B2828" i="16"/>
  <c r="B2829" i="16"/>
  <c r="B2830" i="16"/>
  <c r="B2831" i="16"/>
  <c r="B2832" i="16"/>
  <c r="B2833" i="16"/>
  <c r="B2834" i="16"/>
  <c r="B2835" i="16"/>
  <c r="B2836" i="16"/>
  <c r="B2837" i="16"/>
  <c r="B2838" i="16"/>
  <c r="B2839" i="16"/>
  <c r="B2840" i="16"/>
  <c r="B2841" i="16"/>
  <c r="B2842" i="16"/>
  <c r="B2843" i="16"/>
  <c r="B2844" i="16"/>
  <c r="B2845" i="16"/>
  <c r="B2846" i="16"/>
  <c r="B2847" i="16"/>
  <c r="B2848" i="16"/>
  <c r="B2849" i="16"/>
  <c r="B2850" i="16"/>
  <c r="B2851" i="16"/>
  <c r="B2852" i="16"/>
  <c r="B2853" i="16"/>
  <c r="B2854" i="16"/>
  <c r="B2855" i="16"/>
  <c r="B2856" i="16"/>
  <c r="B2857" i="16"/>
  <c r="B2858" i="16"/>
  <c r="B2859" i="16"/>
  <c r="B2860" i="16"/>
  <c r="B2861" i="16"/>
  <c r="B2862" i="16"/>
  <c r="B2863" i="16"/>
  <c r="B2864" i="16"/>
  <c r="B2865" i="16"/>
  <c r="B2866" i="16"/>
  <c r="B2867" i="16"/>
  <c r="B2868" i="16"/>
  <c r="B2869" i="16"/>
  <c r="B2870" i="16"/>
  <c r="B2871" i="16"/>
  <c r="B2872" i="16"/>
  <c r="B2873" i="16"/>
  <c r="B2874" i="16"/>
  <c r="B2875" i="16"/>
  <c r="B2876" i="16"/>
  <c r="B2877" i="16"/>
  <c r="B2878" i="16"/>
  <c r="B2879" i="16"/>
  <c r="B2880" i="16"/>
  <c r="B2881" i="16"/>
  <c r="B2882" i="16"/>
  <c r="B2883" i="16"/>
  <c r="B2884" i="16"/>
  <c r="B2885" i="16"/>
  <c r="B2886" i="16"/>
  <c r="B2887" i="16"/>
  <c r="B2888" i="16"/>
  <c r="B2889" i="16"/>
  <c r="B2890" i="16"/>
  <c r="B2891" i="16"/>
  <c r="B2892" i="16"/>
  <c r="B2893" i="16"/>
  <c r="B2894" i="16"/>
  <c r="B2895" i="16"/>
  <c r="B2896" i="16"/>
  <c r="B2897" i="16"/>
  <c r="B2898" i="16"/>
  <c r="B2899" i="16"/>
  <c r="B2900" i="16"/>
  <c r="B2901" i="16"/>
  <c r="B2902" i="16"/>
  <c r="B2903" i="16"/>
  <c r="B2904" i="16"/>
  <c r="B2905" i="16"/>
  <c r="B2906" i="16"/>
  <c r="B2907" i="16"/>
  <c r="B2908" i="16"/>
  <c r="B2909" i="16"/>
  <c r="B2910" i="16"/>
  <c r="B2911" i="16"/>
  <c r="B2912" i="16"/>
  <c r="B2913" i="16"/>
  <c r="B2914" i="16"/>
  <c r="B2915" i="16"/>
  <c r="B2916" i="16"/>
  <c r="B2917" i="16"/>
  <c r="B2918" i="16"/>
  <c r="B2919" i="16"/>
  <c r="B2920" i="16"/>
  <c r="B2921" i="16"/>
  <c r="B2922" i="16"/>
  <c r="B2923" i="16"/>
  <c r="B2924" i="16"/>
  <c r="B2925" i="16"/>
  <c r="B2926" i="16"/>
  <c r="B2927" i="16"/>
  <c r="B2928" i="16"/>
  <c r="B2929" i="16"/>
  <c r="B2930" i="16"/>
  <c r="B2931" i="16"/>
  <c r="B2932" i="16"/>
  <c r="B2933" i="16"/>
  <c r="B2934" i="16"/>
  <c r="B2935" i="16"/>
  <c r="B2936" i="16"/>
  <c r="B2937" i="16"/>
  <c r="B2938" i="16"/>
  <c r="B2939" i="16"/>
  <c r="B2940" i="16"/>
  <c r="B2941" i="16"/>
  <c r="B2942" i="16"/>
  <c r="B2943" i="16"/>
  <c r="B2944" i="16"/>
  <c r="B2945" i="16"/>
  <c r="B2946" i="16"/>
  <c r="B2947" i="16"/>
  <c r="B2948" i="16"/>
  <c r="B2949" i="16"/>
  <c r="B2950" i="16"/>
  <c r="B2951" i="16"/>
  <c r="B2952" i="16"/>
  <c r="B2953" i="16"/>
  <c r="B2954" i="16"/>
  <c r="B2955" i="16"/>
  <c r="B2956" i="16"/>
  <c r="B2957" i="16"/>
  <c r="B2958" i="16"/>
  <c r="B2959" i="16"/>
  <c r="B2960" i="16"/>
  <c r="B2961" i="16"/>
  <c r="B2962" i="16"/>
  <c r="B2963" i="16"/>
  <c r="B2964" i="16"/>
  <c r="B2965" i="16"/>
  <c r="B2966" i="16"/>
  <c r="B2967" i="16"/>
  <c r="B2968" i="16"/>
  <c r="B2969" i="16"/>
  <c r="B2970" i="16"/>
  <c r="B2971" i="16"/>
  <c r="B2972" i="16"/>
  <c r="B2973" i="16"/>
  <c r="B2974" i="16"/>
  <c r="B2975" i="16"/>
  <c r="B2976" i="16"/>
  <c r="D2" i="16"/>
  <c r="E2" i="16" s="1"/>
  <c r="D3" i="16"/>
  <c r="E3" i="16" s="1"/>
  <c r="D4" i="16"/>
  <c r="E4" i="16" s="1"/>
  <c r="D5" i="16"/>
  <c r="E5" i="16" s="1"/>
  <c r="D6" i="16"/>
  <c r="E6" i="16" s="1"/>
  <c r="D7" i="16"/>
  <c r="E7" i="16" s="1"/>
  <c r="D8" i="16"/>
  <c r="E8" i="16" s="1"/>
  <c r="D9" i="16"/>
  <c r="E9" i="16" s="1"/>
  <c r="D10" i="16"/>
  <c r="E10" i="16" s="1"/>
  <c r="D11" i="16"/>
  <c r="E11" i="16" s="1"/>
  <c r="D12" i="16"/>
  <c r="E12" i="16" s="1"/>
  <c r="D13" i="16"/>
  <c r="E13" i="16" s="1"/>
  <c r="D14" i="16"/>
  <c r="E14" i="16" s="1"/>
  <c r="D15" i="16"/>
  <c r="E15" i="16" s="1"/>
  <c r="D16" i="16"/>
  <c r="E16" i="16" s="1"/>
  <c r="D17" i="16"/>
  <c r="E17" i="16" s="1"/>
  <c r="D18" i="16"/>
  <c r="E18" i="16" s="1"/>
  <c r="D19" i="16"/>
  <c r="E19" i="16" s="1"/>
  <c r="D20" i="16"/>
  <c r="E20" i="16" s="1"/>
  <c r="D21" i="16"/>
  <c r="E21" i="16" s="1"/>
  <c r="D22" i="16"/>
  <c r="E22" i="16" s="1"/>
  <c r="D23" i="16"/>
  <c r="E23" i="16" s="1"/>
  <c r="D24" i="16"/>
  <c r="E24" i="16" s="1"/>
  <c r="D25" i="16"/>
  <c r="E25" i="16" s="1"/>
  <c r="D26" i="16"/>
  <c r="E26" i="16" s="1"/>
  <c r="D27" i="16"/>
  <c r="E27" i="16" s="1"/>
  <c r="D28" i="16"/>
  <c r="E28" i="16" s="1"/>
  <c r="D29" i="16"/>
  <c r="E29" i="16" s="1"/>
  <c r="D30" i="16"/>
  <c r="E30" i="16" s="1"/>
  <c r="D31" i="16"/>
  <c r="E31" i="16" s="1"/>
  <c r="D32" i="16"/>
  <c r="E32" i="16" s="1"/>
  <c r="D33" i="16"/>
  <c r="E33" i="16" s="1"/>
  <c r="D34" i="16"/>
  <c r="E34" i="16" s="1"/>
  <c r="D35" i="16"/>
  <c r="E35" i="16" s="1"/>
  <c r="D36" i="16"/>
  <c r="E36" i="16" s="1"/>
  <c r="D37" i="16"/>
  <c r="E37" i="16" s="1"/>
  <c r="D38" i="16"/>
  <c r="E38" i="16" s="1"/>
  <c r="D39" i="16"/>
  <c r="E39" i="16" s="1"/>
  <c r="D40" i="16"/>
  <c r="E40" i="16" s="1"/>
  <c r="D41" i="16"/>
  <c r="E41" i="16" s="1"/>
  <c r="D42" i="16"/>
  <c r="E42" i="16" s="1"/>
  <c r="D43" i="16"/>
  <c r="E43" i="16" s="1"/>
  <c r="D44" i="16"/>
  <c r="E44" i="16" s="1"/>
  <c r="D45" i="16"/>
  <c r="E45" i="16" s="1"/>
  <c r="D46" i="16"/>
  <c r="E46" i="16" s="1"/>
  <c r="D47" i="16"/>
  <c r="E47" i="16" s="1"/>
  <c r="D48" i="16"/>
  <c r="E48" i="16" s="1"/>
  <c r="D49" i="16"/>
  <c r="E49" i="16" s="1"/>
  <c r="D50" i="16"/>
  <c r="E50" i="16" s="1"/>
  <c r="D51" i="16"/>
  <c r="E51" i="16" s="1"/>
  <c r="D52" i="16"/>
  <c r="E52" i="16" s="1"/>
  <c r="D53" i="16"/>
  <c r="E53" i="16" s="1"/>
  <c r="D54" i="16"/>
  <c r="E54" i="16" s="1"/>
  <c r="D55" i="16"/>
  <c r="E55" i="16" s="1"/>
  <c r="D56" i="16"/>
  <c r="E56" i="16" s="1"/>
  <c r="D57" i="16"/>
  <c r="E57" i="16" s="1"/>
  <c r="D58" i="16"/>
  <c r="E58" i="16" s="1"/>
  <c r="D59" i="16"/>
  <c r="E59" i="16" s="1"/>
  <c r="D60" i="16"/>
  <c r="E60" i="16" s="1"/>
  <c r="D61" i="16"/>
  <c r="E61" i="16" s="1"/>
  <c r="D62" i="16"/>
  <c r="E62" i="16" s="1"/>
  <c r="D63" i="16"/>
  <c r="E63" i="16" s="1"/>
  <c r="D64" i="16"/>
  <c r="E64" i="16" s="1"/>
  <c r="D65" i="16"/>
  <c r="E65" i="16" s="1"/>
  <c r="D66" i="16"/>
  <c r="E66" i="16" s="1"/>
  <c r="D67" i="16"/>
  <c r="E67" i="16" s="1"/>
  <c r="D68" i="16"/>
  <c r="E68" i="16" s="1"/>
  <c r="D69" i="16"/>
  <c r="E69" i="16" s="1"/>
  <c r="D70" i="16"/>
  <c r="E70" i="16" s="1"/>
  <c r="D71" i="16"/>
  <c r="E71" i="16" s="1"/>
  <c r="D72" i="16"/>
  <c r="E72" i="16" s="1"/>
  <c r="D73" i="16"/>
  <c r="E73" i="16" s="1"/>
  <c r="D74" i="16"/>
  <c r="E74" i="16" s="1"/>
  <c r="D75" i="16"/>
  <c r="E75" i="16" s="1"/>
  <c r="D76" i="16"/>
  <c r="E76" i="16" s="1"/>
  <c r="D77" i="16"/>
  <c r="E77" i="16" s="1"/>
  <c r="D78" i="16"/>
  <c r="E78" i="16" s="1"/>
  <c r="D79" i="16"/>
  <c r="E79" i="16" s="1"/>
  <c r="D80" i="16"/>
  <c r="E80" i="16" s="1"/>
  <c r="D81" i="16"/>
  <c r="E81" i="16" s="1"/>
  <c r="D82" i="16"/>
  <c r="E82" i="16" s="1"/>
  <c r="D83" i="16"/>
  <c r="E83" i="16" s="1"/>
  <c r="D84" i="16"/>
  <c r="E84" i="16" s="1"/>
  <c r="D85" i="16"/>
  <c r="E85" i="16" s="1"/>
  <c r="D86" i="16"/>
  <c r="E86" i="16" s="1"/>
  <c r="D87" i="16"/>
  <c r="E87" i="16" s="1"/>
  <c r="D88" i="16"/>
  <c r="E88" i="16" s="1"/>
  <c r="D89" i="16"/>
  <c r="E89" i="16" s="1"/>
  <c r="D90" i="16"/>
  <c r="E90" i="16" s="1"/>
  <c r="D91" i="16"/>
  <c r="E91" i="16" s="1"/>
  <c r="D92" i="16"/>
  <c r="E92" i="16" s="1"/>
  <c r="D93" i="16"/>
  <c r="E93" i="16" s="1"/>
  <c r="D94" i="16"/>
  <c r="E94" i="16" s="1"/>
  <c r="D95" i="16"/>
  <c r="E95" i="16" s="1"/>
  <c r="D96" i="16"/>
  <c r="E96" i="16" s="1"/>
  <c r="D97" i="16"/>
  <c r="E97" i="16" s="1"/>
  <c r="D98" i="16"/>
  <c r="E98" i="16" s="1"/>
  <c r="D99" i="16"/>
  <c r="E99" i="16" s="1"/>
  <c r="D100" i="16"/>
  <c r="E100" i="16" s="1"/>
  <c r="D101" i="16"/>
  <c r="E101" i="16" s="1"/>
  <c r="D102" i="16"/>
  <c r="E102" i="16" s="1"/>
  <c r="D103" i="16"/>
  <c r="E103" i="16" s="1"/>
  <c r="D104" i="16"/>
  <c r="E104" i="16" s="1"/>
  <c r="D105" i="16"/>
  <c r="E105" i="16" s="1"/>
  <c r="D106" i="16"/>
  <c r="E106" i="16" s="1"/>
  <c r="D107" i="16"/>
  <c r="E107" i="16" s="1"/>
  <c r="D108" i="16"/>
  <c r="E108" i="16" s="1"/>
  <c r="D109" i="16"/>
  <c r="E109" i="16" s="1"/>
  <c r="D110" i="16"/>
  <c r="E110" i="16" s="1"/>
  <c r="D111" i="16"/>
  <c r="E111" i="16" s="1"/>
  <c r="D112" i="16"/>
  <c r="E112" i="16" s="1"/>
  <c r="D113" i="16"/>
  <c r="E113" i="16" s="1"/>
  <c r="D114" i="16"/>
  <c r="E114" i="16" s="1"/>
  <c r="D115" i="16"/>
  <c r="E115" i="16" s="1"/>
  <c r="D116" i="16"/>
  <c r="E116" i="16" s="1"/>
  <c r="D117" i="16"/>
  <c r="E117" i="16" s="1"/>
  <c r="D118" i="16"/>
  <c r="E118" i="16" s="1"/>
  <c r="D119" i="16"/>
  <c r="E119" i="16" s="1"/>
  <c r="D120" i="16"/>
  <c r="E120" i="16" s="1"/>
  <c r="D121" i="16"/>
  <c r="E121" i="16" s="1"/>
  <c r="D122" i="16"/>
  <c r="E122" i="16" s="1"/>
  <c r="D123" i="16"/>
  <c r="E123" i="16" s="1"/>
  <c r="D124" i="16"/>
  <c r="E124" i="16" s="1"/>
  <c r="D125" i="16"/>
  <c r="E125" i="16" s="1"/>
  <c r="D126" i="16"/>
  <c r="E126" i="16" s="1"/>
  <c r="D127" i="16"/>
  <c r="E127" i="16" s="1"/>
  <c r="D128" i="16"/>
  <c r="E128" i="16" s="1"/>
  <c r="D129" i="16"/>
  <c r="E129" i="16" s="1"/>
  <c r="D130" i="16"/>
  <c r="E130" i="16" s="1"/>
  <c r="D131" i="16"/>
  <c r="E131" i="16" s="1"/>
  <c r="D132" i="16"/>
  <c r="E132" i="16" s="1"/>
  <c r="D133" i="16"/>
  <c r="E133" i="16" s="1"/>
  <c r="D134" i="16"/>
  <c r="E134" i="16" s="1"/>
  <c r="D135" i="16"/>
  <c r="E135" i="16" s="1"/>
  <c r="D136" i="16"/>
  <c r="E136" i="16" s="1"/>
  <c r="D137" i="16"/>
  <c r="E137" i="16" s="1"/>
  <c r="D138" i="16"/>
  <c r="E138" i="16" s="1"/>
  <c r="D139" i="16"/>
  <c r="E139" i="16" s="1"/>
  <c r="D140" i="16"/>
  <c r="E140" i="16" s="1"/>
  <c r="D141" i="16"/>
  <c r="E141" i="16" s="1"/>
  <c r="D142" i="16"/>
  <c r="E142" i="16" s="1"/>
  <c r="D143" i="16"/>
  <c r="E143" i="16" s="1"/>
  <c r="D144" i="16"/>
  <c r="E144" i="16" s="1"/>
  <c r="D145" i="16"/>
  <c r="E145" i="16" s="1"/>
  <c r="D146" i="16"/>
  <c r="E146" i="16" s="1"/>
  <c r="D147" i="16"/>
  <c r="E147" i="16" s="1"/>
  <c r="D148" i="16"/>
  <c r="E148" i="16" s="1"/>
  <c r="D149" i="16"/>
  <c r="E149" i="16" s="1"/>
  <c r="D150" i="16"/>
  <c r="E150" i="16" s="1"/>
  <c r="D151" i="16"/>
  <c r="E151" i="16" s="1"/>
  <c r="D152" i="16"/>
  <c r="E152" i="16" s="1"/>
  <c r="D153" i="16"/>
  <c r="E153" i="16" s="1"/>
  <c r="D154" i="16"/>
  <c r="E154" i="16" s="1"/>
  <c r="D155" i="16"/>
  <c r="E155" i="16" s="1"/>
  <c r="D156" i="16"/>
  <c r="E156" i="16" s="1"/>
  <c r="D157" i="16"/>
  <c r="E157" i="16" s="1"/>
  <c r="D158" i="16"/>
  <c r="E158" i="16" s="1"/>
  <c r="D159" i="16"/>
  <c r="E159" i="16" s="1"/>
  <c r="D160" i="16"/>
  <c r="E160" i="16" s="1"/>
  <c r="D161" i="16"/>
  <c r="E161" i="16" s="1"/>
  <c r="D162" i="16"/>
  <c r="E162" i="16" s="1"/>
  <c r="D163" i="16"/>
  <c r="E163" i="16" s="1"/>
  <c r="D164" i="16"/>
  <c r="E164" i="16" s="1"/>
  <c r="D165" i="16"/>
  <c r="E165" i="16" s="1"/>
  <c r="D166" i="16"/>
  <c r="E166" i="16" s="1"/>
  <c r="D167" i="16"/>
  <c r="E167" i="16" s="1"/>
  <c r="D168" i="16"/>
  <c r="E168" i="16" s="1"/>
  <c r="D169" i="16"/>
  <c r="E169" i="16" s="1"/>
  <c r="D170" i="16"/>
  <c r="E170" i="16" s="1"/>
  <c r="D171" i="16"/>
  <c r="E171" i="16" s="1"/>
  <c r="D172" i="16"/>
  <c r="E172" i="16" s="1"/>
  <c r="D173" i="16"/>
  <c r="E173" i="16" s="1"/>
  <c r="D174" i="16"/>
  <c r="E174" i="16" s="1"/>
  <c r="D175" i="16"/>
  <c r="E175" i="16" s="1"/>
  <c r="D176" i="16"/>
  <c r="E176" i="16" s="1"/>
  <c r="D177" i="16"/>
  <c r="E177" i="16" s="1"/>
  <c r="D178" i="16"/>
  <c r="E178" i="16" s="1"/>
  <c r="D179" i="16"/>
  <c r="E179" i="16" s="1"/>
  <c r="D180" i="16"/>
  <c r="E180" i="16" s="1"/>
  <c r="D181" i="16"/>
  <c r="E181" i="16" s="1"/>
  <c r="D182" i="16"/>
  <c r="E182" i="16" s="1"/>
  <c r="D183" i="16"/>
  <c r="E183" i="16" s="1"/>
  <c r="D184" i="16"/>
  <c r="E184" i="16" s="1"/>
  <c r="D185" i="16"/>
  <c r="E185" i="16" s="1"/>
  <c r="D186" i="16"/>
  <c r="E186" i="16" s="1"/>
  <c r="D187" i="16"/>
  <c r="E187" i="16" s="1"/>
  <c r="D188" i="16"/>
  <c r="E188" i="16" s="1"/>
  <c r="D189" i="16"/>
  <c r="E189" i="16" s="1"/>
  <c r="D190" i="16"/>
  <c r="E190" i="16" s="1"/>
  <c r="D191" i="16"/>
  <c r="E191" i="16" s="1"/>
  <c r="D192" i="16"/>
  <c r="E192" i="16" s="1"/>
  <c r="D193" i="16"/>
  <c r="E193" i="16" s="1"/>
  <c r="D194" i="16"/>
  <c r="E194" i="16" s="1"/>
  <c r="D195" i="16"/>
  <c r="E195" i="16" s="1"/>
  <c r="D196" i="16"/>
  <c r="E196" i="16" s="1"/>
  <c r="D197" i="16"/>
  <c r="E197" i="16" s="1"/>
  <c r="D198" i="16"/>
  <c r="E198" i="16" s="1"/>
  <c r="D199" i="16"/>
  <c r="E199" i="16" s="1"/>
  <c r="D200" i="16"/>
  <c r="E200" i="16" s="1"/>
  <c r="D201" i="16"/>
  <c r="E201" i="16" s="1"/>
  <c r="D202" i="16"/>
  <c r="E202" i="16" s="1"/>
  <c r="D203" i="16"/>
  <c r="E203" i="16" s="1"/>
  <c r="D204" i="16"/>
  <c r="E204" i="16" s="1"/>
  <c r="D205" i="16"/>
  <c r="E205" i="16" s="1"/>
  <c r="D206" i="16"/>
  <c r="E206" i="16" s="1"/>
  <c r="D207" i="16"/>
  <c r="E207" i="16" s="1"/>
  <c r="D208" i="16"/>
  <c r="E208" i="16" s="1"/>
  <c r="D209" i="16"/>
  <c r="E209" i="16" s="1"/>
  <c r="D210" i="16"/>
  <c r="E210" i="16" s="1"/>
  <c r="D211" i="16"/>
  <c r="E211" i="16" s="1"/>
  <c r="D212" i="16"/>
  <c r="E212" i="16" s="1"/>
  <c r="D213" i="16"/>
  <c r="E213" i="16" s="1"/>
  <c r="D214" i="16"/>
  <c r="E214" i="16" s="1"/>
  <c r="D215" i="16"/>
  <c r="E215" i="16" s="1"/>
  <c r="D216" i="16"/>
  <c r="E216" i="16" s="1"/>
  <c r="D217" i="16"/>
  <c r="E217" i="16" s="1"/>
  <c r="D218" i="16"/>
  <c r="E218" i="16" s="1"/>
  <c r="D219" i="16"/>
  <c r="E219" i="16" s="1"/>
  <c r="D220" i="16"/>
  <c r="E220" i="16" s="1"/>
  <c r="D221" i="16"/>
  <c r="E221" i="16" s="1"/>
  <c r="D222" i="16"/>
  <c r="E222" i="16" s="1"/>
  <c r="D223" i="16"/>
  <c r="E223" i="16" s="1"/>
  <c r="D224" i="16"/>
  <c r="E224" i="16" s="1"/>
  <c r="D225" i="16"/>
  <c r="E225" i="16" s="1"/>
  <c r="D226" i="16"/>
  <c r="E226" i="16" s="1"/>
  <c r="D227" i="16"/>
  <c r="E227" i="16" s="1"/>
  <c r="D228" i="16"/>
  <c r="E228" i="16" s="1"/>
  <c r="D229" i="16"/>
  <c r="E229" i="16" s="1"/>
  <c r="D230" i="16"/>
  <c r="E230" i="16" s="1"/>
  <c r="D231" i="16"/>
  <c r="E231" i="16" s="1"/>
  <c r="D232" i="16"/>
  <c r="E232" i="16" s="1"/>
  <c r="D233" i="16"/>
  <c r="E233" i="16" s="1"/>
  <c r="D234" i="16"/>
  <c r="E234" i="16" s="1"/>
  <c r="D235" i="16"/>
  <c r="E235" i="16" s="1"/>
  <c r="D236" i="16"/>
  <c r="E236" i="16" s="1"/>
  <c r="D237" i="16"/>
  <c r="E237" i="16" s="1"/>
  <c r="D238" i="16"/>
  <c r="E238" i="16" s="1"/>
  <c r="D239" i="16"/>
  <c r="E239" i="16" s="1"/>
  <c r="D240" i="16"/>
  <c r="E240" i="16" s="1"/>
  <c r="D241" i="16"/>
  <c r="E241" i="16" s="1"/>
  <c r="D242" i="16"/>
  <c r="E242" i="16" s="1"/>
  <c r="D243" i="16"/>
  <c r="E243" i="16" s="1"/>
  <c r="D244" i="16"/>
  <c r="E244" i="16" s="1"/>
  <c r="D245" i="16"/>
  <c r="E245" i="16" s="1"/>
  <c r="D246" i="16"/>
  <c r="E246" i="16" s="1"/>
  <c r="D247" i="16"/>
  <c r="E247" i="16" s="1"/>
  <c r="D248" i="16"/>
  <c r="E248" i="16" s="1"/>
  <c r="D249" i="16"/>
  <c r="E249" i="16" s="1"/>
  <c r="D250" i="16"/>
  <c r="E250" i="16" s="1"/>
  <c r="D251" i="16"/>
  <c r="E251" i="16" s="1"/>
  <c r="D252" i="16"/>
  <c r="E252" i="16" s="1"/>
  <c r="D253" i="16"/>
  <c r="E253" i="16" s="1"/>
  <c r="D254" i="16"/>
  <c r="E254" i="16" s="1"/>
  <c r="D255" i="16"/>
  <c r="E255" i="16" s="1"/>
  <c r="D256" i="16"/>
  <c r="E256" i="16" s="1"/>
  <c r="D257" i="16"/>
  <c r="E257" i="16" s="1"/>
  <c r="D258" i="16"/>
  <c r="E258" i="16" s="1"/>
  <c r="D259" i="16"/>
  <c r="E259" i="16" s="1"/>
  <c r="D260" i="16"/>
  <c r="E260" i="16" s="1"/>
  <c r="D261" i="16"/>
  <c r="E261" i="16" s="1"/>
  <c r="D262" i="16"/>
  <c r="E262" i="16" s="1"/>
  <c r="D263" i="16"/>
  <c r="E263" i="16" s="1"/>
  <c r="D264" i="16"/>
  <c r="E264" i="16" s="1"/>
  <c r="D265" i="16"/>
  <c r="E265" i="16" s="1"/>
  <c r="D266" i="16"/>
  <c r="E266" i="16" s="1"/>
  <c r="D267" i="16"/>
  <c r="E267" i="16" s="1"/>
  <c r="D268" i="16"/>
  <c r="E268" i="16" s="1"/>
  <c r="D269" i="16"/>
  <c r="E269" i="16" s="1"/>
  <c r="D270" i="16"/>
  <c r="E270" i="16" s="1"/>
  <c r="D271" i="16"/>
  <c r="E271" i="16" s="1"/>
  <c r="D272" i="16"/>
  <c r="E272" i="16" s="1"/>
  <c r="D273" i="16"/>
  <c r="E273" i="16" s="1"/>
  <c r="D274" i="16"/>
  <c r="E274" i="16" s="1"/>
  <c r="D275" i="16"/>
  <c r="E275" i="16" s="1"/>
  <c r="D276" i="16"/>
  <c r="E276" i="16" s="1"/>
  <c r="D277" i="16"/>
  <c r="E277" i="16" s="1"/>
  <c r="D278" i="16"/>
  <c r="E278" i="16" s="1"/>
  <c r="D279" i="16"/>
  <c r="E279" i="16" s="1"/>
  <c r="D280" i="16"/>
  <c r="E280" i="16" s="1"/>
  <c r="D281" i="16"/>
  <c r="E281" i="16" s="1"/>
  <c r="D282" i="16"/>
  <c r="E282" i="16" s="1"/>
  <c r="D283" i="16"/>
  <c r="E283" i="16" s="1"/>
  <c r="D284" i="16"/>
  <c r="E284" i="16" s="1"/>
  <c r="D285" i="16"/>
  <c r="E285" i="16" s="1"/>
  <c r="D286" i="16"/>
  <c r="E286" i="16" s="1"/>
  <c r="D287" i="16"/>
  <c r="E287" i="16" s="1"/>
  <c r="D288" i="16"/>
  <c r="E288" i="16" s="1"/>
  <c r="D289" i="16"/>
  <c r="E289" i="16" s="1"/>
  <c r="D290" i="16"/>
  <c r="E290" i="16" s="1"/>
  <c r="D291" i="16"/>
  <c r="E291" i="16" s="1"/>
  <c r="D292" i="16"/>
  <c r="E292" i="16" s="1"/>
  <c r="D293" i="16"/>
  <c r="E293" i="16" s="1"/>
  <c r="D294" i="16"/>
  <c r="E294" i="16" s="1"/>
  <c r="D295" i="16"/>
  <c r="E295" i="16" s="1"/>
  <c r="D296" i="16"/>
  <c r="E296" i="16" s="1"/>
  <c r="D297" i="16"/>
  <c r="E297" i="16" s="1"/>
  <c r="D298" i="16"/>
  <c r="E298" i="16" s="1"/>
  <c r="D299" i="16"/>
  <c r="E299" i="16" s="1"/>
  <c r="D300" i="16"/>
  <c r="E300" i="16" s="1"/>
  <c r="D301" i="16"/>
  <c r="E301" i="16" s="1"/>
  <c r="D302" i="16"/>
  <c r="E302" i="16" s="1"/>
  <c r="D303" i="16"/>
  <c r="E303" i="16" s="1"/>
  <c r="D304" i="16"/>
  <c r="E304" i="16" s="1"/>
  <c r="D305" i="16"/>
  <c r="E305" i="16" s="1"/>
  <c r="D306" i="16"/>
  <c r="E306" i="16" s="1"/>
  <c r="D307" i="16"/>
  <c r="E307" i="16" s="1"/>
  <c r="D308" i="16"/>
  <c r="E308" i="16" s="1"/>
  <c r="D309" i="16"/>
  <c r="E309" i="16" s="1"/>
  <c r="D310" i="16"/>
  <c r="E310" i="16" s="1"/>
  <c r="D311" i="16"/>
  <c r="E311" i="16" s="1"/>
  <c r="D312" i="16"/>
  <c r="E312" i="16" s="1"/>
  <c r="D313" i="16"/>
  <c r="E313" i="16" s="1"/>
  <c r="D314" i="16"/>
  <c r="E314" i="16" s="1"/>
  <c r="D315" i="16"/>
  <c r="E315" i="16" s="1"/>
  <c r="D316" i="16"/>
  <c r="E316" i="16" s="1"/>
  <c r="D317" i="16"/>
  <c r="E317" i="16" s="1"/>
  <c r="D318" i="16"/>
  <c r="E318" i="16" s="1"/>
  <c r="D319" i="16"/>
  <c r="E319" i="16" s="1"/>
  <c r="D320" i="16"/>
  <c r="E320" i="16" s="1"/>
  <c r="D321" i="16"/>
  <c r="E321" i="16" s="1"/>
  <c r="D322" i="16"/>
  <c r="E322" i="16" s="1"/>
  <c r="D323" i="16"/>
  <c r="E323" i="16" s="1"/>
  <c r="D324" i="16"/>
  <c r="E324" i="16" s="1"/>
  <c r="D325" i="16"/>
  <c r="E325" i="16" s="1"/>
  <c r="D326" i="16"/>
  <c r="E326" i="16" s="1"/>
  <c r="D327" i="16"/>
  <c r="E327" i="16" s="1"/>
  <c r="D328" i="16"/>
  <c r="E328" i="16" s="1"/>
  <c r="D329" i="16"/>
  <c r="E329" i="16" s="1"/>
  <c r="D330" i="16"/>
  <c r="E330" i="16" s="1"/>
  <c r="D331" i="16"/>
  <c r="E331" i="16" s="1"/>
  <c r="D332" i="16"/>
  <c r="E332" i="16" s="1"/>
  <c r="D333" i="16"/>
  <c r="E333" i="16" s="1"/>
  <c r="D334" i="16"/>
  <c r="E334" i="16" s="1"/>
  <c r="D335" i="16"/>
  <c r="E335" i="16" s="1"/>
  <c r="D336" i="16"/>
  <c r="E336" i="16" s="1"/>
  <c r="D337" i="16"/>
  <c r="E337" i="16" s="1"/>
  <c r="D338" i="16"/>
  <c r="E338" i="16" s="1"/>
  <c r="D339" i="16"/>
  <c r="E339" i="16" s="1"/>
  <c r="D340" i="16"/>
  <c r="E340" i="16" s="1"/>
  <c r="D341" i="16"/>
  <c r="E341" i="16" s="1"/>
  <c r="D342" i="16"/>
  <c r="E342" i="16" s="1"/>
  <c r="D343" i="16"/>
  <c r="E343" i="16" s="1"/>
  <c r="D344" i="16"/>
  <c r="E344" i="16" s="1"/>
  <c r="D345" i="16"/>
  <c r="E345" i="16" s="1"/>
  <c r="D346" i="16"/>
  <c r="E346" i="16" s="1"/>
  <c r="D347" i="16"/>
  <c r="E347" i="16" s="1"/>
  <c r="D348" i="16"/>
  <c r="E348" i="16" s="1"/>
  <c r="D349" i="16"/>
  <c r="E349" i="16" s="1"/>
  <c r="D350" i="16"/>
  <c r="E350" i="16" s="1"/>
  <c r="D351" i="16"/>
  <c r="E351" i="16" s="1"/>
  <c r="D352" i="16"/>
  <c r="E352" i="16" s="1"/>
  <c r="D353" i="16"/>
  <c r="E353" i="16" s="1"/>
  <c r="D354" i="16"/>
  <c r="E354" i="16" s="1"/>
  <c r="D355" i="16"/>
  <c r="E355" i="16" s="1"/>
  <c r="D356" i="16"/>
  <c r="E356" i="16" s="1"/>
  <c r="D357" i="16"/>
  <c r="E357" i="16" s="1"/>
  <c r="D358" i="16"/>
  <c r="E358" i="16" s="1"/>
  <c r="D359" i="16"/>
  <c r="E359" i="16" s="1"/>
  <c r="D360" i="16"/>
  <c r="E360" i="16" s="1"/>
  <c r="D361" i="16"/>
  <c r="E361" i="16" s="1"/>
  <c r="D362" i="16"/>
  <c r="E362" i="16" s="1"/>
  <c r="D363" i="16"/>
  <c r="E363" i="16" s="1"/>
  <c r="D364" i="16"/>
  <c r="E364" i="16" s="1"/>
  <c r="D365" i="16"/>
  <c r="E365" i="16" s="1"/>
  <c r="D366" i="16"/>
  <c r="E366" i="16" s="1"/>
  <c r="D367" i="16"/>
  <c r="E367" i="16" s="1"/>
  <c r="D368" i="16"/>
  <c r="E368" i="16" s="1"/>
  <c r="D369" i="16"/>
  <c r="E369" i="16" s="1"/>
  <c r="D370" i="16"/>
  <c r="E370" i="16" s="1"/>
  <c r="D371" i="16"/>
  <c r="E371" i="16" s="1"/>
  <c r="D372" i="16"/>
  <c r="E372" i="16" s="1"/>
  <c r="D373" i="16"/>
  <c r="E373" i="16" s="1"/>
  <c r="D374" i="16"/>
  <c r="E374" i="16" s="1"/>
  <c r="D375" i="16"/>
  <c r="E375" i="16" s="1"/>
  <c r="D376" i="16"/>
  <c r="E376" i="16" s="1"/>
  <c r="D377" i="16"/>
  <c r="E377" i="16" s="1"/>
  <c r="D378" i="16"/>
  <c r="E378" i="16" s="1"/>
  <c r="D379" i="16"/>
  <c r="E379" i="16" s="1"/>
  <c r="D380" i="16"/>
  <c r="E380" i="16" s="1"/>
  <c r="D381" i="16"/>
  <c r="E381" i="16" s="1"/>
  <c r="D382" i="16"/>
  <c r="E382" i="16" s="1"/>
  <c r="D383" i="16"/>
  <c r="E383" i="16" s="1"/>
  <c r="D384" i="16"/>
  <c r="E384" i="16" s="1"/>
  <c r="D385" i="16"/>
  <c r="E385" i="16" s="1"/>
  <c r="D386" i="16"/>
  <c r="E386" i="16" s="1"/>
  <c r="D387" i="16"/>
  <c r="E387" i="16" s="1"/>
  <c r="D388" i="16"/>
  <c r="E388" i="16" s="1"/>
  <c r="D389" i="16"/>
  <c r="E389" i="16" s="1"/>
  <c r="D390" i="16"/>
  <c r="E390" i="16" s="1"/>
  <c r="D391" i="16"/>
  <c r="E391" i="16" s="1"/>
  <c r="D392" i="16"/>
  <c r="E392" i="16" s="1"/>
  <c r="D393" i="16"/>
  <c r="E393" i="16" s="1"/>
  <c r="D394" i="16"/>
  <c r="E394" i="16" s="1"/>
  <c r="D395" i="16"/>
  <c r="E395" i="16" s="1"/>
  <c r="D396" i="16"/>
  <c r="E396" i="16" s="1"/>
  <c r="D397" i="16"/>
  <c r="E397" i="16" s="1"/>
  <c r="D398" i="16"/>
  <c r="E398" i="16" s="1"/>
  <c r="D399" i="16"/>
  <c r="E399" i="16" s="1"/>
  <c r="D400" i="16"/>
  <c r="E400" i="16" s="1"/>
  <c r="D401" i="16"/>
  <c r="E401" i="16" s="1"/>
  <c r="D402" i="16"/>
  <c r="E402" i="16" s="1"/>
  <c r="D403" i="16"/>
  <c r="E403" i="16" s="1"/>
  <c r="D404" i="16"/>
  <c r="E404" i="16" s="1"/>
  <c r="D405" i="16"/>
  <c r="E405" i="16" s="1"/>
  <c r="D406" i="16"/>
  <c r="E406" i="16" s="1"/>
  <c r="D407" i="16"/>
  <c r="E407" i="16" s="1"/>
  <c r="D408" i="16"/>
  <c r="E408" i="16" s="1"/>
  <c r="D409" i="16"/>
  <c r="E409" i="16" s="1"/>
  <c r="D410" i="16"/>
  <c r="E410" i="16" s="1"/>
  <c r="D411" i="16"/>
  <c r="E411" i="16" s="1"/>
  <c r="D412" i="16"/>
  <c r="E412" i="16" s="1"/>
  <c r="D413" i="16"/>
  <c r="E413" i="16" s="1"/>
  <c r="D414" i="16"/>
  <c r="E414" i="16" s="1"/>
  <c r="D415" i="16"/>
  <c r="E415" i="16" s="1"/>
  <c r="D416" i="16"/>
  <c r="E416" i="16" s="1"/>
  <c r="D417" i="16"/>
  <c r="E417" i="16" s="1"/>
  <c r="D418" i="16"/>
  <c r="E418" i="16" s="1"/>
  <c r="D419" i="16"/>
  <c r="E419" i="16" s="1"/>
  <c r="D420" i="16"/>
  <c r="E420" i="16" s="1"/>
  <c r="D421" i="16"/>
  <c r="E421" i="16" s="1"/>
  <c r="D422" i="16"/>
  <c r="E422" i="16" s="1"/>
  <c r="D423" i="16"/>
  <c r="E423" i="16" s="1"/>
  <c r="D424" i="16"/>
  <c r="E424" i="16" s="1"/>
  <c r="D425" i="16"/>
  <c r="E425" i="16" s="1"/>
  <c r="D426" i="16"/>
  <c r="E426" i="16" s="1"/>
  <c r="D427" i="16"/>
  <c r="E427" i="16" s="1"/>
  <c r="D428" i="16"/>
  <c r="E428" i="16" s="1"/>
  <c r="D429" i="16"/>
  <c r="E429" i="16" s="1"/>
  <c r="D430" i="16"/>
  <c r="E430" i="16" s="1"/>
  <c r="D431" i="16"/>
  <c r="E431" i="16" s="1"/>
  <c r="D432" i="16"/>
  <c r="E432" i="16" s="1"/>
  <c r="D433" i="16"/>
  <c r="E433" i="16" s="1"/>
  <c r="D434" i="16"/>
  <c r="E434" i="16" s="1"/>
  <c r="D435" i="16"/>
  <c r="E435" i="16" s="1"/>
  <c r="D436" i="16"/>
  <c r="E436" i="16" s="1"/>
  <c r="D437" i="16"/>
  <c r="E437" i="16" s="1"/>
  <c r="D438" i="16"/>
  <c r="E438" i="16" s="1"/>
  <c r="D439" i="16"/>
  <c r="E439" i="16" s="1"/>
  <c r="D440" i="16"/>
  <c r="E440" i="16" s="1"/>
  <c r="D441" i="16"/>
  <c r="E441" i="16" s="1"/>
  <c r="D442" i="16"/>
  <c r="E442" i="16" s="1"/>
  <c r="D443" i="16"/>
  <c r="E443" i="16" s="1"/>
  <c r="D444" i="16"/>
  <c r="E444" i="16" s="1"/>
  <c r="D445" i="16"/>
  <c r="E445" i="16" s="1"/>
  <c r="D446" i="16"/>
  <c r="E446" i="16" s="1"/>
  <c r="D447" i="16"/>
  <c r="E447" i="16" s="1"/>
  <c r="D448" i="16"/>
  <c r="E448" i="16" s="1"/>
  <c r="D449" i="16"/>
  <c r="E449" i="16" s="1"/>
  <c r="D450" i="16"/>
  <c r="E450" i="16" s="1"/>
  <c r="D451" i="16"/>
  <c r="E451" i="16" s="1"/>
  <c r="D452" i="16"/>
  <c r="E452" i="16" s="1"/>
  <c r="D453" i="16"/>
  <c r="E453" i="16" s="1"/>
  <c r="D454" i="16"/>
  <c r="E454" i="16" s="1"/>
  <c r="D455" i="16"/>
  <c r="E455" i="16" s="1"/>
  <c r="D456" i="16"/>
  <c r="E456" i="16" s="1"/>
  <c r="D457" i="16"/>
  <c r="E457" i="16" s="1"/>
  <c r="D458" i="16"/>
  <c r="E458" i="16" s="1"/>
  <c r="D459" i="16"/>
  <c r="E459" i="16" s="1"/>
  <c r="D460" i="16"/>
  <c r="E460" i="16" s="1"/>
  <c r="D461" i="16"/>
  <c r="E461" i="16" s="1"/>
  <c r="D462" i="16"/>
  <c r="E462" i="16" s="1"/>
  <c r="D463" i="16"/>
  <c r="E463" i="16" s="1"/>
  <c r="D464" i="16"/>
  <c r="E464" i="16" s="1"/>
  <c r="D465" i="16"/>
  <c r="E465" i="16" s="1"/>
  <c r="D466" i="16"/>
  <c r="E466" i="16" s="1"/>
  <c r="D467" i="16"/>
  <c r="E467" i="16" s="1"/>
  <c r="D468" i="16"/>
  <c r="E468" i="16" s="1"/>
  <c r="D469" i="16"/>
  <c r="E469" i="16" s="1"/>
  <c r="D470" i="16"/>
  <c r="E470" i="16" s="1"/>
  <c r="D471" i="16"/>
  <c r="E471" i="16" s="1"/>
  <c r="D472" i="16"/>
  <c r="E472" i="16" s="1"/>
  <c r="D473" i="16"/>
  <c r="E473" i="16" s="1"/>
  <c r="D474" i="16"/>
  <c r="E474" i="16" s="1"/>
  <c r="D475" i="16"/>
  <c r="E475" i="16" s="1"/>
  <c r="D476" i="16"/>
  <c r="E476" i="16" s="1"/>
  <c r="D477" i="16"/>
  <c r="E477" i="16" s="1"/>
  <c r="D478" i="16"/>
  <c r="E478" i="16" s="1"/>
  <c r="D479" i="16"/>
  <c r="E479" i="16" s="1"/>
  <c r="D480" i="16"/>
  <c r="E480" i="16" s="1"/>
  <c r="D481" i="16"/>
  <c r="E481" i="16" s="1"/>
  <c r="D482" i="16"/>
  <c r="E482" i="16" s="1"/>
  <c r="D483" i="16"/>
  <c r="E483" i="16" s="1"/>
  <c r="D484" i="16"/>
  <c r="E484" i="16" s="1"/>
  <c r="D485" i="16"/>
  <c r="E485" i="16" s="1"/>
  <c r="D486" i="16"/>
  <c r="E486" i="16" s="1"/>
  <c r="D487" i="16"/>
  <c r="E487" i="16" s="1"/>
  <c r="D488" i="16"/>
  <c r="E488" i="16" s="1"/>
  <c r="D489" i="16"/>
  <c r="E489" i="16" s="1"/>
  <c r="D490" i="16"/>
  <c r="E490" i="16" s="1"/>
  <c r="D491" i="16"/>
  <c r="E491" i="16" s="1"/>
  <c r="D492" i="16"/>
  <c r="E492" i="16" s="1"/>
  <c r="D493" i="16"/>
  <c r="E493" i="16" s="1"/>
  <c r="D494" i="16"/>
  <c r="E494" i="16" s="1"/>
  <c r="D495" i="16"/>
  <c r="E495" i="16" s="1"/>
  <c r="D496" i="16"/>
  <c r="E496" i="16" s="1"/>
  <c r="D497" i="16"/>
  <c r="E497" i="16" s="1"/>
  <c r="D498" i="16"/>
  <c r="E498" i="16" s="1"/>
  <c r="D499" i="16"/>
  <c r="E499" i="16" s="1"/>
  <c r="D500" i="16"/>
  <c r="E500" i="16" s="1"/>
  <c r="D501" i="16"/>
  <c r="E501" i="16" s="1"/>
  <c r="D502" i="16"/>
  <c r="E502" i="16" s="1"/>
  <c r="D503" i="16"/>
  <c r="E503" i="16" s="1"/>
  <c r="D504" i="16"/>
  <c r="E504" i="16" s="1"/>
  <c r="D505" i="16"/>
  <c r="E505" i="16" s="1"/>
  <c r="D506" i="16"/>
  <c r="E506" i="16" s="1"/>
  <c r="D507" i="16"/>
  <c r="E507" i="16" s="1"/>
  <c r="D508" i="16"/>
  <c r="E508" i="16" s="1"/>
  <c r="D509" i="16"/>
  <c r="E509" i="16" s="1"/>
  <c r="D510" i="16"/>
  <c r="E510" i="16" s="1"/>
  <c r="D511" i="16"/>
  <c r="E511" i="16" s="1"/>
  <c r="D512" i="16"/>
  <c r="E512" i="16" s="1"/>
  <c r="D513" i="16"/>
  <c r="E513" i="16" s="1"/>
  <c r="D514" i="16"/>
  <c r="E514" i="16" s="1"/>
  <c r="D515" i="16"/>
  <c r="E515" i="16" s="1"/>
  <c r="D516" i="16"/>
  <c r="E516" i="16" s="1"/>
  <c r="D517" i="16"/>
  <c r="E517" i="16" s="1"/>
  <c r="D518" i="16"/>
  <c r="E518" i="16" s="1"/>
  <c r="D519" i="16"/>
  <c r="E519" i="16" s="1"/>
  <c r="D520" i="16"/>
  <c r="E520" i="16" s="1"/>
  <c r="D521" i="16"/>
  <c r="E521" i="16" s="1"/>
  <c r="D522" i="16"/>
  <c r="E522" i="16" s="1"/>
  <c r="D523" i="16"/>
  <c r="E523" i="16" s="1"/>
  <c r="D524" i="16"/>
  <c r="E524" i="16" s="1"/>
  <c r="D525" i="16"/>
  <c r="E525" i="16" s="1"/>
  <c r="D526" i="16"/>
  <c r="E526" i="16" s="1"/>
  <c r="D527" i="16"/>
  <c r="E527" i="16" s="1"/>
  <c r="D528" i="16"/>
  <c r="E528" i="16" s="1"/>
  <c r="D529" i="16"/>
  <c r="E529" i="16" s="1"/>
  <c r="D530" i="16"/>
  <c r="E530" i="16" s="1"/>
  <c r="D531" i="16"/>
  <c r="E531" i="16" s="1"/>
  <c r="D532" i="16"/>
  <c r="E532" i="16" s="1"/>
  <c r="D533" i="16"/>
  <c r="E533" i="16" s="1"/>
  <c r="D534" i="16"/>
  <c r="E534" i="16" s="1"/>
  <c r="D535" i="16"/>
  <c r="E535" i="16" s="1"/>
  <c r="D536" i="16"/>
  <c r="E536" i="16" s="1"/>
  <c r="D537" i="16"/>
  <c r="E537" i="16" s="1"/>
  <c r="D538" i="16"/>
  <c r="E538" i="16" s="1"/>
  <c r="D539" i="16"/>
  <c r="E539" i="16" s="1"/>
  <c r="D540" i="16"/>
  <c r="E540" i="16" s="1"/>
  <c r="D541" i="16"/>
  <c r="E541" i="16" s="1"/>
  <c r="D542" i="16"/>
  <c r="E542" i="16" s="1"/>
  <c r="D543" i="16"/>
  <c r="E543" i="16" s="1"/>
  <c r="D544" i="16"/>
  <c r="E544" i="16" s="1"/>
  <c r="D545" i="16"/>
  <c r="E545" i="16" s="1"/>
  <c r="D546" i="16"/>
  <c r="E546" i="16" s="1"/>
  <c r="D547" i="16"/>
  <c r="E547" i="16" s="1"/>
  <c r="D548" i="16"/>
  <c r="E548" i="16" s="1"/>
  <c r="D549" i="16"/>
  <c r="E549" i="16" s="1"/>
  <c r="D550" i="16"/>
  <c r="E550" i="16" s="1"/>
  <c r="D551" i="16"/>
  <c r="E551" i="16" s="1"/>
  <c r="D552" i="16"/>
  <c r="E552" i="16" s="1"/>
  <c r="D553" i="16"/>
  <c r="E553" i="16" s="1"/>
  <c r="D554" i="16"/>
  <c r="E554" i="16" s="1"/>
  <c r="D555" i="16"/>
  <c r="E555" i="16" s="1"/>
  <c r="D556" i="16"/>
  <c r="E556" i="16" s="1"/>
  <c r="D557" i="16"/>
  <c r="E557" i="16" s="1"/>
  <c r="D558" i="16"/>
  <c r="E558" i="16" s="1"/>
  <c r="D559" i="16"/>
  <c r="E559" i="16" s="1"/>
  <c r="D560" i="16"/>
  <c r="E560" i="16" s="1"/>
  <c r="D561" i="16"/>
  <c r="E561" i="16" s="1"/>
  <c r="D562" i="16"/>
  <c r="E562" i="16" s="1"/>
  <c r="D563" i="16"/>
  <c r="E563" i="16" s="1"/>
  <c r="D564" i="16"/>
  <c r="E564" i="16" s="1"/>
  <c r="D565" i="16"/>
  <c r="E565" i="16" s="1"/>
  <c r="D566" i="16"/>
  <c r="E566" i="16" s="1"/>
  <c r="D567" i="16"/>
  <c r="E567" i="16" s="1"/>
  <c r="D568" i="16"/>
  <c r="E568" i="16" s="1"/>
  <c r="D569" i="16"/>
  <c r="E569" i="16" s="1"/>
  <c r="D570" i="16"/>
  <c r="E570" i="16" s="1"/>
  <c r="D571" i="16"/>
  <c r="E571" i="16" s="1"/>
  <c r="D572" i="16"/>
  <c r="E572" i="16" s="1"/>
  <c r="D573" i="16"/>
  <c r="E573" i="16" s="1"/>
  <c r="D574" i="16"/>
  <c r="E574" i="16" s="1"/>
  <c r="D575" i="16"/>
  <c r="E575" i="16" s="1"/>
  <c r="D576" i="16"/>
  <c r="E576" i="16" s="1"/>
  <c r="D577" i="16"/>
  <c r="E577" i="16" s="1"/>
  <c r="D578" i="16"/>
  <c r="E578" i="16" s="1"/>
  <c r="D579" i="16"/>
  <c r="E579" i="16" s="1"/>
  <c r="D580" i="16"/>
  <c r="E580" i="16" s="1"/>
  <c r="D581" i="16"/>
  <c r="E581" i="16" s="1"/>
  <c r="D582" i="16"/>
  <c r="E582" i="16" s="1"/>
  <c r="D583" i="16"/>
  <c r="E583" i="16" s="1"/>
  <c r="D584" i="16"/>
  <c r="E584" i="16" s="1"/>
  <c r="D585" i="16"/>
  <c r="E585" i="16" s="1"/>
  <c r="D586" i="16"/>
  <c r="E586" i="16" s="1"/>
  <c r="D587" i="16"/>
  <c r="E587" i="16" s="1"/>
  <c r="D588" i="16"/>
  <c r="E588" i="16" s="1"/>
  <c r="D589" i="16"/>
  <c r="E589" i="16" s="1"/>
  <c r="D590" i="16"/>
  <c r="E590" i="16" s="1"/>
  <c r="D591" i="16"/>
  <c r="E591" i="16" s="1"/>
  <c r="D592" i="16"/>
  <c r="E592" i="16" s="1"/>
  <c r="D593" i="16"/>
  <c r="E593" i="16" s="1"/>
  <c r="D594" i="16"/>
  <c r="E594" i="16" s="1"/>
  <c r="D595" i="16"/>
  <c r="E595" i="16" s="1"/>
  <c r="D596" i="16"/>
  <c r="E596" i="16" s="1"/>
  <c r="D597" i="16"/>
  <c r="E597" i="16" s="1"/>
  <c r="D598" i="16"/>
  <c r="E598" i="16" s="1"/>
  <c r="D599" i="16"/>
  <c r="E599" i="16" s="1"/>
  <c r="D600" i="16"/>
  <c r="E600" i="16" s="1"/>
  <c r="D601" i="16"/>
  <c r="E601" i="16" s="1"/>
  <c r="D602" i="16"/>
  <c r="E602" i="16" s="1"/>
  <c r="D603" i="16"/>
  <c r="E603" i="16" s="1"/>
  <c r="D604" i="16"/>
  <c r="E604" i="16" s="1"/>
  <c r="D605" i="16"/>
  <c r="E605" i="16" s="1"/>
  <c r="D606" i="16"/>
  <c r="E606" i="16" s="1"/>
  <c r="D607" i="16"/>
  <c r="E607" i="16" s="1"/>
  <c r="D608" i="16"/>
  <c r="E608" i="16" s="1"/>
  <c r="D609" i="16"/>
  <c r="E609" i="16" s="1"/>
  <c r="D610" i="16"/>
  <c r="E610" i="16" s="1"/>
  <c r="D611" i="16"/>
  <c r="E611" i="16" s="1"/>
  <c r="D612" i="16"/>
  <c r="E612" i="16" s="1"/>
  <c r="D613" i="16"/>
  <c r="E613" i="16" s="1"/>
  <c r="D614" i="16"/>
  <c r="E614" i="16" s="1"/>
  <c r="D615" i="16"/>
  <c r="E615" i="16" s="1"/>
  <c r="D616" i="16"/>
  <c r="E616" i="16" s="1"/>
  <c r="D617" i="16"/>
  <c r="E617" i="16" s="1"/>
  <c r="D618" i="16"/>
  <c r="E618" i="16" s="1"/>
  <c r="D619" i="16"/>
  <c r="E619" i="16" s="1"/>
  <c r="D620" i="16"/>
  <c r="E620" i="16" s="1"/>
  <c r="D621" i="16"/>
  <c r="E621" i="16" s="1"/>
  <c r="D622" i="16"/>
  <c r="E622" i="16" s="1"/>
  <c r="D623" i="16"/>
  <c r="E623" i="16" s="1"/>
  <c r="D624" i="16"/>
  <c r="E624" i="16" s="1"/>
  <c r="D625" i="16"/>
  <c r="E625" i="16" s="1"/>
  <c r="D626" i="16"/>
  <c r="E626" i="16" s="1"/>
  <c r="D627" i="16"/>
  <c r="E627" i="16" s="1"/>
  <c r="D628" i="16"/>
  <c r="E628" i="16" s="1"/>
  <c r="D629" i="16"/>
  <c r="E629" i="16" s="1"/>
  <c r="D630" i="16"/>
  <c r="E630" i="16" s="1"/>
  <c r="D631" i="16"/>
  <c r="E631" i="16" s="1"/>
  <c r="D632" i="16"/>
  <c r="E632" i="16" s="1"/>
  <c r="D633" i="16"/>
  <c r="E633" i="16" s="1"/>
  <c r="D634" i="16"/>
  <c r="E634" i="16" s="1"/>
  <c r="D635" i="16"/>
  <c r="E635" i="16" s="1"/>
  <c r="D636" i="16"/>
  <c r="E636" i="16" s="1"/>
  <c r="D637" i="16"/>
  <c r="E637" i="16" s="1"/>
  <c r="D638" i="16"/>
  <c r="E638" i="16" s="1"/>
  <c r="D639" i="16"/>
  <c r="E639" i="16" s="1"/>
  <c r="D640" i="16"/>
  <c r="E640" i="16" s="1"/>
  <c r="D641" i="16"/>
  <c r="E641" i="16" s="1"/>
  <c r="D642" i="16"/>
  <c r="E642" i="16" s="1"/>
  <c r="D643" i="16"/>
  <c r="E643" i="16" s="1"/>
  <c r="D644" i="16"/>
  <c r="E644" i="16" s="1"/>
  <c r="D645" i="16"/>
  <c r="E645" i="16" s="1"/>
  <c r="D646" i="16"/>
  <c r="E646" i="16" s="1"/>
  <c r="D647" i="16"/>
  <c r="E647" i="16" s="1"/>
  <c r="D648" i="16"/>
  <c r="E648" i="16" s="1"/>
  <c r="D649" i="16"/>
  <c r="E649" i="16" s="1"/>
  <c r="D650" i="16"/>
  <c r="E650" i="16" s="1"/>
  <c r="D651" i="16"/>
  <c r="E651" i="16" s="1"/>
  <c r="D652" i="16"/>
  <c r="E652" i="16" s="1"/>
  <c r="D653" i="16"/>
  <c r="E653" i="16" s="1"/>
  <c r="D654" i="16"/>
  <c r="E654" i="16" s="1"/>
  <c r="D655" i="16"/>
  <c r="E655" i="16" s="1"/>
  <c r="D656" i="16"/>
  <c r="E656" i="16" s="1"/>
  <c r="D657" i="16"/>
  <c r="E657" i="16" s="1"/>
  <c r="D658" i="16"/>
  <c r="E658" i="16" s="1"/>
  <c r="D659" i="16"/>
  <c r="E659" i="16" s="1"/>
  <c r="D660" i="16"/>
  <c r="E660" i="16" s="1"/>
  <c r="D661" i="16"/>
  <c r="E661" i="16" s="1"/>
  <c r="D662" i="16"/>
  <c r="E662" i="16" s="1"/>
  <c r="D663" i="16"/>
  <c r="E663" i="16" s="1"/>
  <c r="D664" i="16"/>
  <c r="E664" i="16" s="1"/>
  <c r="D665" i="16"/>
  <c r="E665" i="16" s="1"/>
  <c r="D666" i="16"/>
  <c r="E666" i="16" s="1"/>
  <c r="D667" i="16"/>
  <c r="E667" i="16" s="1"/>
  <c r="D668" i="16"/>
  <c r="E668" i="16" s="1"/>
  <c r="D669" i="16"/>
  <c r="E669" i="16" s="1"/>
  <c r="D670" i="16"/>
  <c r="E670" i="16" s="1"/>
  <c r="D671" i="16"/>
  <c r="E671" i="16" s="1"/>
  <c r="D672" i="16"/>
  <c r="E672" i="16" s="1"/>
  <c r="D673" i="16"/>
  <c r="E673" i="16" s="1"/>
  <c r="D674" i="16"/>
  <c r="E674" i="16" s="1"/>
  <c r="D675" i="16"/>
  <c r="E675" i="16" s="1"/>
  <c r="D676" i="16"/>
  <c r="E676" i="16" s="1"/>
  <c r="D677" i="16"/>
  <c r="E677" i="16" s="1"/>
  <c r="D678" i="16"/>
  <c r="E678" i="16" s="1"/>
  <c r="D679" i="16"/>
  <c r="E679" i="16" s="1"/>
  <c r="D680" i="16"/>
  <c r="E680" i="16" s="1"/>
  <c r="D681" i="16"/>
  <c r="E681" i="16" s="1"/>
  <c r="D682" i="16"/>
  <c r="E682" i="16" s="1"/>
  <c r="D683" i="16"/>
  <c r="E683" i="16" s="1"/>
  <c r="D684" i="16"/>
  <c r="E684" i="16" s="1"/>
  <c r="D685" i="16"/>
  <c r="E685" i="16" s="1"/>
  <c r="D686" i="16"/>
  <c r="E686" i="16" s="1"/>
  <c r="D687" i="16"/>
  <c r="E687" i="16" s="1"/>
  <c r="D688" i="16"/>
  <c r="E688" i="16" s="1"/>
  <c r="D689" i="16"/>
  <c r="E689" i="16" s="1"/>
  <c r="D690" i="16"/>
  <c r="E690" i="16" s="1"/>
  <c r="D691" i="16"/>
  <c r="E691" i="16" s="1"/>
  <c r="D692" i="16"/>
  <c r="E692" i="16" s="1"/>
  <c r="D693" i="16"/>
  <c r="E693" i="16" s="1"/>
  <c r="D694" i="16"/>
  <c r="E694" i="16" s="1"/>
  <c r="D695" i="16"/>
  <c r="E695" i="16" s="1"/>
  <c r="D696" i="16"/>
  <c r="E696" i="16" s="1"/>
  <c r="D697" i="16"/>
  <c r="E697" i="16" s="1"/>
  <c r="D698" i="16"/>
  <c r="E698" i="16" s="1"/>
  <c r="D699" i="16"/>
  <c r="E699" i="16" s="1"/>
  <c r="D700" i="16"/>
  <c r="E700" i="16" s="1"/>
  <c r="D701" i="16"/>
  <c r="E701" i="16" s="1"/>
  <c r="D702" i="16"/>
  <c r="E702" i="16" s="1"/>
  <c r="D703" i="16"/>
  <c r="E703" i="16" s="1"/>
  <c r="D704" i="16"/>
  <c r="E704" i="16" s="1"/>
  <c r="D705" i="16"/>
  <c r="E705" i="16" s="1"/>
  <c r="D706" i="16"/>
  <c r="E706" i="16" s="1"/>
  <c r="D707" i="16"/>
  <c r="E707" i="16" s="1"/>
  <c r="D708" i="16"/>
  <c r="E708" i="16" s="1"/>
  <c r="D709" i="16"/>
  <c r="E709" i="16" s="1"/>
  <c r="D710" i="16"/>
  <c r="E710" i="16" s="1"/>
  <c r="D711" i="16"/>
  <c r="E711" i="16" s="1"/>
  <c r="D712" i="16"/>
  <c r="E712" i="16" s="1"/>
  <c r="D713" i="16"/>
  <c r="E713" i="16" s="1"/>
  <c r="D714" i="16"/>
  <c r="E714" i="16" s="1"/>
  <c r="D715" i="16"/>
  <c r="E715" i="16" s="1"/>
  <c r="D716" i="16"/>
  <c r="E716" i="16" s="1"/>
  <c r="D717" i="16"/>
  <c r="E717" i="16" s="1"/>
  <c r="D718" i="16"/>
  <c r="E718" i="16" s="1"/>
  <c r="D719" i="16"/>
  <c r="E719" i="16" s="1"/>
  <c r="D720" i="16"/>
  <c r="E720" i="16" s="1"/>
  <c r="D721" i="16"/>
  <c r="E721" i="16" s="1"/>
  <c r="D722" i="16"/>
  <c r="E722" i="16" s="1"/>
  <c r="D723" i="16"/>
  <c r="E723" i="16" s="1"/>
  <c r="D724" i="16"/>
  <c r="E724" i="16" s="1"/>
  <c r="D725" i="16"/>
  <c r="E725" i="16" s="1"/>
  <c r="D726" i="16"/>
  <c r="E726" i="16" s="1"/>
  <c r="D727" i="16"/>
  <c r="E727" i="16" s="1"/>
  <c r="D728" i="16"/>
  <c r="E728" i="16" s="1"/>
  <c r="D729" i="16"/>
  <c r="E729" i="16" s="1"/>
  <c r="D730" i="16"/>
  <c r="E730" i="16" s="1"/>
  <c r="D731" i="16"/>
  <c r="E731" i="16" s="1"/>
  <c r="D732" i="16"/>
  <c r="E732" i="16" s="1"/>
  <c r="D733" i="16"/>
  <c r="E733" i="16" s="1"/>
  <c r="D734" i="16"/>
  <c r="E734" i="16" s="1"/>
  <c r="D735" i="16"/>
  <c r="E735" i="16" s="1"/>
  <c r="D736" i="16"/>
  <c r="E736" i="16" s="1"/>
  <c r="D737" i="16"/>
  <c r="E737" i="16" s="1"/>
  <c r="D738" i="16"/>
  <c r="E738" i="16" s="1"/>
  <c r="D739" i="16"/>
  <c r="E739" i="16" s="1"/>
  <c r="D740" i="16"/>
  <c r="E740" i="16" s="1"/>
  <c r="D741" i="16"/>
  <c r="E741" i="16" s="1"/>
  <c r="D742" i="16"/>
  <c r="E742" i="16" s="1"/>
  <c r="D743" i="16"/>
  <c r="E743" i="16" s="1"/>
  <c r="D744" i="16"/>
  <c r="E744" i="16" s="1"/>
  <c r="D745" i="16"/>
  <c r="E745" i="16" s="1"/>
  <c r="D746" i="16"/>
  <c r="E746" i="16" s="1"/>
  <c r="D747" i="16"/>
  <c r="E747" i="16" s="1"/>
  <c r="D748" i="16"/>
  <c r="E748" i="16" s="1"/>
  <c r="D749" i="16"/>
  <c r="E749" i="16" s="1"/>
  <c r="D750" i="16"/>
  <c r="E750" i="16" s="1"/>
  <c r="D751" i="16"/>
  <c r="E751" i="16" s="1"/>
  <c r="D752" i="16"/>
  <c r="E752" i="16" s="1"/>
  <c r="D753" i="16"/>
  <c r="E753" i="16" s="1"/>
  <c r="D754" i="16"/>
  <c r="E754" i="16" s="1"/>
  <c r="D755" i="16"/>
  <c r="E755" i="16" s="1"/>
  <c r="D756" i="16"/>
  <c r="E756" i="16" s="1"/>
  <c r="D757" i="16"/>
  <c r="E757" i="16" s="1"/>
  <c r="D758" i="16"/>
  <c r="E758" i="16" s="1"/>
  <c r="D759" i="16"/>
  <c r="E759" i="16" s="1"/>
  <c r="D760" i="16"/>
  <c r="E760" i="16" s="1"/>
  <c r="D761" i="16"/>
  <c r="E761" i="16" s="1"/>
  <c r="D762" i="16"/>
  <c r="E762" i="16" s="1"/>
  <c r="D763" i="16"/>
  <c r="E763" i="16" s="1"/>
  <c r="D764" i="16"/>
  <c r="E764" i="16" s="1"/>
  <c r="D765" i="16"/>
  <c r="E765" i="16" s="1"/>
  <c r="D766" i="16"/>
  <c r="E766" i="16" s="1"/>
  <c r="D767" i="16"/>
  <c r="E767" i="16" s="1"/>
  <c r="D768" i="16"/>
  <c r="E768" i="16" s="1"/>
  <c r="D769" i="16"/>
  <c r="E769" i="16" s="1"/>
  <c r="D770" i="16"/>
  <c r="E770" i="16" s="1"/>
  <c r="D771" i="16"/>
  <c r="E771" i="16" s="1"/>
  <c r="D772" i="16"/>
  <c r="E772" i="16" s="1"/>
  <c r="D773" i="16"/>
  <c r="E773" i="16" s="1"/>
  <c r="D774" i="16"/>
  <c r="E774" i="16" s="1"/>
  <c r="D775" i="16"/>
  <c r="E775" i="16" s="1"/>
  <c r="D776" i="16"/>
  <c r="E776" i="16" s="1"/>
  <c r="D777" i="16"/>
  <c r="E777" i="16" s="1"/>
  <c r="D778" i="16"/>
  <c r="E778" i="16" s="1"/>
  <c r="D779" i="16"/>
  <c r="E779" i="16" s="1"/>
  <c r="D780" i="16"/>
  <c r="E780" i="16" s="1"/>
  <c r="D781" i="16"/>
  <c r="E781" i="16" s="1"/>
  <c r="D782" i="16"/>
  <c r="E782" i="16" s="1"/>
  <c r="D783" i="16"/>
  <c r="E783" i="16" s="1"/>
  <c r="D784" i="16"/>
  <c r="E784" i="16" s="1"/>
  <c r="D785" i="16"/>
  <c r="E785" i="16" s="1"/>
  <c r="D786" i="16"/>
  <c r="E786" i="16" s="1"/>
  <c r="D787" i="16"/>
  <c r="E787" i="16" s="1"/>
  <c r="D788" i="16"/>
  <c r="E788" i="16" s="1"/>
  <c r="D789" i="16"/>
  <c r="E789" i="16" s="1"/>
  <c r="D790" i="16"/>
  <c r="E790" i="16" s="1"/>
  <c r="D791" i="16"/>
  <c r="E791" i="16" s="1"/>
  <c r="D792" i="16"/>
  <c r="E792" i="16" s="1"/>
  <c r="D793" i="16"/>
  <c r="E793" i="16" s="1"/>
  <c r="D794" i="16"/>
  <c r="E794" i="16" s="1"/>
  <c r="D795" i="16"/>
  <c r="E795" i="16" s="1"/>
  <c r="D796" i="16"/>
  <c r="E796" i="16" s="1"/>
  <c r="D797" i="16"/>
  <c r="E797" i="16" s="1"/>
  <c r="D798" i="16"/>
  <c r="E798" i="16" s="1"/>
  <c r="D799" i="16"/>
  <c r="E799" i="16" s="1"/>
  <c r="D800" i="16"/>
  <c r="E800" i="16" s="1"/>
  <c r="D801" i="16"/>
  <c r="E801" i="16" s="1"/>
  <c r="D802" i="16"/>
  <c r="E802" i="16" s="1"/>
  <c r="D803" i="16"/>
  <c r="E803" i="16" s="1"/>
  <c r="D804" i="16"/>
  <c r="E804" i="16" s="1"/>
  <c r="D805" i="16"/>
  <c r="E805" i="16" s="1"/>
  <c r="D806" i="16"/>
  <c r="E806" i="16" s="1"/>
  <c r="D807" i="16"/>
  <c r="E807" i="16" s="1"/>
  <c r="D808" i="16"/>
  <c r="E808" i="16" s="1"/>
  <c r="D809" i="16"/>
  <c r="E809" i="16" s="1"/>
  <c r="D810" i="16"/>
  <c r="E810" i="16" s="1"/>
  <c r="D811" i="16"/>
  <c r="E811" i="16" s="1"/>
  <c r="D812" i="16"/>
  <c r="E812" i="16" s="1"/>
  <c r="D813" i="16"/>
  <c r="E813" i="16" s="1"/>
  <c r="D814" i="16"/>
  <c r="E814" i="16" s="1"/>
  <c r="D815" i="16"/>
  <c r="E815" i="16" s="1"/>
  <c r="D816" i="16"/>
  <c r="E816" i="16" s="1"/>
  <c r="D817" i="16"/>
  <c r="E817" i="16" s="1"/>
  <c r="D818" i="16"/>
  <c r="E818" i="16" s="1"/>
  <c r="D819" i="16"/>
  <c r="E819" i="16" s="1"/>
  <c r="D820" i="16"/>
  <c r="E820" i="16" s="1"/>
  <c r="D821" i="16"/>
  <c r="E821" i="16" s="1"/>
  <c r="D822" i="16"/>
  <c r="E822" i="16" s="1"/>
  <c r="D823" i="16"/>
  <c r="E823" i="16" s="1"/>
  <c r="D824" i="16"/>
  <c r="E824" i="16" s="1"/>
  <c r="D825" i="16"/>
  <c r="E825" i="16" s="1"/>
  <c r="D826" i="16"/>
  <c r="E826" i="16" s="1"/>
  <c r="D827" i="16"/>
  <c r="E827" i="16" s="1"/>
  <c r="D828" i="16"/>
  <c r="E828" i="16" s="1"/>
  <c r="D829" i="16"/>
  <c r="E829" i="16" s="1"/>
  <c r="D830" i="16"/>
  <c r="E830" i="16" s="1"/>
  <c r="D831" i="16"/>
  <c r="E831" i="16" s="1"/>
  <c r="D832" i="16"/>
  <c r="E832" i="16" s="1"/>
  <c r="D833" i="16"/>
  <c r="E833" i="16" s="1"/>
  <c r="D834" i="16"/>
  <c r="E834" i="16" s="1"/>
  <c r="D835" i="16"/>
  <c r="E835" i="16" s="1"/>
  <c r="D836" i="16"/>
  <c r="E836" i="16" s="1"/>
  <c r="D837" i="16"/>
  <c r="E837" i="16" s="1"/>
  <c r="D838" i="16"/>
  <c r="E838" i="16" s="1"/>
  <c r="D839" i="16"/>
  <c r="E839" i="16" s="1"/>
  <c r="D840" i="16"/>
  <c r="E840" i="16" s="1"/>
  <c r="D841" i="16"/>
  <c r="E841" i="16" s="1"/>
  <c r="D842" i="16"/>
  <c r="E842" i="16" s="1"/>
  <c r="D843" i="16"/>
  <c r="E843" i="16" s="1"/>
  <c r="D844" i="16"/>
  <c r="E844" i="16" s="1"/>
  <c r="D845" i="16"/>
  <c r="E845" i="16" s="1"/>
  <c r="D846" i="16"/>
  <c r="E846" i="16" s="1"/>
  <c r="D847" i="16"/>
  <c r="E847" i="16" s="1"/>
  <c r="D848" i="16"/>
  <c r="E848" i="16" s="1"/>
  <c r="D849" i="16"/>
  <c r="E849" i="16" s="1"/>
  <c r="D850" i="16"/>
  <c r="E850" i="16" s="1"/>
  <c r="D851" i="16"/>
  <c r="E851" i="16" s="1"/>
  <c r="D852" i="16"/>
  <c r="E852" i="16" s="1"/>
  <c r="D853" i="16"/>
  <c r="E853" i="16" s="1"/>
  <c r="D854" i="16"/>
  <c r="E854" i="16" s="1"/>
  <c r="D855" i="16"/>
  <c r="E855" i="16" s="1"/>
  <c r="D856" i="16"/>
  <c r="E856" i="16" s="1"/>
  <c r="D857" i="16"/>
  <c r="E857" i="16" s="1"/>
  <c r="D858" i="16"/>
  <c r="E858" i="16" s="1"/>
  <c r="D859" i="16"/>
  <c r="E859" i="16" s="1"/>
  <c r="D860" i="16"/>
  <c r="E860" i="16" s="1"/>
  <c r="D861" i="16"/>
  <c r="E861" i="16" s="1"/>
  <c r="D862" i="16"/>
  <c r="E862" i="16" s="1"/>
  <c r="D863" i="16"/>
  <c r="E863" i="16" s="1"/>
  <c r="D864" i="16"/>
  <c r="E864" i="16" s="1"/>
  <c r="D865" i="16"/>
  <c r="E865" i="16" s="1"/>
  <c r="D866" i="16"/>
  <c r="E866" i="16" s="1"/>
  <c r="D867" i="16"/>
  <c r="E867" i="16" s="1"/>
  <c r="D868" i="16"/>
  <c r="E868" i="16" s="1"/>
  <c r="D869" i="16"/>
  <c r="E869" i="16" s="1"/>
  <c r="D870" i="16"/>
  <c r="E870" i="16" s="1"/>
  <c r="D871" i="16"/>
  <c r="E871" i="16" s="1"/>
  <c r="D872" i="16"/>
  <c r="E872" i="16" s="1"/>
  <c r="D873" i="16"/>
  <c r="E873" i="16" s="1"/>
  <c r="D874" i="16"/>
  <c r="E874" i="16" s="1"/>
  <c r="D875" i="16"/>
  <c r="E875" i="16" s="1"/>
  <c r="D876" i="16"/>
  <c r="E876" i="16" s="1"/>
  <c r="D877" i="16"/>
  <c r="E877" i="16" s="1"/>
  <c r="D878" i="16"/>
  <c r="E878" i="16" s="1"/>
  <c r="D879" i="16"/>
  <c r="E879" i="16" s="1"/>
  <c r="D880" i="16"/>
  <c r="E880" i="16" s="1"/>
  <c r="D881" i="16"/>
  <c r="E881" i="16" s="1"/>
  <c r="D882" i="16"/>
  <c r="E882" i="16" s="1"/>
  <c r="D883" i="16"/>
  <c r="E883" i="16" s="1"/>
  <c r="D884" i="16"/>
  <c r="E884" i="16" s="1"/>
  <c r="D885" i="16"/>
  <c r="E885" i="16" s="1"/>
  <c r="D886" i="16"/>
  <c r="E886" i="16" s="1"/>
  <c r="D887" i="16"/>
  <c r="E887" i="16" s="1"/>
  <c r="D888" i="16"/>
  <c r="E888" i="16" s="1"/>
  <c r="D889" i="16"/>
  <c r="E889" i="16" s="1"/>
  <c r="D890" i="16"/>
  <c r="E890" i="16" s="1"/>
  <c r="D891" i="16"/>
  <c r="E891" i="16" s="1"/>
  <c r="D892" i="16"/>
  <c r="E892" i="16" s="1"/>
  <c r="D893" i="16"/>
  <c r="E893" i="16" s="1"/>
  <c r="D894" i="16"/>
  <c r="E894" i="16" s="1"/>
  <c r="D895" i="16"/>
  <c r="E895" i="16" s="1"/>
  <c r="D896" i="16"/>
  <c r="E896" i="16" s="1"/>
  <c r="D897" i="16"/>
  <c r="E897" i="16" s="1"/>
  <c r="D898" i="16"/>
  <c r="E898" i="16" s="1"/>
  <c r="D899" i="16"/>
  <c r="E899" i="16" s="1"/>
  <c r="D900" i="16"/>
  <c r="E900" i="16" s="1"/>
  <c r="D901" i="16"/>
  <c r="E901" i="16" s="1"/>
  <c r="D902" i="16"/>
  <c r="E902" i="16" s="1"/>
  <c r="D903" i="16"/>
  <c r="E903" i="16" s="1"/>
  <c r="D904" i="16"/>
  <c r="E904" i="16" s="1"/>
  <c r="D905" i="16"/>
  <c r="E905" i="16" s="1"/>
  <c r="D906" i="16"/>
  <c r="E906" i="16" s="1"/>
  <c r="D907" i="16"/>
  <c r="E907" i="16" s="1"/>
  <c r="D908" i="16"/>
  <c r="E908" i="16" s="1"/>
  <c r="D909" i="16"/>
  <c r="E909" i="16" s="1"/>
  <c r="D910" i="16"/>
  <c r="E910" i="16" s="1"/>
  <c r="D911" i="16"/>
  <c r="E911" i="16" s="1"/>
  <c r="D912" i="16"/>
  <c r="E912" i="16" s="1"/>
  <c r="D913" i="16"/>
  <c r="E913" i="16" s="1"/>
  <c r="D914" i="16"/>
  <c r="E914" i="16" s="1"/>
  <c r="D915" i="16"/>
  <c r="E915" i="16" s="1"/>
  <c r="D916" i="16"/>
  <c r="E916" i="16" s="1"/>
  <c r="D917" i="16"/>
  <c r="E917" i="16" s="1"/>
  <c r="D918" i="16"/>
  <c r="E918" i="16" s="1"/>
  <c r="D919" i="16"/>
  <c r="E919" i="16" s="1"/>
  <c r="D920" i="16"/>
  <c r="E920" i="16" s="1"/>
  <c r="D921" i="16"/>
  <c r="E921" i="16" s="1"/>
  <c r="D922" i="16"/>
  <c r="E922" i="16" s="1"/>
  <c r="D923" i="16"/>
  <c r="E923" i="16" s="1"/>
  <c r="D924" i="16"/>
  <c r="E924" i="16" s="1"/>
  <c r="D925" i="16"/>
  <c r="E925" i="16" s="1"/>
  <c r="D926" i="16"/>
  <c r="E926" i="16" s="1"/>
  <c r="D927" i="16"/>
  <c r="E927" i="16" s="1"/>
  <c r="D928" i="16"/>
  <c r="E928" i="16" s="1"/>
  <c r="D929" i="16"/>
  <c r="E929" i="16" s="1"/>
  <c r="D930" i="16"/>
  <c r="E930" i="16" s="1"/>
  <c r="D931" i="16"/>
  <c r="E931" i="16" s="1"/>
  <c r="D932" i="16"/>
  <c r="E932" i="16" s="1"/>
  <c r="D933" i="16"/>
  <c r="E933" i="16" s="1"/>
  <c r="D934" i="16"/>
  <c r="E934" i="16" s="1"/>
  <c r="D935" i="16"/>
  <c r="E935" i="16" s="1"/>
  <c r="D936" i="16"/>
  <c r="E936" i="16" s="1"/>
  <c r="D937" i="16"/>
  <c r="E937" i="16" s="1"/>
  <c r="D938" i="16"/>
  <c r="E938" i="16" s="1"/>
  <c r="D939" i="16"/>
  <c r="E939" i="16" s="1"/>
  <c r="D940" i="16"/>
  <c r="E940" i="16" s="1"/>
  <c r="D941" i="16"/>
  <c r="E941" i="16" s="1"/>
  <c r="D942" i="16"/>
  <c r="E942" i="16" s="1"/>
  <c r="D943" i="16"/>
  <c r="E943" i="16" s="1"/>
  <c r="D944" i="16"/>
  <c r="E944" i="16" s="1"/>
  <c r="D945" i="16"/>
  <c r="E945" i="16" s="1"/>
  <c r="D946" i="16"/>
  <c r="E946" i="16" s="1"/>
  <c r="D947" i="16"/>
  <c r="E947" i="16" s="1"/>
  <c r="D948" i="16"/>
  <c r="E948" i="16" s="1"/>
  <c r="D949" i="16"/>
  <c r="E949" i="16" s="1"/>
  <c r="D950" i="16"/>
  <c r="E950" i="16" s="1"/>
  <c r="D951" i="16"/>
  <c r="E951" i="16" s="1"/>
  <c r="D952" i="16"/>
  <c r="E952" i="16" s="1"/>
  <c r="D953" i="16"/>
  <c r="E953" i="16" s="1"/>
  <c r="D954" i="16"/>
  <c r="E954" i="16" s="1"/>
  <c r="D955" i="16"/>
  <c r="E955" i="16" s="1"/>
  <c r="D956" i="16"/>
  <c r="E956" i="16" s="1"/>
  <c r="D957" i="16"/>
  <c r="E957" i="16" s="1"/>
  <c r="D958" i="16"/>
  <c r="E958" i="16" s="1"/>
  <c r="D959" i="16"/>
  <c r="E959" i="16" s="1"/>
  <c r="D960" i="16"/>
  <c r="E960" i="16" s="1"/>
  <c r="D961" i="16"/>
  <c r="E961" i="16" s="1"/>
  <c r="D962" i="16"/>
  <c r="E962" i="16" s="1"/>
  <c r="D963" i="16"/>
  <c r="E963" i="16" s="1"/>
  <c r="D964" i="16"/>
  <c r="E964" i="16" s="1"/>
  <c r="D965" i="16"/>
  <c r="E965" i="16" s="1"/>
  <c r="D966" i="16"/>
  <c r="E966" i="16" s="1"/>
  <c r="D967" i="16"/>
  <c r="E967" i="16" s="1"/>
  <c r="D968" i="16"/>
  <c r="E968" i="16" s="1"/>
  <c r="D969" i="16"/>
  <c r="E969" i="16" s="1"/>
  <c r="D970" i="16"/>
  <c r="E970" i="16" s="1"/>
  <c r="D971" i="16"/>
  <c r="E971" i="16" s="1"/>
  <c r="D972" i="16"/>
  <c r="E972" i="16" s="1"/>
  <c r="D973" i="16"/>
  <c r="E973" i="16" s="1"/>
  <c r="D974" i="16"/>
  <c r="E974" i="16" s="1"/>
  <c r="D975" i="16"/>
  <c r="E975" i="16" s="1"/>
  <c r="D976" i="16"/>
  <c r="E976" i="16" s="1"/>
  <c r="D977" i="16"/>
  <c r="E977" i="16" s="1"/>
  <c r="D978" i="16"/>
  <c r="E978" i="16" s="1"/>
  <c r="D979" i="16"/>
  <c r="E979" i="16" s="1"/>
  <c r="D980" i="16"/>
  <c r="E980" i="16" s="1"/>
  <c r="D981" i="16"/>
  <c r="E981" i="16" s="1"/>
  <c r="E982" i="16"/>
  <c r="D983" i="16"/>
  <c r="E983" i="16" s="1"/>
  <c r="D984" i="16"/>
  <c r="E984" i="16" s="1"/>
  <c r="D985" i="16"/>
  <c r="E985" i="16" s="1"/>
  <c r="D986" i="16"/>
  <c r="E986" i="16" s="1"/>
  <c r="D987" i="16"/>
  <c r="E987" i="16" s="1"/>
  <c r="D988" i="16"/>
  <c r="E988" i="16" s="1"/>
  <c r="D989" i="16"/>
  <c r="E989" i="16" s="1"/>
  <c r="D990" i="16"/>
  <c r="E990" i="16" s="1"/>
  <c r="D991" i="16"/>
  <c r="E991" i="16" s="1"/>
  <c r="D992" i="16"/>
  <c r="E992" i="16" s="1"/>
  <c r="D993" i="16"/>
  <c r="E993" i="16" s="1"/>
  <c r="D994" i="16"/>
  <c r="E994" i="16" s="1"/>
  <c r="D995" i="16"/>
  <c r="E995" i="16" s="1"/>
  <c r="D996" i="16"/>
  <c r="E996" i="16" s="1"/>
  <c r="D997" i="16"/>
  <c r="E997" i="16" s="1"/>
  <c r="D998" i="16"/>
  <c r="E998" i="16" s="1"/>
  <c r="D999" i="16"/>
  <c r="E999" i="16" s="1"/>
  <c r="D1000" i="16"/>
  <c r="E1000" i="16" s="1"/>
  <c r="D1001" i="16"/>
  <c r="E1001" i="16" s="1"/>
  <c r="D1002" i="16"/>
  <c r="E1002" i="16" s="1"/>
  <c r="D1003" i="16"/>
  <c r="E1003" i="16" s="1"/>
  <c r="D1004" i="16"/>
  <c r="E1004" i="16" s="1"/>
  <c r="D1005" i="16"/>
  <c r="E1005" i="16" s="1"/>
  <c r="D1006" i="16"/>
  <c r="E1006" i="16" s="1"/>
  <c r="D1007" i="16"/>
  <c r="E1007" i="16" s="1"/>
  <c r="D1008" i="16"/>
  <c r="E1008" i="16" s="1"/>
  <c r="D1009" i="16"/>
  <c r="E1009" i="16" s="1"/>
  <c r="D1010" i="16"/>
  <c r="E1010" i="16" s="1"/>
  <c r="D1011" i="16"/>
  <c r="E1011" i="16" s="1"/>
  <c r="D1012" i="16"/>
  <c r="E1012" i="16" s="1"/>
  <c r="D1013" i="16"/>
  <c r="E1013" i="16" s="1"/>
  <c r="D1014" i="16"/>
  <c r="E1014" i="16" s="1"/>
  <c r="D1015" i="16"/>
  <c r="E1015" i="16" s="1"/>
  <c r="D1016" i="16"/>
  <c r="E1016" i="16" s="1"/>
  <c r="D1017" i="16"/>
  <c r="E1017" i="16" s="1"/>
  <c r="D1018" i="16"/>
  <c r="E1018" i="16" s="1"/>
  <c r="D1019" i="16"/>
  <c r="E1019" i="16" s="1"/>
  <c r="D1020" i="16"/>
  <c r="E1020" i="16" s="1"/>
  <c r="D1021" i="16"/>
  <c r="E1021" i="16" s="1"/>
  <c r="D1022" i="16"/>
  <c r="E1022" i="16" s="1"/>
  <c r="D1023" i="16"/>
  <c r="E1023" i="16" s="1"/>
  <c r="D1024" i="16"/>
  <c r="E1024" i="16" s="1"/>
  <c r="D1025" i="16"/>
  <c r="E1025" i="16" s="1"/>
  <c r="D1026" i="16"/>
  <c r="E1026" i="16" s="1"/>
  <c r="D1027" i="16"/>
  <c r="E1027" i="16" s="1"/>
  <c r="D1028" i="16"/>
  <c r="E1028" i="16" s="1"/>
  <c r="D1029" i="16"/>
  <c r="E1029" i="16" s="1"/>
  <c r="D1030" i="16"/>
  <c r="E1030" i="16" s="1"/>
  <c r="D1031" i="16"/>
  <c r="E1031" i="16" s="1"/>
  <c r="D1032" i="16"/>
  <c r="E1032" i="16" s="1"/>
  <c r="D1033" i="16"/>
  <c r="E1033" i="16" s="1"/>
  <c r="D1034" i="16"/>
  <c r="E1034" i="16" s="1"/>
  <c r="D1035" i="16"/>
  <c r="E1035" i="16" s="1"/>
  <c r="D1036" i="16"/>
  <c r="E1036" i="16" s="1"/>
  <c r="D1037" i="16"/>
  <c r="E1037" i="16" s="1"/>
  <c r="D1038" i="16"/>
  <c r="E1038" i="16" s="1"/>
  <c r="D1039" i="16"/>
  <c r="E1039" i="16" s="1"/>
  <c r="D1040" i="16"/>
  <c r="E1040" i="16" s="1"/>
  <c r="D1041" i="16"/>
  <c r="E1041" i="16" s="1"/>
  <c r="D1042" i="16"/>
  <c r="E1042" i="16" s="1"/>
  <c r="D1043" i="16"/>
  <c r="E1043" i="16" s="1"/>
  <c r="D1044" i="16"/>
  <c r="E1044" i="16" s="1"/>
  <c r="D1045" i="16"/>
  <c r="E1045" i="16" s="1"/>
  <c r="D1046" i="16"/>
  <c r="E1046" i="16" s="1"/>
  <c r="D1047" i="16"/>
  <c r="E1047" i="16" s="1"/>
  <c r="D1048" i="16"/>
  <c r="E1048" i="16" s="1"/>
  <c r="D1049" i="16"/>
  <c r="E1049" i="16" s="1"/>
  <c r="D1050" i="16"/>
  <c r="E1050" i="16" s="1"/>
  <c r="D1051" i="16"/>
  <c r="E1051" i="16" s="1"/>
  <c r="D1052" i="16"/>
  <c r="E1052" i="16" s="1"/>
  <c r="D1053" i="16"/>
  <c r="E1053" i="16" s="1"/>
  <c r="D1054" i="16"/>
  <c r="E1054" i="16" s="1"/>
  <c r="D1055" i="16"/>
  <c r="E1055" i="16" s="1"/>
  <c r="D1056" i="16"/>
  <c r="E1056" i="16" s="1"/>
  <c r="D1057" i="16"/>
  <c r="E1057" i="16" s="1"/>
  <c r="D1058" i="16"/>
  <c r="E1058" i="16" s="1"/>
  <c r="D1059" i="16"/>
  <c r="E1059" i="16" s="1"/>
  <c r="D1060" i="16"/>
  <c r="E1060" i="16" s="1"/>
  <c r="D1061" i="16"/>
  <c r="E1061" i="16" s="1"/>
  <c r="D1062" i="16"/>
  <c r="E1062" i="16" s="1"/>
  <c r="D1063" i="16"/>
  <c r="E1063" i="16" s="1"/>
  <c r="D1064" i="16"/>
  <c r="E1064" i="16" s="1"/>
  <c r="D1065" i="16"/>
  <c r="E1065" i="16" s="1"/>
  <c r="D1066" i="16"/>
  <c r="E1066" i="16" s="1"/>
  <c r="D1067" i="16"/>
  <c r="E1067" i="16" s="1"/>
  <c r="D1068" i="16"/>
  <c r="E1068" i="16" s="1"/>
  <c r="D1069" i="16"/>
  <c r="E1069" i="16" s="1"/>
  <c r="D1070" i="16"/>
  <c r="E1070" i="16" s="1"/>
  <c r="D1071" i="16"/>
  <c r="E1071" i="16" s="1"/>
  <c r="D1072" i="16"/>
  <c r="E1072" i="16" s="1"/>
  <c r="D1073" i="16"/>
  <c r="E1073" i="16" s="1"/>
  <c r="D1074" i="16"/>
  <c r="E1074" i="16" s="1"/>
  <c r="D1075" i="16"/>
  <c r="E1075" i="16" s="1"/>
  <c r="D1076" i="16"/>
  <c r="E1076" i="16" s="1"/>
  <c r="D1077" i="16"/>
  <c r="E1077" i="16" s="1"/>
  <c r="D1078" i="16"/>
  <c r="E1078" i="16" s="1"/>
  <c r="D1079" i="16"/>
  <c r="E1079" i="16" s="1"/>
  <c r="D1080" i="16"/>
  <c r="E1080" i="16" s="1"/>
  <c r="D1081" i="16"/>
  <c r="E1081" i="16" s="1"/>
  <c r="D1082" i="16"/>
  <c r="E1082" i="16" s="1"/>
  <c r="D1083" i="16"/>
  <c r="E1083" i="16" s="1"/>
  <c r="D1084" i="16"/>
  <c r="E1084" i="16" s="1"/>
  <c r="D1085" i="16"/>
  <c r="E1085" i="16" s="1"/>
  <c r="D1086" i="16"/>
  <c r="E1086" i="16" s="1"/>
  <c r="D1087" i="16"/>
  <c r="E1087" i="16" s="1"/>
  <c r="D1088" i="16"/>
  <c r="E1088" i="16" s="1"/>
  <c r="D1089" i="16"/>
  <c r="E1089" i="16" s="1"/>
  <c r="D1090" i="16"/>
  <c r="E1090" i="16" s="1"/>
  <c r="D1091" i="16"/>
  <c r="E1091" i="16" s="1"/>
  <c r="D1092" i="16"/>
  <c r="E1092" i="16" s="1"/>
  <c r="D1093" i="16"/>
  <c r="E1093" i="16" s="1"/>
  <c r="D1094" i="16"/>
  <c r="E1094" i="16" s="1"/>
  <c r="D1095" i="16"/>
  <c r="E1095" i="16" s="1"/>
  <c r="D1096" i="16"/>
  <c r="E1096" i="16" s="1"/>
  <c r="D1097" i="16"/>
  <c r="E1097" i="16" s="1"/>
  <c r="D1098" i="16"/>
  <c r="E1098" i="16" s="1"/>
  <c r="D1099" i="16"/>
  <c r="E1099" i="16" s="1"/>
  <c r="D1100" i="16"/>
  <c r="E1100" i="16" s="1"/>
  <c r="D1101" i="16"/>
  <c r="E1101" i="16" s="1"/>
  <c r="D1102" i="16"/>
  <c r="E1102" i="16" s="1"/>
  <c r="D1103" i="16"/>
  <c r="E1103" i="16" s="1"/>
  <c r="D1104" i="16"/>
  <c r="E1104" i="16" s="1"/>
  <c r="D1105" i="16"/>
  <c r="E1105" i="16" s="1"/>
  <c r="D1106" i="16"/>
  <c r="E1106" i="16" s="1"/>
  <c r="D1107" i="16"/>
  <c r="E1107" i="16" s="1"/>
  <c r="D1108" i="16"/>
  <c r="E1108" i="16" s="1"/>
  <c r="D1109" i="16"/>
  <c r="E1109" i="16" s="1"/>
  <c r="D1110" i="16"/>
  <c r="E1110" i="16" s="1"/>
  <c r="D1111" i="16"/>
  <c r="E1111" i="16" s="1"/>
  <c r="D1112" i="16"/>
  <c r="E1112" i="16" s="1"/>
  <c r="D1113" i="16"/>
  <c r="E1113" i="16" s="1"/>
  <c r="D1114" i="16"/>
  <c r="E1114" i="16" s="1"/>
  <c r="D1115" i="16"/>
  <c r="E1115" i="16" s="1"/>
  <c r="D1116" i="16"/>
  <c r="E1116" i="16" s="1"/>
  <c r="D1117" i="16"/>
  <c r="E1117" i="16" s="1"/>
  <c r="D1118" i="16"/>
  <c r="E1118" i="16" s="1"/>
  <c r="D1119" i="16"/>
  <c r="E1119" i="16" s="1"/>
  <c r="D1120" i="16"/>
  <c r="E1120" i="16" s="1"/>
  <c r="D1121" i="16"/>
  <c r="E1121" i="16" s="1"/>
  <c r="D1122" i="16"/>
  <c r="E1122" i="16" s="1"/>
  <c r="D1123" i="16"/>
  <c r="E1123" i="16" s="1"/>
  <c r="D1124" i="16"/>
  <c r="E1124" i="16" s="1"/>
  <c r="D1125" i="16"/>
  <c r="E1125" i="16" s="1"/>
  <c r="D1126" i="16"/>
  <c r="E1126" i="16" s="1"/>
  <c r="D1127" i="16"/>
  <c r="E1127" i="16" s="1"/>
  <c r="D1128" i="16"/>
  <c r="E1128" i="16" s="1"/>
  <c r="D1129" i="16"/>
  <c r="E1129" i="16" s="1"/>
  <c r="D1130" i="16"/>
  <c r="E1130" i="16" s="1"/>
  <c r="D1131" i="16"/>
  <c r="E1131" i="16" s="1"/>
  <c r="D1132" i="16"/>
  <c r="E1132" i="16" s="1"/>
  <c r="D1133" i="16"/>
  <c r="E1133" i="16" s="1"/>
  <c r="D1134" i="16"/>
  <c r="E1134" i="16" s="1"/>
  <c r="D1135" i="16"/>
  <c r="E1135" i="16" s="1"/>
  <c r="D1136" i="16"/>
  <c r="E1136" i="16" s="1"/>
  <c r="D1137" i="16"/>
  <c r="E1137" i="16" s="1"/>
  <c r="D1138" i="16"/>
  <c r="E1138" i="16" s="1"/>
  <c r="D1139" i="16"/>
  <c r="E1139" i="16" s="1"/>
  <c r="D1140" i="16"/>
  <c r="E1140" i="16" s="1"/>
  <c r="D1141" i="16"/>
  <c r="E1141" i="16" s="1"/>
  <c r="D1142" i="16"/>
  <c r="E1142" i="16" s="1"/>
  <c r="D1143" i="16"/>
  <c r="E1143" i="16" s="1"/>
  <c r="D1144" i="16"/>
  <c r="E1144" i="16" s="1"/>
  <c r="D1145" i="16"/>
  <c r="E1145" i="16" s="1"/>
  <c r="D1146" i="16"/>
  <c r="E1146" i="16" s="1"/>
  <c r="D1147" i="16"/>
  <c r="E1147" i="16" s="1"/>
  <c r="D1148" i="16"/>
  <c r="E1148" i="16" s="1"/>
  <c r="D1149" i="16"/>
  <c r="E1149" i="16" s="1"/>
  <c r="D1150" i="16"/>
  <c r="E1150" i="16" s="1"/>
  <c r="D1151" i="16"/>
  <c r="E1151" i="16" s="1"/>
  <c r="D1152" i="16"/>
  <c r="E1152" i="16" s="1"/>
  <c r="D1153" i="16"/>
  <c r="E1153" i="16" s="1"/>
  <c r="D1154" i="16"/>
  <c r="E1154" i="16" s="1"/>
  <c r="D1155" i="16"/>
  <c r="E1155" i="16" s="1"/>
  <c r="D1156" i="16"/>
  <c r="E1156" i="16" s="1"/>
  <c r="D1157" i="16"/>
  <c r="E1157" i="16" s="1"/>
  <c r="D1158" i="16"/>
  <c r="E1158" i="16" s="1"/>
  <c r="D1159" i="16"/>
  <c r="E1159" i="16" s="1"/>
  <c r="D1160" i="16"/>
  <c r="E1160" i="16" s="1"/>
  <c r="D1161" i="16"/>
  <c r="E1161" i="16" s="1"/>
  <c r="D1162" i="16"/>
  <c r="E1162" i="16" s="1"/>
  <c r="D1163" i="16"/>
  <c r="E1163" i="16" s="1"/>
  <c r="D1164" i="16"/>
  <c r="E1164" i="16" s="1"/>
  <c r="D1165" i="16"/>
  <c r="E1165" i="16" s="1"/>
  <c r="D1166" i="16"/>
  <c r="E1166" i="16" s="1"/>
  <c r="D1167" i="16"/>
  <c r="E1167" i="16" s="1"/>
  <c r="D1168" i="16"/>
  <c r="E1168" i="16" s="1"/>
  <c r="D1169" i="16"/>
  <c r="E1169" i="16" s="1"/>
  <c r="D1170" i="16"/>
  <c r="E1170" i="16" s="1"/>
  <c r="D1171" i="16"/>
  <c r="E1171" i="16" s="1"/>
  <c r="D1172" i="16"/>
  <c r="E1172" i="16" s="1"/>
  <c r="D1173" i="16"/>
  <c r="E1173" i="16" s="1"/>
  <c r="D1174" i="16"/>
  <c r="E1174" i="16" s="1"/>
  <c r="D1175" i="16"/>
  <c r="E1175" i="16" s="1"/>
  <c r="D1176" i="16"/>
  <c r="E1176" i="16" s="1"/>
  <c r="D1177" i="16"/>
  <c r="E1177" i="16" s="1"/>
  <c r="D1178" i="16"/>
  <c r="E1178" i="16" s="1"/>
  <c r="D1179" i="16"/>
  <c r="E1179" i="16" s="1"/>
  <c r="D1180" i="16"/>
  <c r="E1180" i="16" s="1"/>
  <c r="D1181" i="16"/>
  <c r="E1181" i="16" s="1"/>
  <c r="D1182" i="16"/>
  <c r="E1182" i="16" s="1"/>
  <c r="D1183" i="16"/>
  <c r="E1183" i="16" s="1"/>
  <c r="D1184" i="16"/>
  <c r="E1184" i="16" s="1"/>
  <c r="D1185" i="16"/>
  <c r="E1185" i="16" s="1"/>
  <c r="D1186" i="16"/>
  <c r="E1186" i="16" s="1"/>
  <c r="D1187" i="16"/>
  <c r="E1187" i="16" s="1"/>
  <c r="D1188" i="16"/>
  <c r="E1188" i="16" s="1"/>
  <c r="D1189" i="16"/>
  <c r="E1189" i="16" s="1"/>
  <c r="D1190" i="16"/>
  <c r="E1190" i="16" s="1"/>
  <c r="D1191" i="16"/>
  <c r="E1191" i="16" s="1"/>
  <c r="D1192" i="16"/>
  <c r="E1192" i="16" s="1"/>
  <c r="D1193" i="16"/>
  <c r="E1193" i="16" s="1"/>
  <c r="D1194" i="16"/>
  <c r="E1194" i="16" s="1"/>
  <c r="D1195" i="16"/>
  <c r="E1195" i="16" s="1"/>
  <c r="D1196" i="16"/>
  <c r="E1196" i="16" s="1"/>
  <c r="D1197" i="16"/>
  <c r="E1197" i="16" s="1"/>
  <c r="D1198" i="16"/>
  <c r="E1198" i="16" s="1"/>
  <c r="D1199" i="16"/>
  <c r="E1199" i="16" s="1"/>
  <c r="D1200" i="16"/>
  <c r="E1200" i="16" s="1"/>
  <c r="D1201" i="16"/>
  <c r="E1201" i="16" s="1"/>
  <c r="D1202" i="16"/>
  <c r="E1202" i="16" s="1"/>
  <c r="D1203" i="16"/>
  <c r="E1203" i="16" s="1"/>
  <c r="D1204" i="16"/>
  <c r="E1204" i="16" s="1"/>
  <c r="D1205" i="16"/>
  <c r="E1205" i="16" s="1"/>
  <c r="D1206" i="16"/>
  <c r="E1206" i="16" s="1"/>
  <c r="D1207" i="16"/>
  <c r="E1207" i="16" s="1"/>
  <c r="D1208" i="16"/>
  <c r="E1208" i="16" s="1"/>
  <c r="D1209" i="16"/>
  <c r="E1209" i="16" s="1"/>
  <c r="D1210" i="16"/>
  <c r="E1210" i="16" s="1"/>
  <c r="D1211" i="16"/>
  <c r="E1211" i="16" s="1"/>
  <c r="D1212" i="16"/>
  <c r="E1212" i="16" s="1"/>
  <c r="D1213" i="16"/>
  <c r="E1213" i="16" s="1"/>
  <c r="D1214" i="16"/>
  <c r="E1214" i="16" s="1"/>
  <c r="D1215" i="16"/>
  <c r="E1215" i="16" s="1"/>
  <c r="D1216" i="16"/>
  <c r="E1216" i="16" s="1"/>
  <c r="D1217" i="16"/>
  <c r="E1217" i="16" s="1"/>
  <c r="D1218" i="16"/>
  <c r="E1218" i="16" s="1"/>
  <c r="D1219" i="16"/>
  <c r="E1219" i="16" s="1"/>
  <c r="D1220" i="16"/>
  <c r="E1220" i="16" s="1"/>
  <c r="D1221" i="16"/>
  <c r="E1221" i="16" s="1"/>
  <c r="D1222" i="16"/>
  <c r="E1222" i="16" s="1"/>
  <c r="D1223" i="16"/>
  <c r="E1223" i="16" s="1"/>
  <c r="D1224" i="16"/>
  <c r="E1224" i="16" s="1"/>
  <c r="D1225" i="16"/>
  <c r="E1225" i="16" s="1"/>
  <c r="D1226" i="16"/>
  <c r="E1226" i="16" s="1"/>
  <c r="D1227" i="16"/>
  <c r="E1227" i="16" s="1"/>
  <c r="D1228" i="16"/>
  <c r="E1228" i="16" s="1"/>
  <c r="D1229" i="16"/>
  <c r="E1229" i="16" s="1"/>
  <c r="D1230" i="16"/>
  <c r="E1230" i="16" s="1"/>
  <c r="D1231" i="16"/>
  <c r="E1231" i="16" s="1"/>
  <c r="D1232" i="16"/>
  <c r="E1232" i="16" s="1"/>
  <c r="D1233" i="16"/>
  <c r="E1233" i="16" s="1"/>
  <c r="D1234" i="16"/>
  <c r="E1234" i="16" s="1"/>
  <c r="D1235" i="16"/>
  <c r="E1235" i="16" s="1"/>
  <c r="D1236" i="16"/>
  <c r="E1236" i="16" s="1"/>
  <c r="D1237" i="16"/>
  <c r="E1237" i="16" s="1"/>
  <c r="D1238" i="16"/>
  <c r="E1238" i="16" s="1"/>
  <c r="D1239" i="16"/>
  <c r="E1239" i="16" s="1"/>
  <c r="D1240" i="16"/>
  <c r="E1240" i="16" s="1"/>
  <c r="D1241" i="16"/>
  <c r="E1241" i="16" s="1"/>
  <c r="D1242" i="16"/>
  <c r="E1242" i="16" s="1"/>
  <c r="D1243" i="16"/>
  <c r="E1243" i="16" s="1"/>
  <c r="D1244" i="16"/>
  <c r="E1244" i="16" s="1"/>
  <c r="D1245" i="16"/>
  <c r="E1245" i="16" s="1"/>
  <c r="D1246" i="16"/>
  <c r="E1246" i="16" s="1"/>
  <c r="D1247" i="16"/>
  <c r="E1247" i="16" s="1"/>
  <c r="D1248" i="16"/>
  <c r="E1248" i="16" s="1"/>
  <c r="D1249" i="16"/>
  <c r="E1249" i="16" s="1"/>
  <c r="D1250" i="16"/>
  <c r="E1250" i="16" s="1"/>
  <c r="D1251" i="16"/>
  <c r="E1251" i="16" s="1"/>
  <c r="D1252" i="16"/>
  <c r="E1252" i="16" s="1"/>
  <c r="D1253" i="16"/>
  <c r="E1253" i="16" s="1"/>
  <c r="D1254" i="16"/>
  <c r="E1254" i="16" s="1"/>
  <c r="D1255" i="16"/>
  <c r="E1255" i="16" s="1"/>
  <c r="D1256" i="16"/>
  <c r="E1256" i="16" s="1"/>
  <c r="D1257" i="16"/>
  <c r="E1257" i="16" s="1"/>
  <c r="D1258" i="16"/>
  <c r="E1258" i="16" s="1"/>
  <c r="D1259" i="16"/>
  <c r="E1259" i="16" s="1"/>
  <c r="D1260" i="16"/>
  <c r="E1260" i="16" s="1"/>
  <c r="D1261" i="16"/>
  <c r="E1261" i="16" s="1"/>
  <c r="D1262" i="16"/>
  <c r="E1262" i="16" s="1"/>
  <c r="D1263" i="16"/>
  <c r="E1263" i="16" s="1"/>
  <c r="D1264" i="16"/>
  <c r="E1264" i="16" s="1"/>
  <c r="D1265" i="16"/>
  <c r="E1265" i="16" s="1"/>
  <c r="D1266" i="16"/>
  <c r="E1266" i="16" s="1"/>
  <c r="D1267" i="16"/>
  <c r="E1267" i="16" s="1"/>
  <c r="D1268" i="16"/>
  <c r="E1268" i="16" s="1"/>
  <c r="D1269" i="16"/>
  <c r="E1269" i="16" s="1"/>
  <c r="D1270" i="16"/>
  <c r="E1270" i="16" s="1"/>
  <c r="D1271" i="16"/>
  <c r="E1271" i="16" s="1"/>
  <c r="D1272" i="16"/>
  <c r="E1272" i="16" s="1"/>
  <c r="D1273" i="16"/>
  <c r="E1273" i="16" s="1"/>
  <c r="D1274" i="16"/>
  <c r="E1274" i="16" s="1"/>
  <c r="D1275" i="16"/>
  <c r="E1275" i="16" s="1"/>
  <c r="D1276" i="16"/>
  <c r="E1276" i="16" s="1"/>
  <c r="D1277" i="16"/>
  <c r="E1277" i="16" s="1"/>
  <c r="D1278" i="16"/>
  <c r="E1278" i="16" s="1"/>
  <c r="D1279" i="16"/>
  <c r="E1279" i="16" s="1"/>
  <c r="D1280" i="16"/>
  <c r="E1280" i="16" s="1"/>
  <c r="D1281" i="16"/>
  <c r="E1281" i="16" s="1"/>
  <c r="D1282" i="16"/>
  <c r="E1282" i="16" s="1"/>
  <c r="D1283" i="16"/>
  <c r="E1283" i="16" s="1"/>
  <c r="D1284" i="16"/>
  <c r="E1284" i="16" s="1"/>
  <c r="D1285" i="16"/>
  <c r="E1285" i="16" s="1"/>
  <c r="D1286" i="16"/>
  <c r="E1286" i="16" s="1"/>
  <c r="D1287" i="16"/>
  <c r="E1287" i="16" s="1"/>
  <c r="D1288" i="16"/>
  <c r="E1288" i="16" s="1"/>
  <c r="D1289" i="16"/>
  <c r="E1289" i="16" s="1"/>
  <c r="D1290" i="16"/>
  <c r="E1290" i="16" s="1"/>
  <c r="D1291" i="16"/>
  <c r="E1291" i="16" s="1"/>
  <c r="D1292" i="16"/>
  <c r="E1292" i="16" s="1"/>
  <c r="D1293" i="16"/>
  <c r="E1293" i="16" s="1"/>
  <c r="D1294" i="16"/>
  <c r="E1294" i="16" s="1"/>
  <c r="D1295" i="16"/>
  <c r="E1295" i="16" s="1"/>
  <c r="D1296" i="16"/>
  <c r="E1296" i="16" s="1"/>
  <c r="D1297" i="16"/>
  <c r="E1297" i="16" s="1"/>
  <c r="D1298" i="16"/>
  <c r="E1298" i="16" s="1"/>
  <c r="D1299" i="16"/>
  <c r="E1299" i="16" s="1"/>
  <c r="D1300" i="16"/>
  <c r="E1300" i="16" s="1"/>
  <c r="D1301" i="16"/>
  <c r="E1301" i="16" s="1"/>
  <c r="D1302" i="16"/>
  <c r="E1302" i="16" s="1"/>
  <c r="D1303" i="16"/>
  <c r="E1303" i="16" s="1"/>
  <c r="D1304" i="16"/>
  <c r="E1304" i="16" s="1"/>
  <c r="D1305" i="16"/>
  <c r="E1305" i="16" s="1"/>
  <c r="D1306" i="16"/>
  <c r="E1306" i="16" s="1"/>
  <c r="D1307" i="16"/>
  <c r="E1307" i="16" s="1"/>
  <c r="D1308" i="16"/>
  <c r="E1308" i="16" s="1"/>
  <c r="D1309" i="16"/>
  <c r="E1309" i="16" s="1"/>
  <c r="D1310" i="16"/>
  <c r="E1310" i="16" s="1"/>
  <c r="D1311" i="16"/>
  <c r="E1311" i="16" s="1"/>
  <c r="D1312" i="16"/>
  <c r="E1312" i="16" s="1"/>
  <c r="D1313" i="16"/>
  <c r="E1313" i="16" s="1"/>
  <c r="D1314" i="16"/>
  <c r="E1314" i="16" s="1"/>
  <c r="D1315" i="16"/>
  <c r="E1315" i="16" s="1"/>
  <c r="D1316" i="16"/>
  <c r="E1316" i="16" s="1"/>
  <c r="D1317" i="16"/>
  <c r="E1317" i="16" s="1"/>
  <c r="D1318" i="16"/>
  <c r="E1318" i="16" s="1"/>
  <c r="D1319" i="16"/>
  <c r="E1319" i="16" s="1"/>
  <c r="D1320" i="16"/>
  <c r="E1320" i="16" s="1"/>
  <c r="D1321" i="16"/>
  <c r="E1321" i="16" s="1"/>
  <c r="D1322" i="16"/>
  <c r="E1322" i="16" s="1"/>
  <c r="D1323" i="16"/>
  <c r="E1323" i="16" s="1"/>
  <c r="D1324" i="16"/>
  <c r="E1324" i="16" s="1"/>
  <c r="D1325" i="16"/>
  <c r="E1325" i="16" s="1"/>
  <c r="D1326" i="16"/>
  <c r="E1326" i="16" s="1"/>
  <c r="D1327" i="16"/>
  <c r="E1327" i="16" s="1"/>
  <c r="D1328" i="16"/>
  <c r="E1328" i="16" s="1"/>
  <c r="D1329" i="16"/>
  <c r="E1329" i="16" s="1"/>
  <c r="D1330" i="16"/>
  <c r="E1330" i="16" s="1"/>
  <c r="D1331" i="16"/>
  <c r="E1331" i="16" s="1"/>
  <c r="D1332" i="16"/>
  <c r="E1332" i="16" s="1"/>
  <c r="D1333" i="16"/>
  <c r="E1333" i="16" s="1"/>
  <c r="D1334" i="16"/>
  <c r="E1334" i="16" s="1"/>
  <c r="D1335" i="16"/>
  <c r="E1335" i="16" s="1"/>
  <c r="D1336" i="16"/>
  <c r="E1336" i="16" s="1"/>
  <c r="D1337" i="16"/>
  <c r="E1337" i="16" s="1"/>
  <c r="D1338" i="16"/>
  <c r="E1338" i="16" s="1"/>
  <c r="D1339" i="16"/>
  <c r="E1339" i="16" s="1"/>
  <c r="D1340" i="16"/>
  <c r="E1340" i="16" s="1"/>
  <c r="D1341" i="16"/>
  <c r="E1341" i="16" s="1"/>
  <c r="D1342" i="16"/>
  <c r="E1342" i="16" s="1"/>
  <c r="D1343" i="16"/>
  <c r="E1343" i="16" s="1"/>
  <c r="D1344" i="16"/>
  <c r="E1344" i="16" s="1"/>
  <c r="D1345" i="16"/>
  <c r="E1345" i="16" s="1"/>
  <c r="D1346" i="16"/>
  <c r="E1346" i="16" s="1"/>
  <c r="D1347" i="16"/>
  <c r="E1347" i="16" s="1"/>
  <c r="D1348" i="16"/>
  <c r="E1348" i="16" s="1"/>
  <c r="D1349" i="16"/>
  <c r="E1349" i="16" s="1"/>
  <c r="D1350" i="16"/>
  <c r="E1350" i="16" s="1"/>
  <c r="D1351" i="16"/>
  <c r="E1351" i="16" s="1"/>
  <c r="D1352" i="16"/>
  <c r="E1352" i="16" s="1"/>
  <c r="D1353" i="16"/>
  <c r="E1353" i="16" s="1"/>
  <c r="D1354" i="16"/>
  <c r="E1354" i="16" s="1"/>
  <c r="D1355" i="16"/>
  <c r="E1355" i="16" s="1"/>
  <c r="D1356" i="16"/>
  <c r="E1356" i="16" s="1"/>
  <c r="D1357" i="16"/>
  <c r="E1357" i="16" s="1"/>
  <c r="D1358" i="16"/>
  <c r="E1358" i="16" s="1"/>
  <c r="D1359" i="16"/>
  <c r="E1359" i="16" s="1"/>
  <c r="D1360" i="16"/>
  <c r="E1360" i="16" s="1"/>
  <c r="D1361" i="16"/>
  <c r="E1361" i="16" s="1"/>
  <c r="D1362" i="16"/>
  <c r="E1362" i="16" s="1"/>
  <c r="D1363" i="16"/>
  <c r="E1363" i="16" s="1"/>
  <c r="D1364" i="16"/>
  <c r="E1364" i="16" s="1"/>
  <c r="D1365" i="16"/>
  <c r="E1365" i="16" s="1"/>
  <c r="D1366" i="16"/>
  <c r="E1366" i="16" s="1"/>
  <c r="D1367" i="16"/>
  <c r="E1367" i="16" s="1"/>
  <c r="D1368" i="16"/>
  <c r="E1368" i="16" s="1"/>
  <c r="D1369" i="16"/>
  <c r="E1369" i="16" s="1"/>
  <c r="D1370" i="16"/>
  <c r="E1370" i="16" s="1"/>
  <c r="D1371" i="16"/>
  <c r="E1371" i="16" s="1"/>
  <c r="D1372" i="16"/>
  <c r="E1372" i="16" s="1"/>
  <c r="D1373" i="16"/>
  <c r="E1373" i="16" s="1"/>
  <c r="D1374" i="16"/>
  <c r="E1374" i="16" s="1"/>
  <c r="D1375" i="16"/>
  <c r="E1375" i="16" s="1"/>
  <c r="D1376" i="16"/>
  <c r="E1376" i="16" s="1"/>
  <c r="D1377" i="16"/>
  <c r="E1377" i="16" s="1"/>
  <c r="D1378" i="16"/>
  <c r="E1378" i="16" s="1"/>
  <c r="D1379" i="16"/>
  <c r="E1379" i="16" s="1"/>
  <c r="D1380" i="16"/>
  <c r="E1380" i="16" s="1"/>
  <c r="D1381" i="16"/>
  <c r="E1381" i="16" s="1"/>
  <c r="D1382" i="16"/>
  <c r="E1382" i="16" s="1"/>
  <c r="D1383" i="16"/>
  <c r="E1383" i="16" s="1"/>
  <c r="D1384" i="16"/>
  <c r="E1384" i="16" s="1"/>
  <c r="D1385" i="16"/>
  <c r="E1385" i="16" s="1"/>
  <c r="D1386" i="16"/>
  <c r="E1386" i="16" s="1"/>
  <c r="D1387" i="16"/>
  <c r="E1387" i="16" s="1"/>
  <c r="D1388" i="16"/>
  <c r="E1388" i="16" s="1"/>
  <c r="D1389" i="16"/>
  <c r="E1389" i="16" s="1"/>
  <c r="D1390" i="16"/>
  <c r="E1390" i="16" s="1"/>
  <c r="D1391" i="16"/>
  <c r="E1391" i="16" s="1"/>
  <c r="D1392" i="16"/>
  <c r="E1392" i="16" s="1"/>
  <c r="D1393" i="16"/>
  <c r="E1393" i="16" s="1"/>
  <c r="D1394" i="16"/>
  <c r="E1394" i="16" s="1"/>
  <c r="D1395" i="16"/>
  <c r="E1395" i="16" s="1"/>
  <c r="D1396" i="16"/>
  <c r="E1396" i="16" s="1"/>
  <c r="D1397" i="16"/>
  <c r="E1397" i="16" s="1"/>
  <c r="D1398" i="16"/>
  <c r="E1398" i="16" s="1"/>
  <c r="D1399" i="16"/>
  <c r="E1399" i="16" s="1"/>
  <c r="D1400" i="16"/>
  <c r="E1400" i="16" s="1"/>
  <c r="D1401" i="16"/>
  <c r="E1401" i="16" s="1"/>
  <c r="D1402" i="16"/>
  <c r="E1402" i="16" s="1"/>
  <c r="D1403" i="16"/>
  <c r="E1403" i="16" s="1"/>
  <c r="D1404" i="16"/>
  <c r="E1404" i="16" s="1"/>
  <c r="D1405" i="16"/>
  <c r="E1405" i="16" s="1"/>
  <c r="D1406" i="16"/>
  <c r="E1406" i="16" s="1"/>
  <c r="D1407" i="16"/>
  <c r="E1407" i="16" s="1"/>
  <c r="D1408" i="16"/>
  <c r="E1408" i="16" s="1"/>
  <c r="D1409" i="16"/>
  <c r="E1409" i="16" s="1"/>
  <c r="D1410" i="16"/>
  <c r="E1410" i="16" s="1"/>
  <c r="D1411" i="16"/>
  <c r="E1411" i="16" s="1"/>
  <c r="D1412" i="16"/>
  <c r="E1412" i="16" s="1"/>
  <c r="D1413" i="16"/>
  <c r="E1413" i="16" s="1"/>
  <c r="D1414" i="16"/>
  <c r="E1414" i="16" s="1"/>
  <c r="D1415" i="16"/>
  <c r="E1415" i="16" s="1"/>
  <c r="D1416" i="16"/>
  <c r="E1416" i="16" s="1"/>
  <c r="D1417" i="16"/>
  <c r="E1417" i="16" s="1"/>
  <c r="D1418" i="16"/>
  <c r="E1418" i="16" s="1"/>
  <c r="D1419" i="16"/>
  <c r="E1419" i="16" s="1"/>
  <c r="D1420" i="16"/>
  <c r="E1420" i="16" s="1"/>
  <c r="D1421" i="16"/>
  <c r="E1421" i="16" s="1"/>
  <c r="D1422" i="16"/>
  <c r="E1422" i="16" s="1"/>
  <c r="D1423" i="16"/>
  <c r="E1423" i="16" s="1"/>
  <c r="D1424" i="16"/>
  <c r="E1424" i="16" s="1"/>
  <c r="D1425" i="16"/>
  <c r="E1425" i="16" s="1"/>
  <c r="D1426" i="16"/>
  <c r="E1426" i="16" s="1"/>
  <c r="D1427" i="16"/>
  <c r="E1427" i="16" s="1"/>
  <c r="D1428" i="16"/>
  <c r="E1428" i="16" s="1"/>
  <c r="D1429" i="16"/>
  <c r="E1429" i="16" s="1"/>
  <c r="D1430" i="16"/>
  <c r="E1430" i="16" s="1"/>
  <c r="D1431" i="16"/>
  <c r="E1431" i="16" s="1"/>
  <c r="D1432" i="16"/>
  <c r="E1432" i="16" s="1"/>
  <c r="D1433" i="16"/>
  <c r="E1433" i="16" s="1"/>
  <c r="D1434" i="16"/>
  <c r="E1434" i="16" s="1"/>
  <c r="D1435" i="16"/>
  <c r="E1435" i="16" s="1"/>
  <c r="D1436" i="16"/>
  <c r="E1436" i="16" s="1"/>
  <c r="D1437" i="16"/>
  <c r="E1437" i="16" s="1"/>
  <c r="D1438" i="16"/>
  <c r="E1438" i="16" s="1"/>
  <c r="D1439" i="16"/>
  <c r="E1439" i="16" s="1"/>
  <c r="D1440" i="16"/>
  <c r="E1440" i="16" s="1"/>
  <c r="D1441" i="16"/>
  <c r="E1441" i="16" s="1"/>
  <c r="D1442" i="16"/>
  <c r="E1442" i="16" s="1"/>
  <c r="D1443" i="16"/>
  <c r="E1443" i="16" s="1"/>
  <c r="D1444" i="16"/>
  <c r="E1444" i="16" s="1"/>
  <c r="D1445" i="16"/>
  <c r="E1445" i="16" s="1"/>
  <c r="D1446" i="16"/>
  <c r="E1446" i="16" s="1"/>
  <c r="D1447" i="16"/>
  <c r="E1447" i="16" s="1"/>
  <c r="D1448" i="16"/>
  <c r="E1448" i="16" s="1"/>
  <c r="D1449" i="16"/>
  <c r="E1449" i="16" s="1"/>
  <c r="D1450" i="16"/>
  <c r="E1450" i="16" s="1"/>
  <c r="D1451" i="16"/>
  <c r="E1451" i="16" s="1"/>
  <c r="D1452" i="16"/>
  <c r="E1452" i="16" s="1"/>
  <c r="D1453" i="16"/>
  <c r="E1453" i="16" s="1"/>
  <c r="D1454" i="16"/>
  <c r="E1454" i="16" s="1"/>
  <c r="D1455" i="16"/>
  <c r="E1455" i="16" s="1"/>
  <c r="D1456" i="16"/>
  <c r="E1456" i="16" s="1"/>
  <c r="D1457" i="16"/>
  <c r="E1457" i="16" s="1"/>
  <c r="D1458" i="16"/>
  <c r="E1458" i="16" s="1"/>
  <c r="D1459" i="16"/>
  <c r="E1459" i="16" s="1"/>
  <c r="D1460" i="16"/>
  <c r="E1460" i="16" s="1"/>
  <c r="D1461" i="16"/>
  <c r="E1461" i="16" s="1"/>
  <c r="D1462" i="16"/>
  <c r="E1462" i="16" s="1"/>
  <c r="D1463" i="16"/>
  <c r="E1463" i="16" s="1"/>
  <c r="D1464" i="16"/>
  <c r="E1464" i="16" s="1"/>
  <c r="D1465" i="16"/>
  <c r="E1465" i="16" s="1"/>
  <c r="D1466" i="16"/>
  <c r="E1466" i="16" s="1"/>
  <c r="D1467" i="16"/>
  <c r="E1467" i="16" s="1"/>
  <c r="D1468" i="16"/>
  <c r="E1468" i="16" s="1"/>
  <c r="D1469" i="16"/>
  <c r="E1469" i="16" s="1"/>
  <c r="D1470" i="16"/>
  <c r="E1470" i="16" s="1"/>
  <c r="D1471" i="16"/>
  <c r="E1471" i="16" s="1"/>
  <c r="D1472" i="16"/>
  <c r="E1472" i="16" s="1"/>
  <c r="D1473" i="16"/>
  <c r="E1473" i="16" s="1"/>
  <c r="D1474" i="16"/>
  <c r="E1474" i="16" s="1"/>
  <c r="D1475" i="16"/>
  <c r="E1475" i="16" s="1"/>
  <c r="D1476" i="16"/>
  <c r="E1476" i="16" s="1"/>
  <c r="D1477" i="16"/>
  <c r="E1477" i="16" s="1"/>
  <c r="D1478" i="16"/>
  <c r="E1478" i="16" s="1"/>
  <c r="D1479" i="16"/>
  <c r="E1479" i="16" s="1"/>
  <c r="D1480" i="16"/>
  <c r="E1480" i="16" s="1"/>
  <c r="D1481" i="16"/>
  <c r="E1481" i="16" s="1"/>
  <c r="D1482" i="16"/>
  <c r="E1482" i="16" s="1"/>
  <c r="D1483" i="16"/>
  <c r="E1483" i="16" s="1"/>
  <c r="D1484" i="16"/>
  <c r="E1484" i="16" s="1"/>
  <c r="D1485" i="16"/>
  <c r="E1485" i="16" s="1"/>
  <c r="D1486" i="16"/>
  <c r="E1486" i="16" s="1"/>
  <c r="D1487" i="16"/>
  <c r="E1487" i="16" s="1"/>
  <c r="D1488" i="16"/>
  <c r="E1488" i="16" s="1"/>
  <c r="D1489" i="16"/>
  <c r="E1489" i="16" s="1"/>
  <c r="D1490" i="16"/>
  <c r="E1490" i="16" s="1"/>
  <c r="D1491" i="16"/>
  <c r="E1491" i="16" s="1"/>
  <c r="D1492" i="16"/>
  <c r="E1492" i="16" s="1"/>
  <c r="D1493" i="16"/>
  <c r="E1493" i="16" s="1"/>
  <c r="D1494" i="16"/>
  <c r="E1494" i="16" s="1"/>
  <c r="D1495" i="16"/>
  <c r="E1495" i="16" s="1"/>
  <c r="D1496" i="16"/>
  <c r="E1496" i="16" s="1"/>
  <c r="D1497" i="16"/>
  <c r="E1497" i="16" s="1"/>
  <c r="D1498" i="16"/>
  <c r="E1498" i="16" s="1"/>
  <c r="D1499" i="16"/>
  <c r="E1499" i="16" s="1"/>
  <c r="D1500" i="16"/>
  <c r="E1500" i="16" s="1"/>
  <c r="D1501" i="16"/>
  <c r="E1501" i="16" s="1"/>
  <c r="D1502" i="16"/>
  <c r="E1502" i="16" s="1"/>
  <c r="D1503" i="16"/>
  <c r="E1503" i="16" s="1"/>
  <c r="D1504" i="16"/>
  <c r="E1504" i="16" s="1"/>
  <c r="D1505" i="16"/>
  <c r="E1505" i="16" s="1"/>
  <c r="D1506" i="16"/>
  <c r="E1506" i="16" s="1"/>
  <c r="D1507" i="16"/>
  <c r="E1507" i="16" s="1"/>
  <c r="D1508" i="16"/>
  <c r="E1508" i="16" s="1"/>
  <c r="D1509" i="16"/>
  <c r="E1509" i="16" s="1"/>
  <c r="D1510" i="16"/>
  <c r="E1510" i="16" s="1"/>
  <c r="D1511" i="16"/>
  <c r="E1511" i="16" s="1"/>
  <c r="D1512" i="16"/>
  <c r="E1512" i="16" s="1"/>
  <c r="D1513" i="16"/>
  <c r="E1513" i="16" s="1"/>
  <c r="D1514" i="16"/>
  <c r="E1514" i="16" s="1"/>
  <c r="D1515" i="16"/>
  <c r="E1515" i="16" s="1"/>
  <c r="D1516" i="16"/>
  <c r="E1516" i="16" s="1"/>
  <c r="D1517" i="16"/>
  <c r="E1517" i="16" s="1"/>
  <c r="D1518" i="16"/>
  <c r="E1518" i="16" s="1"/>
  <c r="D1519" i="16"/>
  <c r="E1519" i="16" s="1"/>
  <c r="D1520" i="16"/>
  <c r="E1520" i="16" s="1"/>
  <c r="D1521" i="16"/>
  <c r="E1521" i="16" s="1"/>
  <c r="D1522" i="16"/>
  <c r="E1522" i="16" s="1"/>
  <c r="D1523" i="16"/>
  <c r="E1523" i="16" s="1"/>
  <c r="D1524" i="16"/>
  <c r="E1524" i="16" s="1"/>
  <c r="D1525" i="16"/>
  <c r="E1525" i="16" s="1"/>
  <c r="D1526" i="16"/>
  <c r="E1526" i="16" s="1"/>
  <c r="D1527" i="16"/>
  <c r="E1527" i="16" s="1"/>
  <c r="D1528" i="16"/>
  <c r="E1528" i="16" s="1"/>
  <c r="D1529" i="16"/>
  <c r="E1529" i="16" s="1"/>
  <c r="D1530" i="16"/>
  <c r="E1530" i="16" s="1"/>
  <c r="D1531" i="16"/>
  <c r="E1531" i="16" s="1"/>
  <c r="D1532" i="16"/>
  <c r="E1532" i="16" s="1"/>
  <c r="D1533" i="16"/>
  <c r="E1533" i="16" s="1"/>
  <c r="D1534" i="16"/>
  <c r="E1534" i="16" s="1"/>
  <c r="D1535" i="16"/>
  <c r="E1535" i="16" s="1"/>
  <c r="D1536" i="16"/>
  <c r="E1536" i="16" s="1"/>
  <c r="D1537" i="16"/>
  <c r="E1537" i="16" s="1"/>
  <c r="D1538" i="16"/>
  <c r="E1538" i="16" s="1"/>
  <c r="D1539" i="16"/>
  <c r="E1539" i="16" s="1"/>
  <c r="D1540" i="16"/>
  <c r="E1540" i="16" s="1"/>
  <c r="D1541" i="16"/>
  <c r="E1541" i="16" s="1"/>
  <c r="D1542" i="16"/>
  <c r="E1542" i="16" s="1"/>
  <c r="D1543" i="16"/>
  <c r="E1543" i="16" s="1"/>
  <c r="D1544" i="16"/>
  <c r="E1544" i="16" s="1"/>
  <c r="D1545" i="16"/>
  <c r="E1545" i="16" s="1"/>
  <c r="D1546" i="16"/>
  <c r="E1546" i="16" s="1"/>
  <c r="D1547" i="16"/>
  <c r="E1547" i="16" s="1"/>
  <c r="D1548" i="16"/>
  <c r="E1548" i="16" s="1"/>
  <c r="D1549" i="16"/>
  <c r="E1549" i="16" s="1"/>
  <c r="D1550" i="16"/>
  <c r="E1550" i="16" s="1"/>
  <c r="D1551" i="16"/>
  <c r="E1551" i="16" s="1"/>
  <c r="D1552" i="16"/>
  <c r="E1552" i="16" s="1"/>
  <c r="D1553" i="16"/>
  <c r="E1553" i="16" s="1"/>
  <c r="D1554" i="16"/>
  <c r="E1554" i="16" s="1"/>
  <c r="D1555" i="16"/>
  <c r="E1555" i="16" s="1"/>
  <c r="D1556" i="16"/>
  <c r="E1556" i="16" s="1"/>
  <c r="D1557" i="16"/>
  <c r="E1557" i="16" s="1"/>
  <c r="D1558" i="16"/>
  <c r="E1558" i="16" s="1"/>
  <c r="D1559" i="16"/>
  <c r="E1559" i="16" s="1"/>
  <c r="D1560" i="16"/>
  <c r="E1560" i="16" s="1"/>
  <c r="D1561" i="16"/>
  <c r="E1561" i="16" s="1"/>
  <c r="D1562" i="16"/>
  <c r="E1562" i="16" s="1"/>
  <c r="D1563" i="16"/>
  <c r="E1563" i="16" s="1"/>
  <c r="D1564" i="16"/>
  <c r="E1564" i="16" s="1"/>
  <c r="D1565" i="16"/>
  <c r="E1565" i="16" s="1"/>
  <c r="D1566" i="16"/>
  <c r="E1566" i="16" s="1"/>
  <c r="D1567" i="16"/>
  <c r="E1567" i="16" s="1"/>
  <c r="D1568" i="16"/>
  <c r="E1568" i="16" s="1"/>
  <c r="D1569" i="16"/>
  <c r="E1569" i="16" s="1"/>
  <c r="D1570" i="16"/>
  <c r="E1570" i="16" s="1"/>
  <c r="D1571" i="16"/>
  <c r="E1571" i="16" s="1"/>
  <c r="D1572" i="16"/>
  <c r="E1572" i="16" s="1"/>
  <c r="D1573" i="16"/>
  <c r="E1573" i="16" s="1"/>
  <c r="D1574" i="16"/>
  <c r="E1574" i="16" s="1"/>
  <c r="D1575" i="16"/>
  <c r="E1575" i="16" s="1"/>
  <c r="D1576" i="16"/>
  <c r="E1576" i="16" s="1"/>
  <c r="D1577" i="16"/>
  <c r="E1577" i="16" s="1"/>
  <c r="D1578" i="16"/>
  <c r="E1578" i="16" s="1"/>
  <c r="D1579" i="16"/>
  <c r="E1579" i="16" s="1"/>
  <c r="D1580" i="16"/>
  <c r="E1580" i="16" s="1"/>
  <c r="D1581" i="16"/>
  <c r="E1581" i="16" s="1"/>
  <c r="D1582" i="16"/>
  <c r="E1582" i="16" s="1"/>
  <c r="D1583" i="16"/>
  <c r="E1583" i="16" s="1"/>
  <c r="D1584" i="16"/>
  <c r="E1584" i="16" s="1"/>
  <c r="D1585" i="16"/>
  <c r="E1585" i="16" s="1"/>
  <c r="D1586" i="16"/>
  <c r="E1586" i="16" s="1"/>
  <c r="D1587" i="16"/>
  <c r="E1587" i="16" s="1"/>
  <c r="D1588" i="16"/>
  <c r="E1588" i="16" s="1"/>
  <c r="D1589" i="16"/>
  <c r="E1589" i="16" s="1"/>
  <c r="D1590" i="16"/>
  <c r="E1590" i="16" s="1"/>
  <c r="D1591" i="16"/>
  <c r="E1591" i="16" s="1"/>
  <c r="D1592" i="16"/>
  <c r="E1592" i="16" s="1"/>
  <c r="D1593" i="16"/>
  <c r="E1593" i="16" s="1"/>
  <c r="D1594" i="16"/>
  <c r="E1594" i="16" s="1"/>
  <c r="D1595" i="16"/>
  <c r="E1595" i="16" s="1"/>
  <c r="D1596" i="16"/>
  <c r="E1596" i="16" s="1"/>
  <c r="D1597" i="16"/>
  <c r="E1597" i="16" s="1"/>
  <c r="D1598" i="16"/>
  <c r="E1598" i="16" s="1"/>
  <c r="D1599" i="16"/>
  <c r="E1599" i="16" s="1"/>
  <c r="D1600" i="16"/>
  <c r="E1600" i="16" s="1"/>
  <c r="D1601" i="16"/>
  <c r="E1601" i="16" s="1"/>
  <c r="D1602" i="16"/>
  <c r="E1602" i="16" s="1"/>
  <c r="D1603" i="16"/>
  <c r="E1603" i="16" s="1"/>
  <c r="D1604" i="16"/>
  <c r="E1604" i="16" s="1"/>
  <c r="D1605" i="16"/>
  <c r="E1605" i="16" s="1"/>
  <c r="D1606" i="16"/>
  <c r="E1606" i="16" s="1"/>
  <c r="D1607" i="16"/>
  <c r="E1607" i="16" s="1"/>
  <c r="D1608" i="16"/>
  <c r="E1608" i="16" s="1"/>
  <c r="D1609" i="16"/>
  <c r="E1609" i="16" s="1"/>
  <c r="D1610" i="16"/>
  <c r="E1610" i="16" s="1"/>
  <c r="D1611" i="16"/>
  <c r="E1611" i="16" s="1"/>
  <c r="D1612" i="16"/>
  <c r="E1612" i="16" s="1"/>
  <c r="D1613" i="16"/>
  <c r="E1613" i="16" s="1"/>
  <c r="D1614" i="16"/>
  <c r="E1614" i="16" s="1"/>
  <c r="D1615" i="16"/>
  <c r="E1615" i="16" s="1"/>
  <c r="D1616" i="16"/>
  <c r="E1616" i="16" s="1"/>
  <c r="D1617" i="16"/>
  <c r="E1617" i="16" s="1"/>
  <c r="D1618" i="16"/>
  <c r="E1618" i="16" s="1"/>
  <c r="D1619" i="16"/>
  <c r="E1619" i="16" s="1"/>
  <c r="D1620" i="16"/>
  <c r="E1620" i="16" s="1"/>
  <c r="D1621" i="16"/>
  <c r="E1621" i="16" s="1"/>
  <c r="D1622" i="16"/>
  <c r="E1622" i="16" s="1"/>
  <c r="D1623" i="16"/>
  <c r="E1623" i="16" s="1"/>
  <c r="D1624" i="16"/>
  <c r="E1624" i="16" s="1"/>
  <c r="D1625" i="16"/>
  <c r="E1625" i="16" s="1"/>
  <c r="D1626" i="16"/>
  <c r="E1626" i="16" s="1"/>
  <c r="D1627" i="16"/>
  <c r="E1627" i="16" s="1"/>
  <c r="D1628" i="16"/>
  <c r="E1628" i="16" s="1"/>
  <c r="D1629" i="16"/>
  <c r="E1629" i="16" s="1"/>
  <c r="D1630" i="16"/>
  <c r="E1630" i="16" s="1"/>
  <c r="D1631" i="16"/>
  <c r="E1631" i="16" s="1"/>
  <c r="D1632" i="16"/>
  <c r="E1632" i="16" s="1"/>
  <c r="D1633" i="16"/>
  <c r="E1633" i="16" s="1"/>
  <c r="D1634" i="16"/>
  <c r="E1634" i="16" s="1"/>
  <c r="D1635" i="16"/>
  <c r="E1635" i="16" s="1"/>
  <c r="D1636" i="16"/>
  <c r="E1636" i="16" s="1"/>
  <c r="D1637" i="16"/>
  <c r="E1637" i="16" s="1"/>
  <c r="D1638" i="16"/>
  <c r="E1638" i="16" s="1"/>
  <c r="D1639" i="16"/>
  <c r="E1639" i="16" s="1"/>
  <c r="D1640" i="16"/>
  <c r="E1640" i="16" s="1"/>
  <c r="D1641" i="16"/>
  <c r="E1641" i="16" s="1"/>
  <c r="D1642" i="16"/>
  <c r="E1642" i="16" s="1"/>
  <c r="D1643" i="16"/>
  <c r="E1643" i="16" s="1"/>
  <c r="D1644" i="16"/>
  <c r="E1644" i="16" s="1"/>
  <c r="D1645" i="16"/>
  <c r="E1645" i="16" s="1"/>
  <c r="D1646" i="16"/>
  <c r="E1646" i="16" s="1"/>
  <c r="D1647" i="16"/>
  <c r="E1647" i="16" s="1"/>
  <c r="D1648" i="16"/>
  <c r="E1648" i="16" s="1"/>
  <c r="D1649" i="16"/>
  <c r="E1649" i="16" s="1"/>
  <c r="D1650" i="16"/>
  <c r="E1650" i="16" s="1"/>
  <c r="D1651" i="16"/>
  <c r="E1651" i="16" s="1"/>
  <c r="D1652" i="16"/>
  <c r="E1652" i="16" s="1"/>
  <c r="D1653" i="16"/>
  <c r="E1653" i="16" s="1"/>
  <c r="D1654" i="16"/>
  <c r="E1654" i="16" s="1"/>
  <c r="D1655" i="16"/>
  <c r="E1655" i="16" s="1"/>
  <c r="D1656" i="16"/>
  <c r="E1656" i="16" s="1"/>
  <c r="D1657" i="16"/>
  <c r="E1657" i="16" s="1"/>
  <c r="D1658" i="16"/>
  <c r="E1658" i="16" s="1"/>
  <c r="D1659" i="16"/>
  <c r="E1659" i="16" s="1"/>
  <c r="D1660" i="16"/>
  <c r="E1660" i="16" s="1"/>
  <c r="D1661" i="16"/>
  <c r="E1661" i="16" s="1"/>
  <c r="D1662" i="16"/>
  <c r="E1662" i="16" s="1"/>
  <c r="D1663" i="16"/>
  <c r="E1663" i="16" s="1"/>
  <c r="D1664" i="16"/>
  <c r="E1664" i="16" s="1"/>
  <c r="D1665" i="16"/>
  <c r="E1665" i="16" s="1"/>
  <c r="D1666" i="16"/>
  <c r="E1666" i="16" s="1"/>
  <c r="D1667" i="16"/>
  <c r="E1667" i="16" s="1"/>
  <c r="D1668" i="16"/>
  <c r="E1668" i="16" s="1"/>
  <c r="D1669" i="16"/>
  <c r="E1669" i="16" s="1"/>
  <c r="D1670" i="16"/>
  <c r="E1670" i="16" s="1"/>
  <c r="D1671" i="16"/>
  <c r="E1671" i="16" s="1"/>
  <c r="D1672" i="16"/>
  <c r="E1672" i="16" s="1"/>
  <c r="D1673" i="16"/>
  <c r="E1673" i="16" s="1"/>
  <c r="D1674" i="16"/>
  <c r="E1674" i="16" s="1"/>
  <c r="D1675" i="16"/>
  <c r="E1675" i="16" s="1"/>
  <c r="D1676" i="16"/>
  <c r="E1676" i="16" s="1"/>
  <c r="D1677" i="16"/>
  <c r="E1677" i="16" s="1"/>
  <c r="D1678" i="16"/>
  <c r="E1678" i="16" s="1"/>
  <c r="D1679" i="16"/>
  <c r="E1679" i="16" s="1"/>
  <c r="D1680" i="16"/>
  <c r="E1680" i="16" s="1"/>
  <c r="D1681" i="16"/>
  <c r="E1681" i="16" s="1"/>
  <c r="D1682" i="16"/>
  <c r="E1682" i="16" s="1"/>
  <c r="D1683" i="16"/>
  <c r="E1683" i="16" s="1"/>
  <c r="D1684" i="16"/>
  <c r="E1684" i="16" s="1"/>
  <c r="D1685" i="16"/>
  <c r="E1685" i="16" s="1"/>
  <c r="D1686" i="16"/>
  <c r="E1686" i="16" s="1"/>
  <c r="D1687" i="16"/>
  <c r="E1687" i="16" s="1"/>
  <c r="D1688" i="16"/>
  <c r="E1688" i="16" s="1"/>
  <c r="D1689" i="16"/>
  <c r="E1689" i="16" s="1"/>
  <c r="D1690" i="16"/>
  <c r="E1690" i="16" s="1"/>
  <c r="D1691" i="16"/>
  <c r="E1691" i="16" s="1"/>
  <c r="D1692" i="16"/>
  <c r="E1692" i="16" s="1"/>
  <c r="D1693" i="16"/>
  <c r="E1693" i="16" s="1"/>
  <c r="D1694" i="16"/>
  <c r="E1694" i="16" s="1"/>
  <c r="D1695" i="16"/>
  <c r="E1695" i="16" s="1"/>
  <c r="D1696" i="16"/>
  <c r="E1696" i="16" s="1"/>
  <c r="D1697" i="16"/>
  <c r="E1697" i="16" s="1"/>
  <c r="D1698" i="16"/>
  <c r="E1698" i="16" s="1"/>
  <c r="D1699" i="16"/>
  <c r="E1699" i="16" s="1"/>
  <c r="D1700" i="16"/>
  <c r="E1700" i="16" s="1"/>
  <c r="D1701" i="16"/>
  <c r="E1701" i="16" s="1"/>
  <c r="D1702" i="16"/>
  <c r="E1702" i="16" s="1"/>
  <c r="D1703" i="16"/>
  <c r="E1703" i="16" s="1"/>
  <c r="D1704" i="16"/>
  <c r="E1704" i="16" s="1"/>
  <c r="D1705" i="16"/>
  <c r="E1705" i="16" s="1"/>
  <c r="D1706" i="16"/>
  <c r="E1706" i="16" s="1"/>
  <c r="D1707" i="16"/>
  <c r="E1707" i="16" s="1"/>
  <c r="D1708" i="16"/>
  <c r="E1708" i="16" s="1"/>
  <c r="D1709" i="16"/>
  <c r="E1709" i="16" s="1"/>
  <c r="D1710" i="16"/>
  <c r="E1710" i="16" s="1"/>
  <c r="D1711" i="16"/>
  <c r="E1711" i="16" s="1"/>
  <c r="D1712" i="16"/>
  <c r="E1712" i="16" s="1"/>
  <c r="D1713" i="16"/>
  <c r="E1713" i="16" s="1"/>
  <c r="D1714" i="16"/>
  <c r="E1714" i="16" s="1"/>
  <c r="D1715" i="16"/>
  <c r="E1715" i="16" s="1"/>
  <c r="D1716" i="16"/>
  <c r="E1716" i="16" s="1"/>
  <c r="D1717" i="16"/>
  <c r="E1717" i="16" s="1"/>
  <c r="D1718" i="16"/>
  <c r="E1718" i="16" s="1"/>
  <c r="D1719" i="16"/>
  <c r="E1719" i="16" s="1"/>
  <c r="D1720" i="16"/>
  <c r="E1720" i="16" s="1"/>
  <c r="D1721" i="16"/>
  <c r="E1721" i="16" s="1"/>
  <c r="D1722" i="16"/>
  <c r="E1722" i="16" s="1"/>
  <c r="D1723" i="16"/>
  <c r="E1723" i="16" s="1"/>
  <c r="D1724" i="16"/>
  <c r="E1724" i="16" s="1"/>
  <c r="D1725" i="16"/>
  <c r="E1725" i="16" s="1"/>
  <c r="D1726" i="16"/>
  <c r="E1726" i="16" s="1"/>
  <c r="D1727" i="16"/>
  <c r="E1727" i="16" s="1"/>
  <c r="D1728" i="16"/>
  <c r="E1728" i="16" s="1"/>
  <c r="D1729" i="16"/>
  <c r="E1729" i="16" s="1"/>
  <c r="D1730" i="16"/>
  <c r="E1730" i="16" s="1"/>
  <c r="D1731" i="16"/>
  <c r="E1731" i="16" s="1"/>
  <c r="D1732" i="16"/>
  <c r="E1732" i="16" s="1"/>
  <c r="D1733" i="16"/>
  <c r="E1733" i="16" s="1"/>
  <c r="D1734" i="16"/>
  <c r="E1734" i="16" s="1"/>
  <c r="D1735" i="16"/>
  <c r="E1735" i="16" s="1"/>
  <c r="D1736" i="16"/>
  <c r="E1736" i="16" s="1"/>
  <c r="D1737" i="16"/>
  <c r="E1737" i="16" s="1"/>
  <c r="D1738" i="16"/>
  <c r="E1738" i="16" s="1"/>
  <c r="D1739" i="16"/>
  <c r="E1739" i="16" s="1"/>
  <c r="D1740" i="16"/>
  <c r="E1740" i="16" s="1"/>
  <c r="D1741" i="16"/>
  <c r="E1741" i="16" s="1"/>
  <c r="D1742" i="16"/>
  <c r="E1742" i="16" s="1"/>
  <c r="D1743" i="16"/>
  <c r="E1743" i="16" s="1"/>
  <c r="D1744" i="16"/>
  <c r="E1744" i="16" s="1"/>
  <c r="D1745" i="16"/>
  <c r="E1745" i="16" s="1"/>
  <c r="D1746" i="16"/>
  <c r="E1746" i="16" s="1"/>
  <c r="D1747" i="16"/>
  <c r="E1747" i="16" s="1"/>
  <c r="D1748" i="16"/>
  <c r="E1748" i="16" s="1"/>
  <c r="D1749" i="16"/>
  <c r="E1749" i="16" s="1"/>
  <c r="D1750" i="16"/>
  <c r="E1750" i="16" s="1"/>
  <c r="D1751" i="16"/>
  <c r="E1751" i="16" s="1"/>
  <c r="D1752" i="16"/>
  <c r="E1752" i="16" s="1"/>
  <c r="D1753" i="16"/>
  <c r="E1753" i="16" s="1"/>
  <c r="D1754" i="16"/>
  <c r="E1754" i="16" s="1"/>
  <c r="D1755" i="16"/>
  <c r="E1755" i="16" s="1"/>
  <c r="D1756" i="16"/>
  <c r="E1756" i="16" s="1"/>
  <c r="D1757" i="16"/>
  <c r="E1757" i="16" s="1"/>
  <c r="D1758" i="16"/>
  <c r="E1758" i="16" s="1"/>
  <c r="D1759" i="16"/>
  <c r="E1759" i="16" s="1"/>
  <c r="D1760" i="16"/>
  <c r="E1760" i="16" s="1"/>
  <c r="D1761" i="16"/>
  <c r="E1761" i="16" s="1"/>
  <c r="D1762" i="16"/>
  <c r="E1762" i="16" s="1"/>
  <c r="D1763" i="16"/>
  <c r="E1763" i="16" s="1"/>
  <c r="D1764" i="16"/>
  <c r="E1764" i="16" s="1"/>
  <c r="D1765" i="16"/>
  <c r="E1765" i="16" s="1"/>
  <c r="D1766" i="16"/>
  <c r="E1766" i="16" s="1"/>
  <c r="D1767" i="16"/>
  <c r="E1767" i="16" s="1"/>
  <c r="D1768" i="16"/>
  <c r="E1768" i="16" s="1"/>
  <c r="D1769" i="16"/>
  <c r="E1769" i="16" s="1"/>
  <c r="D1770" i="16"/>
  <c r="E1770" i="16" s="1"/>
  <c r="D1771" i="16"/>
  <c r="E1771" i="16" s="1"/>
  <c r="D1772" i="16"/>
  <c r="E1772" i="16" s="1"/>
  <c r="D1773" i="16"/>
  <c r="E1773" i="16" s="1"/>
  <c r="D1774" i="16"/>
  <c r="E1774" i="16" s="1"/>
  <c r="D1775" i="16"/>
  <c r="E1775" i="16" s="1"/>
  <c r="D1776" i="16"/>
  <c r="E1776" i="16" s="1"/>
  <c r="D1777" i="16"/>
  <c r="E1777" i="16" s="1"/>
  <c r="D1778" i="16"/>
  <c r="E1778" i="16" s="1"/>
  <c r="D1779" i="16"/>
  <c r="E1779" i="16" s="1"/>
  <c r="D1780" i="16"/>
  <c r="E1780" i="16" s="1"/>
  <c r="D1781" i="16"/>
  <c r="E1781" i="16" s="1"/>
  <c r="D1782" i="16"/>
  <c r="E1782" i="16" s="1"/>
  <c r="D1783" i="16"/>
  <c r="E1783" i="16" s="1"/>
  <c r="D1784" i="16"/>
  <c r="E1784" i="16" s="1"/>
  <c r="D1785" i="16"/>
  <c r="E1785" i="16" s="1"/>
  <c r="D1786" i="16"/>
  <c r="E1786" i="16" s="1"/>
  <c r="D1787" i="16"/>
  <c r="E1787" i="16" s="1"/>
  <c r="D1788" i="16"/>
  <c r="E1788" i="16" s="1"/>
  <c r="D1789" i="16"/>
  <c r="E1789" i="16" s="1"/>
  <c r="D1790" i="16"/>
  <c r="E1790" i="16" s="1"/>
  <c r="D1791" i="16"/>
  <c r="E1791" i="16" s="1"/>
  <c r="D1792" i="16"/>
  <c r="E1792" i="16" s="1"/>
  <c r="D1793" i="16"/>
  <c r="E1793" i="16" s="1"/>
  <c r="D1794" i="16"/>
  <c r="E1794" i="16" s="1"/>
  <c r="D1795" i="16"/>
  <c r="E1795" i="16" s="1"/>
  <c r="D1796" i="16"/>
  <c r="E1796" i="16" s="1"/>
  <c r="D1797" i="16"/>
  <c r="E1797" i="16" s="1"/>
  <c r="D1798" i="16"/>
  <c r="E1798" i="16" s="1"/>
  <c r="D1799" i="16"/>
  <c r="E1799" i="16" s="1"/>
  <c r="D1800" i="16"/>
  <c r="E1800" i="16" s="1"/>
  <c r="D1801" i="16"/>
  <c r="E1801" i="16" s="1"/>
  <c r="D1802" i="16"/>
  <c r="E1802" i="16" s="1"/>
  <c r="D1803" i="16"/>
  <c r="E1803" i="16" s="1"/>
  <c r="D1804" i="16"/>
  <c r="E1804" i="16" s="1"/>
  <c r="D1805" i="16"/>
  <c r="E1805" i="16" s="1"/>
  <c r="D1806" i="16"/>
  <c r="E1806" i="16" s="1"/>
  <c r="D1807" i="16"/>
  <c r="E1807" i="16" s="1"/>
  <c r="D1808" i="16"/>
  <c r="E1808" i="16" s="1"/>
  <c r="D1809" i="16"/>
  <c r="E1809" i="16" s="1"/>
  <c r="D1810" i="16"/>
  <c r="E1810" i="16" s="1"/>
  <c r="D1811" i="16"/>
  <c r="E1811" i="16" s="1"/>
  <c r="D1812" i="16"/>
  <c r="E1812" i="16" s="1"/>
  <c r="D1813" i="16"/>
  <c r="E1813" i="16" s="1"/>
  <c r="D1814" i="16"/>
  <c r="E1814" i="16" s="1"/>
  <c r="D1815" i="16"/>
  <c r="E1815" i="16" s="1"/>
  <c r="D1816" i="16"/>
  <c r="E1816" i="16" s="1"/>
  <c r="D1817" i="16"/>
  <c r="E1817" i="16" s="1"/>
  <c r="D1818" i="16"/>
  <c r="E1818" i="16" s="1"/>
  <c r="D1819" i="16"/>
  <c r="E1819" i="16" s="1"/>
  <c r="D1820" i="16"/>
  <c r="E1820" i="16" s="1"/>
  <c r="D1821" i="16"/>
  <c r="E1821" i="16" s="1"/>
  <c r="D1822" i="16"/>
  <c r="E1822" i="16" s="1"/>
  <c r="D1823" i="16"/>
  <c r="E1823" i="16" s="1"/>
  <c r="D1824" i="16"/>
  <c r="E1824" i="16" s="1"/>
  <c r="D1825" i="16"/>
  <c r="E1825" i="16" s="1"/>
  <c r="D1826" i="16"/>
  <c r="E1826" i="16" s="1"/>
  <c r="D1827" i="16"/>
  <c r="E1827" i="16" s="1"/>
  <c r="D1828" i="16"/>
  <c r="E1828" i="16" s="1"/>
  <c r="D1829" i="16"/>
  <c r="E1829" i="16" s="1"/>
  <c r="D1830" i="16"/>
  <c r="E1830" i="16" s="1"/>
  <c r="D1831" i="16"/>
  <c r="E1831" i="16" s="1"/>
  <c r="D1832" i="16"/>
  <c r="E1832" i="16" s="1"/>
  <c r="D1833" i="16"/>
  <c r="E1833" i="16" s="1"/>
  <c r="D1834" i="16"/>
  <c r="E1834" i="16" s="1"/>
  <c r="D1835" i="16"/>
  <c r="E1835" i="16" s="1"/>
  <c r="D1836" i="16"/>
  <c r="E1836" i="16" s="1"/>
  <c r="D1837" i="16"/>
  <c r="E1837" i="16" s="1"/>
  <c r="D1838" i="16"/>
  <c r="E1838" i="16" s="1"/>
  <c r="D1839" i="16"/>
  <c r="E1839" i="16" s="1"/>
  <c r="D1840" i="16"/>
  <c r="E1840" i="16" s="1"/>
  <c r="D1841" i="16"/>
  <c r="E1841" i="16" s="1"/>
  <c r="D1842" i="16"/>
  <c r="E1842" i="16" s="1"/>
  <c r="D1843" i="16"/>
  <c r="E1843" i="16" s="1"/>
  <c r="D1844" i="16"/>
  <c r="E1844" i="16" s="1"/>
  <c r="D1845" i="16"/>
  <c r="E1845" i="16" s="1"/>
  <c r="D1846" i="16"/>
  <c r="E1846" i="16" s="1"/>
  <c r="D1847" i="16"/>
  <c r="E1847" i="16" s="1"/>
  <c r="D1848" i="16"/>
  <c r="E1848" i="16" s="1"/>
  <c r="D1849" i="16"/>
  <c r="E1849" i="16" s="1"/>
  <c r="D1850" i="16"/>
  <c r="E1850" i="16" s="1"/>
  <c r="D1851" i="16"/>
  <c r="E1851" i="16" s="1"/>
  <c r="D1852" i="16"/>
  <c r="E1852" i="16" s="1"/>
  <c r="D1853" i="16"/>
  <c r="E1853" i="16" s="1"/>
  <c r="D1854" i="16"/>
  <c r="E1854" i="16" s="1"/>
  <c r="D1855" i="16"/>
  <c r="E1855" i="16" s="1"/>
  <c r="D1856" i="16"/>
  <c r="E1856" i="16" s="1"/>
  <c r="D1857" i="16"/>
  <c r="E1857" i="16" s="1"/>
  <c r="D1858" i="16"/>
  <c r="E1858" i="16" s="1"/>
  <c r="D1859" i="16"/>
  <c r="E1859" i="16" s="1"/>
  <c r="D1860" i="16"/>
  <c r="E1860" i="16" s="1"/>
  <c r="D1861" i="16"/>
  <c r="E1861" i="16" s="1"/>
  <c r="D1862" i="16"/>
  <c r="E1862" i="16" s="1"/>
  <c r="D1863" i="16"/>
  <c r="E1863" i="16" s="1"/>
  <c r="D1864" i="16"/>
  <c r="E1864" i="16" s="1"/>
  <c r="D1865" i="16"/>
  <c r="E1865" i="16" s="1"/>
  <c r="D1866" i="16"/>
  <c r="E1866" i="16" s="1"/>
  <c r="D1867" i="16"/>
  <c r="E1867" i="16" s="1"/>
  <c r="D1868" i="16"/>
  <c r="E1868" i="16" s="1"/>
  <c r="D1869" i="16"/>
  <c r="E1869" i="16" s="1"/>
  <c r="D1870" i="16"/>
  <c r="E1870" i="16" s="1"/>
  <c r="D1871" i="16"/>
  <c r="E1871" i="16" s="1"/>
  <c r="D1872" i="16"/>
  <c r="E1872" i="16" s="1"/>
  <c r="D1873" i="16"/>
  <c r="E1873" i="16" s="1"/>
  <c r="D1874" i="16"/>
  <c r="E1874" i="16" s="1"/>
  <c r="D1875" i="16"/>
  <c r="E1875" i="16" s="1"/>
  <c r="D1876" i="16"/>
  <c r="E1876" i="16" s="1"/>
  <c r="D1877" i="16"/>
  <c r="E1877" i="16" s="1"/>
  <c r="D1878" i="16"/>
  <c r="E1878" i="16" s="1"/>
  <c r="D1879" i="16"/>
  <c r="E1879" i="16" s="1"/>
  <c r="D1880" i="16"/>
  <c r="E1880" i="16" s="1"/>
  <c r="D1881" i="16"/>
  <c r="E1881" i="16" s="1"/>
  <c r="D1882" i="16"/>
  <c r="E1882" i="16" s="1"/>
  <c r="D1883" i="16"/>
  <c r="E1883" i="16" s="1"/>
  <c r="D1884" i="16"/>
  <c r="E1884" i="16" s="1"/>
  <c r="D1885" i="16"/>
  <c r="E1885" i="16" s="1"/>
  <c r="D1886" i="16"/>
  <c r="E1886" i="16" s="1"/>
  <c r="D1887" i="16"/>
  <c r="E1887" i="16" s="1"/>
  <c r="D1888" i="16"/>
  <c r="E1888" i="16" s="1"/>
  <c r="D1889" i="16"/>
  <c r="E1889" i="16" s="1"/>
  <c r="D1890" i="16"/>
  <c r="E1890" i="16" s="1"/>
  <c r="D1891" i="16"/>
  <c r="E1891" i="16" s="1"/>
  <c r="D1892" i="16"/>
  <c r="E1892" i="16" s="1"/>
  <c r="D1893" i="16"/>
  <c r="E1893" i="16" s="1"/>
  <c r="D1894" i="16"/>
  <c r="E1894" i="16" s="1"/>
  <c r="D1895" i="16"/>
  <c r="E1895" i="16" s="1"/>
  <c r="D1896" i="16"/>
  <c r="E1896" i="16" s="1"/>
  <c r="D1897" i="16"/>
  <c r="E1897" i="16" s="1"/>
  <c r="D1898" i="16"/>
  <c r="E1898" i="16" s="1"/>
  <c r="D1899" i="16"/>
  <c r="E1899" i="16" s="1"/>
  <c r="D1900" i="16"/>
  <c r="E1900" i="16" s="1"/>
  <c r="D1901" i="16"/>
  <c r="E1901" i="16" s="1"/>
  <c r="D1902" i="16"/>
  <c r="E1902" i="16" s="1"/>
  <c r="D1903" i="16"/>
  <c r="E1903" i="16" s="1"/>
  <c r="D1904" i="16"/>
  <c r="E1904" i="16" s="1"/>
  <c r="D1905" i="16"/>
  <c r="E1905" i="16" s="1"/>
  <c r="D1906" i="16"/>
  <c r="E1906" i="16" s="1"/>
  <c r="D1907" i="16"/>
  <c r="E1907" i="16" s="1"/>
  <c r="D1908" i="16"/>
  <c r="E1908" i="16" s="1"/>
  <c r="D1909" i="16"/>
  <c r="E1909" i="16" s="1"/>
  <c r="D1910" i="16"/>
  <c r="E1910" i="16" s="1"/>
  <c r="D1911" i="16"/>
  <c r="E1911" i="16" s="1"/>
  <c r="D1912" i="16"/>
  <c r="E1912" i="16" s="1"/>
  <c r="D1913" i="16"/>
  <c r="E1913" i="16" s="1"/>
  <c r="D1914" i="16"/>
  <c r="E1914" i="16" s="1"/>
  <c r="D1915" i="16"/>
  <c r="E1915" i="16" s="1"/>
  <c r="D1916" i="16"/>
  <c r="E1916" i="16" s="1"/>
  <c r="D1917" i="16"/>
  <c r="E1917" i="16" s="1"/>
  <c r="D1918" i="16"/>
  <c r="E1918" i="16" s="1"/>
  <c r="D1919" i="16"/>
  <c r="E1919" i="16" s="1"/>
  <c r="D1920" i="16"/>
  <c r="E1920" i="16" s="1"/>
  <c r="D1921" i="16"/>
  <c r="E1921" i="16" s="1"/>
  <c r="D1922" i="16"/>
  <c r="E1922" i="16" s="1"/>
  <c r="D1923" i="16"/>
  <c r="E1923" i="16" s="1"/>
  <c r="D1924" i="16"/>
  <c r="E1924" i="16" s="1"/>
  <c r="D1925" i="16"/>
  <c r="E1925" i="16" s="1"/>
  <c r="D1926" i="16"/>
  <c r="E1926" i="16" s="1"/>
  <c r="D1927" i="16"/>
  <c r="E1927" i="16" s="1"/>
  <c r="D1928" i="16"/>
  <c r="E1928" i="16" s="1"/>
  <c r="D1929" i="16"/>
  <c r="E1929" i="16" s="1"/>
  <c r="D1930" i="16"/>
  <c r="E1930" i="16" s="1"/>
  <c r="D1931" i="16"/>
  <c r="E1931" i="16" s="1"/>
  <c r="D1932" i="16"/>
  <c r="E1932" i="16" s="1"/>
  <c r="D1933" i="16"/>
  <c r="E1933" i="16" s="1"/>
  <c r="D1934" i="16"/>
  <c r="E1934" i="16" s="1"/>
  <c r="D1935" i="16"/>
  <c r="E1935" i="16" s="1"/>
  <c r="D1936" i="16"/>
  <c r="E1936" i="16" s="1"/>
  <c r="D1937" i="16"/>
  <c r="E1937" i="16" s="1"/>
  <c r="D1938" i="16"/>
  <c r="E1938" i="16" s="1"/>
  <c r="D1939" i="16"/>
  <c r="E1939" i="16" s="1"/>
  <c r="D1940" i="16"/>
  <c r="E1940" i="16" s="1"/>
  <c r="D1941" i="16"/>
  <c r="E1941" i="16" s="1"/>
  <c r="D1942" i="16"/>
  <c r="E1942" i="16" s="1"/>
  <c r="D1943" i="16"/>
  <c r="E1943" i="16" s="1"/>
  <c r="D1944" i="16"/>
  <c r="E1944" i="16" s="1"/>
  <c r="D1945" i="16"/>
  <c r="E1945" i="16" s="1"/>
  <c r="D1946" i="16"/>
  <c r="E1946" i="16" s="1"/>
  <c r="D1947" i="16"/>
  <c r="E1947" i="16" s="1"/>
  <c r="D1948" i="16"/>
  <c r="E1948" i="16" s="1"/>
  <c r="D1949" i="16"/>
  <c r="E1949" i="16" s="1"/>
  <c r="D1950" i="16"/>
  <c r="E1950" i="16" s="1"/>
  <c r="D1951" i="16"/>
  <c r="E1951" i="16" s="1"/>
  <c r="D1952" i="16"/>
  <c r="E1952" i="16" s="1"/>
  <c r="D1953" i="16"/>
  <c r="E1953" i="16" s="1"/>
  <c r="D1954" i="16"/>
  <c r="E1954" i="16" s="1"/>
  <c r="D1955" i="16"/>
  <c r="E1955" i="16" s="1"/>
  <c r="D1956" i="16"/>
  <c r="E1956" i="16" s="1"/>
  <c r="D1957" i="16"/>
  <c r="E1957" i="16" s="1"/>
  <c r="D1958" i="16"/>
  <c r="E1958" i="16" s="1"/>
  <c r="D1959" i="16"/>
  <c r="E1959" i="16" s="1"/>
  <c r="D1960" i="16"/>
  <c r="E1960" i="16" s="1"/>
  <c r="D1961" i="16"/>
  <c r="E1961" i="16" s="1"/>
  <c r="D1962" i="16"/>
  <c r="E1962" i="16" s="1"/>
  <c r="D1963" i="16"/>
  <c r="E1963" i="16" s="1"/>
  <c r="D1964" i="16"/>
  <c r="E1964" i="16" s="1"/>
  <c r="D1965" i="16"/>
  <c r="E1965" i="16" s="1"/>
  <c r="D1966" i="16"/>
  <c r="E1966" i="16" s="1"/>
  <c r="D1967" i="16"/>
  <c r="E1967" i="16" s="1"/>
  <c r="D1968" i="16"/>
  <c r="E1968" i="16" s="1"/>
  <c r="D1969" i="16"/>
  <c r="E1969" i="16" s="1"/>
  <c r="D1970" i="16"/>
  <c r="E1970" i="16" s="1"/>
  <c r="D1971" i="16"/>
  <c r="E1971" i="16" s="1"/>
  <c r="D1972" i="16"/>
  <c r="E1972" i="16" s="1"/>
  <c r="D1973" i="16"/>
  <c r="E1973" i="16" s="1"/>
  <c r="D1974" i="16"/>
  <c r="E1974" i="16" s="1"/>
  <c r="D1975" i="16"/>
  <c r="E1975" i="16" s="1"/>
  <c r="D1976" i="16"/>
  <c r="E1976" i="16" s="1"/>
  <c r="D1977" i="16"/>
  <c r="E1977" i="16" s="1"/>
  <c r="D1978" i="16"/>
  <c r="E1978" i="16" s="1"/>
  <c r="D1979" i="16"/>
  <c r="E1979" i="16" s="1"/>
  <c r="D1980" i="16"/>
  <c r="E1980" i="16" s="1"/>
  <c r="D1981" i="16"/>
  <c r="E1981" i="16" s="1"/>
  <c r="D1982" i="16"/>
  <c r="E1982" i="16" s="1"/>
  <c r="D1983" i="16"/>
  <c r="E1983" i="16" s="1"/>
  <c r="D1984" i="16"/>
  <c r="E1984" i="16" s="1"/>
  <c r="D1985" i="16"/>
  <c r="E1985" i="16" s="1"/>
  <c r="D1986" i="16"/>
  <c r="E1986" i="16" s="1"/>
  <c r="D1987" i="16"/>
  <c r="E1987" i="16" s="1"/>
  <c r="D1988" i="16"/>
  <c r="E1988" i="16" s="1"/>
  <c r="D1989" i="16"/>
  <c r="E1989" i="16" s="1"/>
  <c r="D1990" i="16"/>
  <c r="E1990" i="16" s="1"/>
  <c r="D1991" i="16"/>
  <c r="E1991" i="16" s="1"/>
  <c r="D1992" i="16"/>
  <c r="E1992" i="16" s="1"/>
  <c r="D1993" i="16"/>
  <c r="E1993" i="16" s="1"/>
  <c r="D1994" i="16"/>
  <c r="E1994" i="16" s="1"/>
  <c r="D1995" i="16"/>
  <c r="E1995" i="16" s="1"/>
  <c r="D1996" i="16"/>
  <c r="E1996" i="16" s="1"/>
  <c r="D1997" i="16"/>
  <c r="E1997" i="16" s="1"/>
  <c r="D1998" i="16"/>
  <c r="E1998" i="16" s="1"/>
  <c r="D1999" i="16"/>
  <c r="E1999" i="16" s="1"/>
  <c r="D2000" i="16"/>
  <c r="E2000" i="16" s="1"/>
  <c r="D2001" i="16"/>
  <c r="E2001" i="16" s="1"/>
  <c r="D2002" i="16"/>
  <c r="E2002" i="16" s="1"/>
  <c r="D2003" i="16"/>
  <c r="E2003" i="16" s="1"/>
  <c r="D2004" i="16"/>
  <c r="E2004" i="16" s="1"/>
  <c r="D2005" i="16"/>
  <c r="E2005" i="16" s="1"/>
  <c r="D2006" i="16"/>
  <c r="E2006" i="16" s="1"/>
  <c r="D2007" i="16"/>
  <c r="E2007" i="16" s="1"/>
  <c r="D2008" i="16"/>
  <c r="E2008" i="16" s="1"/>
  <c r="D2009" i="16"/>
  <c r="E2009" i="16" s="1"/>
  <c r="D2010" i="16"/>
  <c r="E2010" i="16" s="1"/>
  <c r="D2011" i="16"/>
  <c r="E2011" i="16" s="1"/>
  <c r="D2012" i="16"/>
  <c r="E2012" i="16" s="1"/>
  <c r="D2013" i="16"/>
  <c r="E2013" i="16" s="1"/>
  <c r="D2014" i="16"/>
  <c r="E2014" i="16" s="1"/>
  <c r="D2015" i="16"/>
  <c r="E2015" i="16" s="1"/>
  <c r="D2016" i="16"/>
  <c r="E2016" i="16" s="1"/>
  <c r="D2017" i="16"/>
  <c r="E2017" i="16" s="1"/>
  <c r="D2018" i="16"/>
  <c r="E2018" i="16" s="1"/>
  <c r="D2019" i="16"/>
  <c r="E2019" i="16" s="1"/>
  <c r="D2020" i="16"/>
  <c r="E2020" i="16" s="1"/>
  <c r="D2021" i="16"/>
  <c r="E2021" i="16" s="1"/>
  <c r="D2022" i="16"/>
  <c r="E2022" i="16" s="1"/>
  <c r="D2023" i="16"/>
  <c r="E2023" i="16" s="1"/>
  <c r="D2024" i="16"/>
  <c r="E2024" i="16" s="1"/>
  <c r="D2025" i="16"/>
  <c r="E2025" i="16" s="1"/>
  <c r="D2026" i="16"/>
  <c r="E2026" i="16" s="1"/>
  <c r="D2027" i="16"/>
  <c r="E2027" i="16" s="1"/>
  <c r="D2028" i="16"/>
  <c r="E2028" i="16" s="1"/>
  <c r="D2029" i="16"/>
  <c r="E2029" i="16" s="1"/>
  <c r="D2030" i="16"/>
  <c r="E2030" i="16" s="1"/>
  <c r="D2031" i="16"/>
  <c r="E2031" i="16" s="1"/>
  <c r="D2032" i="16"/>
  <c r="E2032" i="16" s="1"/>
  <c r="D2033" i="16"/>
  <c r="E2033" i="16" s="1"/>
  <c r="D2034" i="16"/>
  <c r="E2034" i="16" s="1"/>
  <c r="D2035" i="16"/>
  <c r="E2035" i="16" s="1"/>
  <c r="D2036" i="16"/>
  <c r="E2036" i="16" s="1"/>
  <c r="D2037" i="16"/>
  <c r="E2037" i="16" s="1"/>
  <c r="D2038" i="16"/>
  <c r="E2038" i="16" s="1"/>
  <c r="D2039" i="16"/>
  <c r="E2039" i="16" s="1"/>
  <c r="D2040" i="16"/>
  <c r="E2040" i="16" s="1"/>
  <c r="D2041" i="16"/>
  <c r="E2041" i="16" s="1"/>
  <c r="D2042" i="16"/>
  <c r="E2042" i="16" s="1"/>
  <c r="D2043" i="16"/>
  <c r="E2043" i="16" s="1"/>
  <c r="D2044" i="16"/>
  <c r="E2044" i="16" s="1"/>
  <c r="D2045" i="16"/>
  <c r="E2045" i="16" s="1"/>
  <c r="D2046" i="16"/>
  <c r="E2046" i="16" s="1"/>
  <c r="D2047" i="16"/>
  <c r="E2047" i="16" s="1"/>
  <c r="D2048" i="16"/>
  <c r="E2048" i="16" s="1"/>
  <c r="D2049" i="16"/>
  <c r="E2049" i="16" s="1"/>
  <c r="D2050" i="16"/>
  <c r="E2050" i="16" s="1"/>
  <c r="D2051" i="16"/>
  <c r="E2051" i="16" s="1"/>
  <c r="D2052" i="16"/>
  <c r="E2052" i="16" s="1"/>
  <c r="D2053" i="16"/>
  <c r="E2053" i="16" s="1"/>
  <c r="D2054" i="16"/>
  <c r="E2054" i="16" s="1"/>
  <c r="D2055" i="16"/>
  <c r="E2055" i="16" s="1"/>
  <c r="D2056" i="16"/>
  <c r="E2056" i="16" s="1"/>
  <c r="D2057" i="16"/>
  <c r="E2057" i="16" s="1"/>
  <c r="D2058" i="16"/>
  <c r="E2058" i="16" s="1"/>
  <c r="D2059" i="16"/>
  <c r="E2059" i="16" s="1"/>
  <c r="D2060" i="16"/>
  <c r="E2060" i="16" s="1"/>
  <c r="D2061" i="16"/>
  <c r="E2061" i="16" s="1"/>
  <c r="D2062" i="16"/>
  <c r="E2062" i="16" s="1"/>
  <c r="D2063" i="16"/>
  <c r="E2063" i="16" s="1"/>
  <c r="D2064" i="16"/>
  <c r="E2064" i="16" s="1"/>
  <c r="D2065" i="16"/>
  <c r="E2065" i="16" s="1"/>
  <c r="D2066" i="16"/>
  <c r="E2066" i="16" s="1"/>
  <c r="D2067" i="16"/>
  <c r="E2067" i="16" s="1"/>
  <c r="D2068" i="16"/>
  <c r="E2068" i="16" s="1"/>
  <c r="D2069" i="16"/>
  <c r="E2069" i="16" s="1"/>
  <c r="D2070" i="16"/>
  <c r="E2070" i="16" s="1"/>
  <c r="D2071" i="16"/>
  <c r="E2071" i="16" s="1"/>
  <c r="D2072" i="16"/>
  <c r="E2072" i="16" s="1"/>
  <c r="D2073" i="16"/>
  <c r="E2073" i="16" s="1"/>
  <c r="D2074" i="16"/>
  <c r="E2074" i="16" s="1"/>
  <c r="D2075" i="16"/>
  <c r="E2075" i="16" s="1"/>
  <c r="D2076" i="16"/>
  <c r="E2076" i="16" s="1"/>
  <c r="D2077" i="16"/>
  <c r="E2077" i="16" s="1"/>
  <c r="D2078" i="16"/>
  <c r="E2078" i="16" s="1"/>
  <c r="D2079" i="16"/>
  <c r="E2079" i="16" s="1"/>
  <c r="D2080" i="16"/>
  <c r="E2080" i="16" s="1"/>
  <c r="D2081" i="16"/>
  <c r="E2081" i="16" s="1"/>
  <c r="D2082" i="16"/>
  <c r="E2082" i="16" s="1"/>
  <c r="D2083" i="16"/>
  <c r="E2083" i="16" s="1"/>
  <c r="D2084" i="16"/>
  <c r="E2084" i="16" s="1"/>
  <c r="D2085" i="16"/>
  <c r="E2085" i="16" s="1"/>
  <c r="D2086" i="16"/>
  <c r="E2086" i="16" s="1"/>
  <c r="D2087" i="16"/>
  <c r="E2087" i="16" s="1"/>
  <c r="D2088" i="16"/>
  <c r="E2088" i="16" s="1"/>
  <c r="D2089" i="16"/>
  <c r="E2089" i="16" s="1"/>
  <c r="D2090" i="16"/>
  <c r="E2090" i="16" s="1"/>
  <c r="D2091" i="16"/>
  <c r="E2091" i="16" s="1"/>
  <c r="D2092" i="16"/>
  <c r="E2092" i="16" s="1"/>
  <c r="D2093" i="16"/>
  <c r="E2093" i="16" s="1"/>
  <c r="D2094" i="16"/>
  <c r="E2094" i="16" s="1"/>
  <c r="D2095" i="16"/>
  <c r="E2095" i="16" s="1"/>
  <c r="D2096" i="16"/>
  <c r="E2096" i="16" s="1"/>
  <c r="D2097" i="16"/>
  <c r="E2097" i="16" s="1"/>
  <c r="D2098" i="16"/>
  <c r="E2098" i="16" s="1"/>
  <c r="D2099" i="16"/>
  <c r="E2099" i="16" s="1"/>
  <c r="D2100" i="16"/>
  <c r="E2100" i="16" s="1"/>
  <c r="D2101" i="16"/>
  <c r="E2101" i="16" s="1"/>
  <c r="D2102" i="16"/>
  <c r="E2102" i="16" s="1"/>
  <c r="D2103" i="16"/>
  <c r="E2103" i="16" s="1"/>
  <c r="D2104" i="16"/>
  <c r="E2104" i="16" s="1"/>
  <c r="D2105" i="16"/>
  <c r="E2105" i="16" s="1"/>
  <c r="D2106" i="16"/>
  <c r="E2106" i="16" s="1"/>
  <c r="D2107" i="16"/>
  <c r="E2107" i="16" s="1"/>
  <c r="D2108" i="16"/>
  <c r="E2108" i="16" s="1"/>
  <c r="D2109" i="16"/>
  <c r="E2109" i="16" s="1"/>
  <c r="D2110" i="16"/>
  <c r="E2110" i="16" s="1"/>
  <c r="D2111" i="16"/>
  <c r="E2111" i="16" s="1"/>
  <c r="D2112" i="16"/>
  <c r="E2112" i="16" s="1"/>
  <c r="D2113" i="16"/>
  <c r="E2113" i="16" s="1"/>
  <c r="D2114" i="16"/>
  <c r="E2114" i="16" s="1"/>
  <c r="D2115" i="16"/>
  <c r="E2115" i="16" s="1"/>
  <c r="D2116" i="16"/>
  <c r="E2116" i="16" s="1"/>
  <c r="D2117" i="16"/>
  <c r="E2117" i="16" s="1"/>
  <c r="D2118" i="16"/>
  <c r="E2118" i="16" s="1"/>
  <c r="D2119" i="16"/>
  <c r="E2119" i="16" s="1"/>
  <c r="D2120" i="16"/>
  <c r="E2120" i="16" s="1"/>
  <c r="D2121" i="16"/>
  <c r="E2121" i="16" s="1"/>
  <c r="D2122" i="16"/>
  <c r="E2122" i="16" s="1"/>
  <c r="D2123" i="16"/>
  <c r="E2123" i="16" s="1"/>
  <c r="D2124" i="16"/>
  <c r="E2124" i="16" s="1"/>
  <c r="D2125" i="16"/>
  <c r="E2125" i="16" s="1"/>
  <c r="D2126" i="16"/>
  <c r="E2126" i="16" s="1"/>
  <c r="D2127" i="16"/>
  <c r="E2127" i="16" s="1"/>
  <c r="D2128" i="16"/>
  <c r="E2128" i="16" s="1"/>
  <c r="D2129" i="16"/>
  <c r="E2129" i="16" s="1"/>
  <c r="D2130" i="16"/>
  <c r="E2130" i="16" s="1"/>
  <c r="D2131" i="16"/>
  <c r="E2131" i="16" s="1"/>
  <c r="D2132" i="16"/>
  <c r="E2132" i="16" s="1"/>
  <c r="D2133" i="16"/>
  <c r="E2133" i="16" s="1"/>
  <c r="D2134" i="16"/>
  <c r="E2134" i="16" s="1"/>
  <c r="D2135" i="16"/>
  <c r="E2135" i="16" s="1"/>
  <c r="D2136" i="16"/>
  <c r="E2136" i="16" s="1"/>
  <c r="D2137" i="16"/>
  <c r="E2137" i="16" s="1"/>
  <c r="D2138" i="16"/>
  <c r="E2138" i="16" s="1"/>
  <c r="D2139" i="16"/>
  <c r="E2139" i="16" s="1"/>
  <c r="D2140" i="16"/>
  <c r="E2140" i="16" s="1"/>
  <c r="D2141" i="16"/>
  <c r="E2141" i="16" s="1"/>
  <c r="D2142" i="16"/>
  <c r="E2142" i="16" s="1"/>
  <c r="D2143" i="16"/>
  <c r="E2143" i="16" s="1"/>
  <c r="D2144" i="16"/>
  <c r="E2144" i="16" s="1"/>
  <c r="D2145" i="16"/>
  <c r="E2145" i="16" s="1"/>
  <c r="D2146" i="16"/>
  <c r="E2146" i="16" s="1"/>
  <c r="D2147" i="16"/>
  <c r="E2147" i="16" s="1"/>
  <c r="D2148" i="16"/>
  <c r="E2148" i="16" s="1"/>
  <c r="D2149" i="16"/>
  <c r="E2149" i="16" s="1"/>
  <c r="D2150" i="16"/>
  <c r="E2150" i="16" s="1"/>
  <c r="D2151" i="16"/>
  <c r="E2151" i="16" s="1"/>
  <c r="D2152" i="16"/>
  <c r="E2152" i="16" s="1"/>
  <c r="D2153" i="16"/>
  <c r="E2153" i="16" s="1"/>
  <c r="D2154" i="16"/>
  <c r="E2154" i="16" s="1"/>
  <c r="D2155" i="16"/>
  <c r="E2155" i="16" s="1"/>
  <c r="D2156" i="16"/>
  <c r="E2156" i="16" s="1"/>
  <c r="D2157" i="16"/>
  <c r="E2157" i="16" s="1"/>
  <c r="D2158" i="16"/>
  <c r="E2158" i="16" s="1"/>
  <c r="D2159" i="16"/>
  <c r="E2159" i="16" s="1"/>
  <c r="D2160" i="16"/>
  <c r="E2160" i="16" s="1"/>
  <c r="D2161" i="16"/>
  <c r="E2161" i="16" s="1"/>
  <c r="D2162" i="16"/>
  <c r="E2162" i="16" s="1"/>
  <c r="D2163" i="16"/>
  <c r="E2163" i="16" s="1"/>
  <c r="D2164" i="16"/>
  <c r="E2164" i="16" s="1"/>
  <c r="D2165" i="16"/>
  <c r="E2165" i="16" s="1"/>
  <c r="D2166" i="16"/>
  <c r="E2166" i="16" s="1"/>
  <c r="D2167" i="16"/>
  <c r="E2167" i="16" s="1"/>
  <c r="D2168" i="16"/>
  <c r="E2168" i="16" s="1"/>
  <c r="D2169" i="16"/>
  <c r="E2169" i="16" s="1"/>
  <c r="D2170" i="16"/>
  <c r="E2170" i="16" s="1"/>
  <c r="D2171" i="16"/>
  <c r="E2171" i="16" s="1"/>
  <c r="D2172" i="16"/>
  <c r="E2172" i="16" s="1"/>
  <c r="D2173" i="16"/>
  <c r="E2173" i="16" s="1"/>
  <c r="D2174" i="16"/>
  <c r="E2174" i="16" s="1"/>
  <c r="D2175" i="16"/>
  <c r="E2175" i="16" s="1"/>
  <c r="D2176" i="16"/>
  <c r="E2176" i="16" s="1"/>
  <c r="D2177" i="16"/>
  <c r="E2177" i="16" s="1"/>
  <c r="D2178" i="16"/>
  <c r="E2178" i="16" s="1"/>
  <c r="D2179" i="16"/>
  <c r="E2179" i="16" s="1"/>
  <c r="D2180" i="16"/>
  <c r="E2180" i="16" s="1"/>
  <c r="D2181" i="16"/>
  <c r="E2181" i="16" s="1"/>
  <c r="D2182" i="16"/>
  <c r="E2182" i="16" s="1"/>
  <c r="D2183" i="16"/>
  <c r="E2183" i="16" s="1"/>
  <c r="D2184" i="16"/>
  <c r="E2184" i="16" s="1"/>
  <c r="D2185" i="16"/>
  <c r="E2185" i="16" s="1"/>
  <c r="D2186" i="16"/>
  <c r="E2186" i="16" s="1"/>
  <c r="D2187" i="16"/>
  <c r="E2187" i="16" s="1"/>
  <c r="D2188" i="16"/>
  <c r="E2188" i="16" s="1"/>
  <c r="D2189" i="16"/>
  <c r="E2189" i="16" s="1"/>
  <c r="D2190" i="16"/>
  <c r="E2190" i="16" s="1"/>
  <c r="D2191" i="16"/>
  <c r="E2191" i="16" s="1"/>
  <c r="D2192" i="16"/>
  <c r="E2192" i="16" s="1"/>
  <c r="D2193" i="16"/>
  <c r="E2193" i="16" s="1"/>
  <c r="D2194" i="16"/>
  <c r="E2194" i="16" s="1"/>
  <c r="D2195" i="16"/>
  <c r="E2195" i="16" s="1"/>
  <c r="D2196" i="16"/>
  <c r="E2196" i="16" s="1"/>
  <c r="D2197" i="16"/>
  <c r="E2197" i="16" s="1"/>
  <c r="D2198" i="16"/>
  <c r="E2198" i="16" s="1"/>
  <c r="D2199" i="16"/>
  <c r="E2199" i="16" s="1"/>
  <c r="D2200" i="16"/>
  <c r="E2200" i="16" s="1"/>
  <c r="D2201" i="16"/>
  <c r="E2201" i="16" s="1"/>
  <c r="D2202" i="16"/>
  <c r="E2202" i="16" s="1"/>
  <c r="D2203" i="16"/>
  <c r="E2203" i="16" s="1"/>
  <c r="D2204" i="16"/>
  <c r="E2204" i="16" s="1"/>
  <c r="D2205" i="16"/>
  <c r="E2205" i="16" s="1"/>
  <c r="D2206" i="16"/>
  <c r="E2206" i="16" s="1"/>
  <c r="D2207" i="16"/>
  <c r="E2207" i="16" s="1"/>
  <c r="D2208" i="16"/>
  <c r="E2208" i="16" s="1"/>
  <c r="D2209" i="16"/>
  <c r="E2209" i="16" s="1"/>
  <c r="D2210" i="16"/>
  <c r="E2210" i="16" s="1"/>
  <c r="D2211" i="16"/>
  <c r="E2211" i="16" s="1"/>
  <c r="D2212" i="16"/>
  <c r="E2212" i="16" s="1"/>
  <c r="D2213" i="16"/>
  <c r="E2213" i="16" s="1"/>
  <c r="D2214" i="16"/>
  <c r="E2214" i="16" s="1"/>
  <c r="D2215" i="16"/>
  <c r="E2215" i="16" s="1"/>
  <c r="D2216" i="16"/>
  <c r="E2216" i="16" s="1"/>
  <c r="D2217" i="16"/>
  <c r="E2217" i="16" s="1"/>
  <c r="D2218" i="16"/>
  <c r="E2218" i="16" s="1"/>
  <c r="D2219" i="16"/>
  <c r="E2219" i="16" s="1"/>
  <c r="D2220" i="16"/>
  <c r="E2220" i="16" s="1"/>
  <c r="D2221" i="16"/>
  <c r="E2221" i="16" s="1"/>
  <c r="D2222" i="16"/>
  <c r="E2222" i="16" s="1"/>
  <c r="D2223" i="16"/>
  <c r="E2223" i="16" s="1"/>
  <c r="D2224" i="16"/>
  <c r="E2224" i="16" s="1"/>
  <c r="D2225" i="16"/>
  <c r="E2225" i="16" s="1"/>
  <c r="D2226" i="16"/>
  <c r="E2226" i="16" s="1"/>
  <c r="D2227" i="16"/>
  <c r="E2227" i="16" s="1"/>
  <c r="D2228" i="16"/>
  <c r="E2228" i="16" s="1"/>
  <c r="D2229" i="16"/>
  <c r="E2229" i="16" s="1"/>
  <c r="D2230" i="16"/>
  <c r="E2230" i="16" s="1"/>
  <c r="D2231" i="16"/>
  <c r="E2231" i="16" s="1"/>
  <c r="D2232" i="16"/>
  <c r="E2232" i="16" s="1"/>
  <c r="D2233" i="16"/>
  <c r="E2233" i="16" s="1"/>
  <c r="D2234" i="16"/>
  <c r="E2234" i="16" s="1"/>
  <c r="D2235" i="16"/>
  <c r="E2235" i="16" s="1"/>
  <c r="D2236" i="16"/>
  <c r="E2236" i="16" s="1"/>
  <c r="D2237" i="16"/>
  <c r="E2237" i="16" s="1"/>
  <c r="D2238" i="16"/>
  <c r="E2238" i="16" s="1"/>
  <c r="D2239" i="16"/>
  <c r="E2239" i="16" s="1"/>
  <c r="D2240" i="16"/>
  <c r="E2240" i="16" s="1"/>
  <c r="D2241" i="16"/>
  <c r="E2241" i="16" s="1"/>
  <c r="D2242" i="16"/>
  <c r="E2242" i="16" s="1"/>
  <c r="D2243" i="16"/>
  <c r="E2243" i="16" s="1"/>
  <c r="D2244" i="16"/>
  <c r="E2244" i="16" s="1"/>
  <c r="D2245" i="16"/>
  <c r="E2245" i="16" s="1"/>
  <c r="D2246" i="16"/>
  <c r="E2246" i="16" s="1"/>
  <c r="D2247" i="16"/>
  <c r="E2247" i="16" s="1"/>
  <c r="D2248" i="16"/>
  <c r="E2248" i="16" s="1"/>
  <c r="D2249" i="16"/>
  <c r="E2249" i="16" s="1"/>
  <c r="D2250" i="16"/>
  <c r="E2250" i="16" s="1"/>
  <c r="D2251" i="16"/>
  <c r="E2251" i="16" s="1"/>
  <c r="D2252" i="16"/>
  <c r="E2252" i="16" s="1"/>
  <c r="D2253" i="16"/>
  <c r="E2253" i="16" s="1"/>
  <c r="D2254" i="16"/>
  <c r="E2254" i="16" s="1"/>
  <c r="D2255" i="16"/>
  <c r="E2255" i="16" s="1"/>
  <c r="D2256" i="16"/>
  <c r="E2256" i="16" s="1"/>
  <c r="D2257" i="16"/>
  <c r="E2257" i="16" s="1"/>
  <c r="D2258" i="16"/>
  <c r="E2258" i="16" s="1"/>
  <c r="D2259" i="16"/>
  <c r="E2259" i="16" s="1"/>
  <c r="D2260" i="16"/>
  <c r="E2260" i="16" s="1"/>
  <c r="D2261" i="16"/>
  <c r="E2261" i="16" s="1"/>
  <c r="D2262" i="16"/>
  <c r="E2262" i="16" s="1"/>
  <c r="D2263" i="16"/>
  <c r="E2263" i="16" s="1"/>
  <c r="D2264" i="16"/>
  <c r="E2264" i="16" s="1"/>
  <c r="D2265" i="16"/>
  <c r="E2265" i="16" s="1"/>
  <c r="D2266" i="16"/>
  <c r="E2266" i="16" s="1"/>
  <c r="D2267" i="16"/>
  <c r="E2267" i="16" s="1"/>
  <c r="D2268" i="16"/>
  <c r="E2268" i="16" s="1"/>
  <c r="D2269" i="16"/>
  <c r="E2269" i="16" s="1"/>
  <c r="D2270" i="16"/>
  <c r="E2270" i="16" s="1"/>
  <c r="D2271" i="16"/>
  <c r="E2271" i="16" s="1"/>
  <c r="D2272" i="16"/>
  <c r="E2272" i="16" s="1"/>
  <c r="D2273" i="16"/>
  <c r="E2273" i="16" s="1"/>
  <c r="D2274" i="16"/>
  <c r="E2274" i="16" s="1"/>
  <c r="D2275" i="16"/>
  <c r="E2275" i="16" s="1"/>
  <c r="D2276" i="16"/>
  <c r="E2276" i="16" s="1"/>
  <c r="D2277" i="16"/>
  <c r="E2277" i="16" s="1"/>
  <c r="D2278" i="16"/>
  <c r="E2278" i="16" s="1"/>
  <c r="D2279" i="16"/>
  <c r="E2279" i="16" s="1"/>
  <c r="D2280" i="16"/>
  <c r="E2280" i="16" s="1"/>
  <c r="D2281" i="16"/>
  <c r="E2281" i="16" s="1"/>
  <c r="D2282" i="16"/>
  <c r="E2282" i="16" s="1"/>
  <c r="D2283" i="16"/>
  <c r="E2283" i="16" s="1"/>
  <c r="D2284" i="16"/>
  <c r="E2284" i="16" s="1"/>
  <c r="D2285" i="16"/>
  <c r="E2285" i="16" s="1"/>
  <c r="D2286" i="16"/>
  <c r="E2286" i="16" s="1"/>
  <c r="D2287" i="16"/>
  <c r="E2287" i="16" s="1"/>
  <c r="D2288" i="16"/>
  <c r="E2288" i="16" s="1"/>
  <c r="D2289" i="16"/>
  <c r="E2289" i="16" s="1"/>
  <c r="D2290" i="16"/>
  <c r="E2290" i="16" s="1"/>
  <c r="D2291" i="16"/>
  <c r="E2291" i="16" s="1"/>
  <c r="D2292" i="16"/>
  <c r="E2292" i="16" s="1"/>
  <c r="D2293" i="16"/>
  <c r="E2293" i="16" s="1"/>
  <c r="D2294" i="16"/>
  <c r="E2294" i="16" s="1"/>
  <c r="D2295" i="16"/>
  <c r="E2295" i="16" s="1"/>
  <c r="D2296" i="16"/>
  <c r="E2296" i="16" s="1"/>
  <c r="D2297" i="16"/>
  <c r="E2297" i="16" s="1"/>
  <c r="D2298" i="16"/>
  <c r="E2298" i="16" s="1"/>
  <c r="D2299" i="16"/>
  <c r="E2299" i="16" s="1"/>
  <c r="D2300" i="16"/>
  <c r="E2300" i="16" s="1"/>
  <c r="D2301" i="16"/>
  <c r="E2301" i="16" s="1"/>
  <c r="D2302" i="16"/>
  <c r="E2302" i="16" s="1"/>
  <c r="D2303" i="16"/>
  <c r="E2303" i="16" s="1"/>
  <c r="D2304" i="16"/>
  <c r="E2304" i="16" s="1"/>
  <c r="D2305" i="16"/>
  <c r="E2305" i="16" s="1"/>
  <c r="D2306" i="16"/>
  <c r="E2306" i="16" s="1"/>
  <c r="D2307" i="16"/>
  <c r="E2307" i="16" s="1"/>
  <c r="D2308" i="16"/>
  <c r="E2308" i="16" s="1"/>
  <c r="D2309" i="16"/>
  <c r="E2309" i="16" s="1"/>
  <c r="D2310" i="16"/>
  <c r="E2310" i="16" s="1"/>
  <c r="D2311" i="16"/>
  <c r="E2311" i="16" s="1"/>
  <c r="D2312" i="16"/>
  <c r="E2312" i="16" s="1"/>
  <c r="D2313" i="16"/>
  <c r="E2313" i="16" s="1"/>
  <c r="D2314" i="16"/>
  <c r="E2314" i="16" s="1"/>
  <c r="D2315" i="16"/>
  <c r="E2315" i="16" s="1"/>
  <c r="D2316" i="16"/>
  <c r="E2316" i="16" s="1"/>
  <c r="D2317" i="16"/>
  <c r="E2317" i="16" s="1"/>
  <c r="D2318" i="16"/>
  <c r="E2318" i="16" s="1"/>
  <c r="D2319" i="16"/>
  <c r="E2319" i="16" s="1"/>
  <c r="D2320" i="16"/>
  <c r="E2320" i="16" s="1"/>
  <c r="D2321" i="16"/>
  <c r="E2321" i="16" s="1"/>
  <c r="D2322" i="16"/>
  <c r="E2322" i="16" s="1"/>
  <c r="D2323" i="16"/>
  <c r="E2323" i="16" s="1"/>
  <c r="D2324" i="16"/>
  <c r="E2324" i="16" s="1"/>
  <c r="D2325" i="16"/>
  <c r="E2325" i="16" s="1"/>
  <c r="D2326" i="16"/>
  <c r="E2326" i="16" s="1"/>
  <c r="D2327" i="16"/>
  <c r="E2327" i="16" s="1"/>
  <c r="D2328" i="16"/>
  <c r="E2328" i="16" s="1"/>
  <c r="D2329" i="16"/>
  <c r="E2329" i="16" s="1"/>
  <c r="D2330" i="16"/>
  <c r="E2330" i="16" s="1"/>
  <c r="D2331" i="16"/>
  <c r="E2331" i="16" s="1"/>
  <c r="D2332" i="16"/>
  <c r="E2332" i="16" s="1"/>
  <c r="D2333" i="16"/>
  <c r="E2333" i="16" s="1"/>
  <c r="D2334" i="16"/>
  <c r="E2334" i="16" s="1"/>
  <c r="D2335" i="16"/>
  <c r="E2335" i="16" s="1"/>
  <c r="D2336" i="16"/>
  <c r="E2336" i="16" s="1"/>
  <c r="D2337" i="16"/>
  <c r="E2337" i="16" s="1"/>
  <c r="D2338" i="16"/>
  <c r="E2338" i="16" s="1"/>
  <c r="D2339" i="16"/>
  <c r="E2339" i="16" s="1"/>
  <c r="D2340" i="16"/>
  <c r="E2340" i="16" s="1"/>
  <c r="D2341" i="16"/>
  <c r="E2341" i="16" s="1"/>
  <c r="D2342" i="16"/>
  <c r="E2342" i="16" s="1"/>
  <c r="D2343" i="16"/>
  <c r="E2343" i="16" s="1"/>
  <c r="D2344" i="16"/>
  <c r="E2344" i="16" s="1"/>
  <c r="D2345" i="16"/>
  <c r="E2345" i="16" s="1"/>
  <c r="D2346" i="16"/>
  <c r="E2346" i="16" s="1"/>
  <c r="D2347" i="16"/>
  <c r="E2347" i="16" s="1"/>
  <c r="D2348" i="16"/>
  <c r="E2348" i="16" s="1"/>
  <c r="D2349" i="16"/>
  <c r="E2349" i="16" s="1"/>
  <c r="D2350" i="16"/>
  <c r="E2350" i="16" s="1"/>
  <c r="D2351" i="16"/>
  <c r="E2351" i="16" s="1"/>
  <c r="D2352" i="16"/>
  <c r="E2352" i="16" s="1"/>
  <c r="D2353" i="16"/>
  <c r="E2353" i="16" s="1"/>
  <c r="D2354" i="16"/>
  <c r="E2354" i="16" s="1"/>
  <c r="D2355" i="16"/>
  <c r="E2355" i="16" s="1"/>
  <c r="D2356" i="16"/>
  <c r="E2356" i="16" s="1"/>
  <c r="D2357" i="16"/>
  <c r="E2357" i="16" s="1"/>
  <c r="D2358" i="16"/>
  <c r="E2358" i="16" s="1"/>
  <c r="D2359" i="16"/>
  <c r="E2359" i="16" s="1"/>
  <c r="D2360" i="16"/>
  <c r="E2360" i="16" s="1"/>
  <c r="D2361" i="16"/>
  <c r="E2361" i="16" s="1"/>
  <c r="D2362" i="16"/>
  <c r="E2362" i="16" s="1"/>
  <c r="D2363" i="16"/>
  <c r="E2363" i="16" s="1"/>
  <c r="D2364" i="16"/>
  <c r="E2364" i="16" s="1"/>
  <c r="D2365" i="16"/>
  <c r="E2365" i="16" s="1"/>
  <c r="D2366" i="16"/>
  <c r="E2366" i="16" s="1"/>
  <c r="D2367" i="16"/>
  <c r="E2367" i="16" s="1"/>
  <c r="D2368" i="16"/>
  <c r="E2368" i="16" s="1"/>
  <c r="D2369" i="16"/>
  <c r="E2369" i="16" s="1"/>
  <c r="D2370" i="16"/>
  <c r="E2370" i="16" s="1"/>
  <c r="D2371" i="16"/>
  <c r="E2371" i="16" s="1"/>
  <c r="D2372" i="16"/>
  <c r="E2372" i="16" s="1"/>
  <c r="D2373" i="16"/>
  <c r="E2373" i="16" s="1"/>
  <c r="D2374" i="16"/>
  <c r="E2374" i="16" s="1"/>
  <c r="D2375" i="16"/>
  <c r="E2375" i="16" s="1"/>
  <c r="D2376" i="16"/>
  <c r="E2376" i="16" s="1"/>
  <c r="D2377" i="16"/>
  <c r="E2377" i="16" s="1"/>
  <c r="D2378" i="16"/>
  <c r="E2378" i="16" s="1"/>
  <c r="D2379" i="16"/>
  <c r="E2379" i="16" s="1"/>
  <c r="D2380" i="16"/>
  <c r="E2380" i="16" s="1"/>
  <c r="D2381" i="16"/>
  <c r="E2381" i="16" s="1"/>
  <c r="D2382" i="16"/>
  <c r="E2382" i="16" s="1"/>
  <c r="D2383" i="16"/>
  <c r="E2383" i="16" s="1"/>
  <c r="D2384" i="16"/>
  <c r="E2384" i="16" s="1"/>
  <c r="D2385" i="16"/>
  <c r="E2385" i="16" s="1"/>
  <c r="D2386" i="16"/>
  <c r="E2386" i="16" s="1"/>
  <c r="D2387" i="16"/>
  <c r="E2387" i="16" s="1"/>
  <c r="D2388" i="16"/>
  <c r="E2388" i="16" s="1"/>
  <c r="D2389" i="16"/>
  <c r="E2389" i="16" s="1"/>
  <c r="D2390" i="16"/>
  <c r="E2390" i="16" s="1"/>
  <c r="D2391" i="16"/>
  <c r="E2391" i="16" s="1"/>
  <c r="D2392" i="16"/>
  <c r="E2392" i="16" s="1"/>
  <c r="D2393" i="16"/>
  <c r="E2393" i="16" s="1"/>
  <c r="D2394" i="16"/>
  <c r="E2394" i="16" s="1"/>
  <c r="D2395" i="16"/>
  <c r="E2395" i="16" s="1"/>
  <c r="D2396" i="16"/>
  <c r="E2396" i="16" s="1"/>
  <c r="D2397" i="16"/>
  <c r="E2397" i="16" s="1"/>
  <c r="D2398" i="16"/>
  <c r="E2398" i="16" s="1"/>
  <c r="D2399" i="16"/>
  <c r="E2399" i="16" s="1"/>
  <c r="D2400" i="16"/>
  <c r="E2400" i="16" s="1"/>
  <c r="D2401" i="16"/>
  <c r="E2401" i="16" s="1"/>
  <c r="D2402" i="16"/>
  <c r="E2402" i="16" s="1"/>
  <c r="D2403" i="16"/>
  <c r="E2403" i="16" s="1"/>
  <c r="D2404" i="16"/>
  <c r="E2404" i="16" s="1"/>
  <c r="D2405" i="16"/>
  <c r="E2405" i="16" s="1"/>
  <c r="D2406" i="16"/>
  <c r="E2406" i="16" s="1"/>
  <c r="D2407" i="16"/>
  <c r="E2407" i="16" s="1"/>
  <c r="D2408" i="16"/>
  <c r="E2408" i="16" s="1"/>
  <c r="D2409" i="16"/>
  <c r="E2409" i="16" s="1"/>
  <c r="D2410" i="16"/>
  <c r="E2410" i="16" s="1"/>
  <c r="D2411" i="16"/>
  <c r="E2411" i="16" s="1"/>
  <c r="D2412" i="16"/>
  <c r="E2412" i="16" s="1"/>
  <c r="D2413" i="16"/>
  <c r="E2413" i="16" s="1"/>
  <c r="D2414" i="16"/>
  <c r="E2414" i="16" s="1"/>
  <c r="D2415" i="16"/>
  <c r="E2415" i="16" s="1"/>
  <c r="D2416" i="16"/>
  <c r="E2416" i="16" s="1"/>
  <c r="D2417" i="16"/>
  <c r="E2417" i="16" s="1"/>
  <c r="D2418" i="16"/>
  <c r="E2418" i="16" s="1"/>
  <c r="D2419" i="16"/>
  <c r="E2419" i="16" s="1"/>
  <c r="D2420" i="16"/>
  <c r="E2420" i="16" s="1"/>
  <c r="D2421" i="16"/>
  <c r="E2421" i="16" s="1"/>
  <c r="D2422" i="16"/>
  <c r="E2422" i="16" s="1"/>
  <c r="D2423" i="16"/>
  <c r="E2423" i="16" s="1"/>
  <c r="D2424" i="16"/>
  <c r="E2424" i="16" s="1"/>
  <c r="D2425" i="16"/>
  <c r="E2425" i="16" s="1"/>
  <c r="D2426" i="16"/>
  <c r="E2426" i="16" s="1"/>
  <c r="D2427" i="16"/>
  <c r="E2427" i="16" s="1"/>
  <c r="D2428" i="16"/>
  <c r="E2428" i="16" s="1"/>
  <c r="D2429" i="16"/>
  <c r="E2429" i="16" s="1"/>
  <c r="D2430" i="16"/>
  <c r="E2430" i="16" s="1"/>
  <c r="D2431" i="16"/>
  <c r="E2431" i="16" s="1"/>
  <c r="D2432" i="16"/>
  <c r="E2432" i="16" s="1"/>
  <c r="D2433" i="16"/>
  <c r="E2433" i="16" s="1"/>
  <c r="D2434" i="16"/>
  <c r="E2434" i="16" s="1"/>
  <c r="D2435" i="16"/>
  <c r="E2435" i="16" s="1"/>
  <c r="D2436" i="16"/>
  <c r="E2436" i="16" s="1"/>
  <c r="D2437" i="16"/>
  <c r="E2437" i="16" s="1"/>
  <c r="D2438" i="16"/>
  <c r="E2438" i="16" s="1"/>
  <c r="D2439" i="16"/>
  <c r="E2439" i="16" s="1"/>
  <c r="D2440" i="16"/>
  <c r="E2440" i="16" s="1"/>
  <c r="D2441" i="16"/>
  <c r="E2441" i="16" s="1"/>
  <c r="D2442" i="16"/>
  <c r="E2442" i="16" s="1"/>
  <c r="D2443" i="16"/>
  <c r="E2443" i="16" s="1"/>
  <c r="D2444" i="16"/>
  <c r="E2444" i="16" s="1"/>
  <c r="D2445" i="16"/>
  <c r="E2445" i="16" s="1"/>
  <c r="D2446" i="16"/>
  <c r="E2446" i="16" s="1"/>
  <c r="D2447" i="16"/>
  <c r="E2447" i="16" s="1"/>
  <c r="D2448" i="16"/>
  <c r="E2448" i="16" s="1"/>
  <c r="D2449" i="16"/>
  <c r="E2449" i="16" s="1"/>
  <c r="D2450" i="16"/>
  <c r="E2450" i="16" s="1"/>
  <c r="D2451" i="16"/>
  <c r="E2451" i="16" s="1"/>
  <c r="D2452" i="16"/>
  <c r="E2452" i="16" s="1"/>
  <c r="D2453" i="16"/>
  <c r="E2453" i="16" s="1"/>
  <c r="D2454" i="16"/>
  <c r="E2454" i="16" s="1"/>
  <c r="D2455" i="16"/>
  <c r="E2455" i="16" s="1"/>
  <c r="D2456" i="16"/>
  <c r="E2456" i="16" s="1"/>
  <c r="D2457" i="16"/>
  <c r="E2457" i="16" s="1"/>
  <c r="D2458" i="16"/>
  <c r="E2458" i="16" s="1"/>
  <c r="D2459" i="16"/>
  <c r="E2459" i="16" s="1"/>
  <c r="D2460" i="16"/>
  <c r="E2460" i="16" s="1"/>
  <c r="D2461" i="16"/>
  <c r="E2461" i="16" s="1"/>
  <c r="D2462" i="16"/>
  <c r="E2462" i="16" s="1"/>
  <c r="D2463" i="16"/>
  <c r="E2463" i="16" s="1"/>
  <c r="D2464" i="16"/>
  <c r="E2464" i="16" s="1"/>
  <c r="D2465" i="16"/>
  <c r="E2465" i="16" s="1"/>
  <c r="D2466" i="16"/>
  <c r="E2466" i="16" s="1"/>
  <c r="D2467" i="16"/>
  <c r="E2467" i="16" s="1"/>
  <c r="D2468" i="16"/>
  <c r="E2468" i="16" s="1"/>
  <c r="D2469" i="16"/>
  <c r="E2469" i="16" s="1"/>
  <c r="D2470" i="16"/>
  <c r="E2470" i="16" s="1"/>
  <c r="D2471" i="16"/>
  <c r="E2471" i="16" s="1"/>
  <c r="D2472" i="16"/>
  <c r="E2472" i="16" s="1"/>
  <c r="D2473" i="16"/>
  <c r="E2473" i="16" s="1"/>
  <c r="D2474" i="16"/>
  <c r="E2474" i="16" s="1"/>
  <c r="D2475" i="16"/>
  <c r="E2475" i="16" s="1"/>
  <c r="D2476" i="16"/>
  <c r="E2476" i="16" s="1"/>
  <c r="D2477" i="16"/>
  <c r="E2477" i="16" s="1"/>
  <c r="D2478" i="16"/>
  <c r="E2478" i="16" s="1"/>
  <c r="D2479" i="16"/>
  <c r="E2479" i="16" s="1"/>
  <c r="D2480" i="16"/>
  <c r="E2480" i="16" s="1"/>
  <c r="D2481" i="16"/>
  <c r="E2481" i="16" s="1"/>
  <c r="D2482" i="16"/>
  <c r="E2482" i="16" s="1"/>
  <c r="D2483" i="16"/>
  <c r="E2483" i="16" s="1"/>
  <c r="D2484" i="16"/>
  <c r="E2484" i="16" s="1"/>
  <c r="D2485" i="16"/>
  <c r="E2485" i="16" s="1"/>
  <c r="D2486" i="16"/>
  <c r="E2486" i="16" s="1"/>
  <c r="D2487" i="16"/>
  <c r="E2487" i="16" s="1"/>
  <c r="D2488" i="16"/>
  <c r="E2488" i="16" s="1"/>
  <c r="D2489" i="16"/>
  <c r="E2489" i="16" s="1"/>
  <c r="D2490" i="16"/>
  <c r="E2490" i="16" s="1"/>
  <c r="D2491" i="16"/>
  <c r="E2491" i="16" s="1"/>
  <c r="D2492" i="16"/>
  <c r="E2492" i="16" s="1"/>
  <c r="D2493" i="16"/>
  <c r="E2493" i="16" s="1"/>
  <c r="D2494" i="16"/>
  <c r="E2494" i="16" s="1"/>
  <c r="D2495" i="16"/>
  <c r="E2495" i="16" s="1"/>
  <c r="D2496" i="16"/>
  <c r="E2496" i="16" s="1"/>
  <c r="D2497" i="16"/>
  <c r="E2497" i="16" s="1"/>
  <c r="D2498" i="16"/>
  <c r="E2498" i="16" s="1"/>
  <c r="D2499" i="16"/>
  <c r="E2499" i="16" s="1"/>
  <c r="D2500" i="16"/>
  <c r="E2500" i="16" s="1"/>
  <c r="D2501" i="16"/>
  <c r="E2501" i="16" s="1"/>
  <c r="D2502" i="16"/>
  <c r="E2502" i="16" s="1"/>
  <c r="D2503" i="16"/>
  <c r="E2503" i="16" s="1"/>
  <c r="D2504" i="16"/>
  <c r="E2504" i="16" s="1"/>
  <c r="D2505" i="16"/>
  <c r="E2505" i="16" s="1"/>
  <c r="D2506" i="16"/>
  <c r="E2506" i="16" s="1"/>
  <c r="D2507" i="16"/>
  <c r="E2507" i="16" s="1"/>
  <c r="D2508" i="16"/>
  <c r="E2508" i="16" s="1"/>
  <c r="D2509" i="16"/>
  <c r="E2509" i="16" s="1"/>
  <c r="D2510" i="16"/>
  <c r="E2510" i="16" s="1"/>
  <c r="D2511" i="16"/>
  <c r="E2511" i="16" s="1"/>
  <c r="D2512" i="16"/>
  <c r="E2512" i="16" s="1"/>
  <c r="D2513" i="16"/>
  <c r="E2513" i="16" s="1"/>
  <c r="D2514" i="16"/>
  <c r="E2514" i="16" s="1"/>
  <c r="D2515" i="16"/>
  <c r="E2515" i="16" s="1"/>
  <c r="D2516" i="16"/>
  <c r="E2516" i="16" s="1"/>
  <c r="D2517" i="16"/>
  <c r="E2517" i="16" s="1"/>
  <c r="D2518" i="16"/>
  <c r="E2518" i="16" s="1"/>
  <c r="D2519" i="16"/>
  <c r="E2519" i="16" s="1"/>
  <c r="D2520" i="16"/>
  <c r="E2520" i="16" s="1"/>
  <c r="D2521" i="16"/>
  <c r="E2521" i="16" s="1"/>
  <c r="D2522" i="16"/>
  <c r="E2522" i="16" s="1"/>
  <c r="D2523" i="16"/>
  <c r="E2523" i="16" s="1"/>
  <c r="D2524" i="16"/>
  <c r="E2524" i="16" s="1"/>
  <c r="D2525" i="16"/>
  <c r="E2525" i="16" s="1"/>
  <c r="D2526" i="16"/>
  <c r="E2526" i="16" s="1"/>
  <c r="D2527" i="16"/>
  <c r="E2527" i="16" s="1"/>
  <c r="D2528" i="16"/>
  <c r="E2528" i="16" s="1"/>
  <c r="D2529" i="16"/>
  <c r="E2529" i="16" s="1"/>
  <c r="D2530" i="16"/>
  <c r="E2530" i="16" s="1"/>
  <c r="D2531" i="16"/>
  <c r="E2531" i="16" s="1"/>
  <c r="D2532" i="16"/>
  <c r="E2532" i="16" s="1"/>
  <c r="D2533" i="16"/>
  <c r="E2533" i="16" s="1"/>
  <c r="D2534" i="16"/>
  <c r="E2534" i="16" s="1"/>
  <c r="D2535" i="16"/>
  <c r="E2535" i="16" s="1"/>
  <c r="D2536" i="16"/>
  <c r="E2536" i="16" s="1"/>
  <c r="D2537" i="16"/>
  <c r="E2537" i="16" s="1"/>
  <c r="D2538" i="16"/>
  <c r="E2538" i="16" s="1"/>
  <c r="D2539" i="16"/>
  <c r="E2539" i="16" s="1"/>
  <c r="D2540" i="16"/>
  <c r="E2540" i="16" s="1"/>
  <c r="D2541" i="16"/>
  <c r="E2541" i="16" s="1"/>
  <c r="D2542" i="16"/>
  <c r="E2542" i="16" s="1"/>
  <c r="D2543" i="16"/>
  <c r="E2543" i="16" s="1"/>
  <c r="D2544" i="16"/>
  <c r="E2544" i="16" s="1"/>
  <c r="D2545" i="16"/>
  <c r="E2545" i="16" s="1"/>
  <c r="D2546" i="16"/>
  <c r="E2546" i="16" s="1"/>
  <c r="D2547" i="16"/>
  <c r="E2547" i="16" s="1"/>
  <c r="D2548" i="16"/>
  <c r="E2548" i="16" s="1"/>
  <c r="D2549" i="16"/>
  <c r="E2549" i="16" s="1"/>
  <c r="D2550" i="16"/>
  <c r="E2550" i="16" s="1"/>
  <c r="D2551" i="16"/>
  <c r="E2551" i="16" s="1"/>
  <c r="D2552" i="16"/>
  <c r="E2552" i="16" s="1"/>
  <c r="D2553" i="16"/>
  <c r="E2553" i="16" s="1"/>
  <c r="D2554" i="16"/>
  <c r="E2554" i="16" s="1"/>
  <c r="D2555" i="16"/>
  <c r="E2555" i="16" s="1"/>
  <c r="D2556" i="16"/>
  <c r="E2556" i="16" s="1"/>
  <c r="D2557" i="16"/>
  <c r="E2557" i="16" s="1"/>
  <c r="D2558" i="16"/>
  <c r="E2558" i="16" s="1"/>
  <c r="D2559" i="16"/>
  <c r="E2559" i="16" s="1"/>
  <c r="D2560" i="16"/>
  <c r="E2560" i="16" s="1"/>
  <c r="D2561" i="16"/>
  <c r="E2561" i="16" s="1"/>
  <c r="D2562" i="16"/>
  <c r="E2562" i="16" s="1"/>
  <c r="D2563" i="16"/>
  <c r="E2563" i="16" s="1"/>
  <c r="D2564" i="16"/>
  <c r="E2564" i="16" s="1"/>
  <c r="D2565" i="16"/>
  <c r="E2565" i="16" s="1"/>
  <c r="D2566" i="16"/>
  <c r="E2566" i="16" s="1"/>
  <c r="D2567" i="16"/>
  <c r="E2567" i="16" s="1"/>
  <c r="D2568" i="16"/>
  <c r="E2568" i="16" s="1"/>
  <c r="D2569" i="16"/>
  <c r="E2569" i="16" s="1"/>
  <c r="D2570" i="16"/>
  <c r="E2570" i="16" s="1"/>
  <c r="D2571" i="16"/>
  <c r="E2571" i="16" s="1"/>
  <c r="D2572" i="16"/>
  <c r="E2572" i="16" s="1"/>
  <c r="D2573" i="16"/>
  <c r="E2573" i="16" s="1"/>
  <c r="D2574" i="16"/>
  <c r="E2574" i="16" s="1"/>
  <c r="D2575" i="16"/>
  <c r="E2575" i="16" s="1"/>
  <c r="D2576" i="16"/>
  <c r="E2576" i="16" s="1"/>
  <c r="D2577" i="16"/>
  <c r="E2577" i="16" s="1"/>
  <c r="D2578" i="16"/>
  <c r="E2578" i="16" s="1"/>
  <c r="D2579" i="16"/>
  <c r="E2579" i="16" s="1"/>
  <c r="D2580" i="16"/>
  <c r="E2580" i="16" s="1"/>
  <c r="D2581" i="16"/>
  <c r="E2581" i="16" s="1"/>
  <c r="D2582" i="16"/>
  <c r="E2582" i="16" s="1"/>
  <c r="D2583" i="16"/>
  <c r="E2583" i="16" s="1"/>
  <c r="D2584" i="16"/>
  <c r="E2584" i="16" s="1"/>
  <c r="D2585" i="16"/>
  <c r="E2585" i="16" s="1"/>
  <c r="D2586" i="16"/>
  <c r="E2586" i="16" s="1"/>
  <c r="D2587" i="16"/>
  <c r="E2587" i="16" s="1"/>
  <c r="D2588" i="16"/>
  <c r="E2588" i="16" s="1"/>
  <c r="D2589" i="16"/>
  <c r="E2589" i="16" s="1"/>
  <c r="D2590" i="16"/>
  <c r="E2590" i="16" s="1"/>
  <c r="D2591" i="16"/>
  <c r="E2591" i="16" s="1"/>
  <c r="D2592" i="16"/>
  <c r="E2592" i="16" s="1"/>
  <c r="D2593" i="16"/>
  <c r="E2593" i="16" s="1"/>
  <c r="D2594" i="16"/>
  <c r="E2594" i="16" s="1"/>
  <c r="D2595" i="16"/>
  <c r="E2595" i="16" s="1"/>
  <c r="D2596" i="16"/>
  <c r="E2596" i="16" s="1"/>
  <c r="D2597" i="16"/>
  <c r="E2597" i="16" s="1"/>
  <c r="D2598" i="16"/>
  <c r="E2598" i="16" s="1"/>
  <c r="D2599" i="16"/>
  <c r="E2599" i="16" s="1"/>
  <c r="D2600" i="16"/>
  <c r="E2600" i="16" s="1"/>
  <c r="D2601" i="16"/>
  <c r="E2601" i="16" s="1"/>
  <c r="D2602" i="16"/>
  <c r="E2602" i="16" s="1"/>
  <c r="D2603" i="16"/>
  <c r="E2603" i="16" s="1"/>
  <c r="D2604" i="16"/>
  <c r="E2604" i="16" s="1"/>
  <c r="D2605" i="16"/>
  <c r="E2605" i="16" s="1"/>
  <c r="D2606" i="16"/>
  <c r="E2606" i="16" s="1"/>
  <c r="D2607" i="16"/>
  <c r="E2607" i="16" s="1"/>
  <c r="D2608" i="16"/>
  <c r="E2608" i="16" s="1"/>
  <c r="D2609" i="16"/>
  <c r="E2609" i="16" s="1"/>
  <c r="D2610" i="16"/>
  <c r="E2610" i="16" s="1"/>
  <c r="D2611" i="16"/>
  <c r="E2611" i="16" s="1"/>
  <c r="D2612" i="16"/>
  <c r="E2612" i="16" s="1"/>
  <c r="D2613" i="16"/>
  <c r="E2613" i="16" s="1"/>
  <c r="D2614" i="16"/>
  <c r="E2614" i="16" s="1"/>
  <c r="D2615" i="16"/>
  <c r="E2615" i="16" s="1"/>
  <c r="D2616" i="16"/>
  <c r="E2616" i="16" s="1"/>
  <c r="D2617" i="16"/>
  <c r="E2617" i="16" s="1"/>
  <c r="D2618" i="16"/>
  <c r="E2618" i="16" s="1"/>
  <c r="D2619" i="16"/>
  <c r="E2619" i="16" s="1"/>
  <c r="D2620" i="16"/>
  <c r="E2620" i="16" s="1"/>
  <c r="D2621" i="16"/>
  <c r="E2621" i="16" s="1"/>
  <c r="D2622" i="16"/>
  <c r="E2622" i="16" s="1"/>
  <c r="D2623" i="16"/>
  <c r="E2623" i="16" s="1"/>
  <c r="D2624" i="16"/>
  <c r="E2624" i="16" s="1"/>
  <c r="D2625" i="16"/>
  <c r="E2625" i="16" s="1"/>
  <c r="D2626" i="16"/>
  <c r="E2626" i="16" s="1"/>
  <c r="D2627" i="16"/>
  <c r="E2627" i="16" s="1"/>
  <c r="D2628" i="16"/>
  <c r="E2628" i="16" s="1"/>
  <c r="D2629" i="16"/>
  <c r="E2629" i="16" s="1"/>
  <c r="D2630" i="16"/>
  <c r="E2630" i="16" s="1"/>
  <c r="D2631" i="16"/>
  <c r="E2631" i="16" s="1"/>
  <c r="D2632" i="16"/>
  <c r="E2632" i="16" s="1"/>
  <c r="D2633" i="16"/>
  <c r="E2633" i="16" s="1"/>
  <c r="D2634" i="16"/>
  <c r="E2634" i="16" s="1"/>
  <c r="D2635" i="16"/>
  <c r="E2635" i="16" s="1"/>
  <c r="D2636" i="16"/>
  <c r="E2636" i="16" s="1"/>
  <c r="D2637" i="16"/>
  <c r="E2637" i="16" s="1"/>
  <c r="D2638" i="16"/>
  <c r="E2638" i="16" s="1"/>
  <c r="D2639" i="16"/>
  <c r="E2639" i="16" s="1"/>
  <c r="D2640" i="16"/>
  <c r="E2640" i="16" s="1"/>
  <c r="D2641" i="16"/>
  <c r="E2641" i="16" s="1"/>
  <c r="D2642" i="16"/>
  <c r="E2642" i="16" s="1"/>
  <c r="D2643" i="16"/>
  <c r="E2643" i="16" s="1"/>
  <c r="D2644" i="16"/>
  <c r="E2644" i="16" s="1"/>
  <c r="D2645" i="16"/>
  <c r="E2645" i="16" s="1"/>
  <c r="D2646" i="16"/>
  <c r="E2646" i="16" s="1"/>
  <c r="D2647" i="16"/>
  <c r="E2647" i="16" s="1"/>
  <c r="D2648" i="16"/>
  <c r="E2648" i="16" s="1"/>
  <c r="D2649" i="16"/>
  <c r="E2649" i="16" s="1"/>
  <c r="D2650" i="16"/>
  <c r="E2650" i="16" s="1"/>
  <c r="D2651" i="16"/>
  <c r="E2651" i="16" s="1"/>
  <c r="D2652" i="16"/>
  <c r="E2652" i="16" s="1"/>
  <c r="D2653" i="16"/>
  <c r="E2653" i="16" s="1"/>
  <c r="D2654" i="16"/>
  <c r="E2654" i="16" s="1"/>
  <c r="D2655" i="16"/>
  <c r="E2655" i="16" s="1"/>
  <c r="D2656" i="16"/>
  <c r="E2656" i="16" s="1"/>
  <c r="D2657" i="16"/>
  <c r="E2657" i="16" s="1"/>
  <c r="D2658" i="16"/>
  <c r="E2658" i="16" s="1"/>
  <c r="D2659" i="16"/>
  <c r="E2659" i="16" s="1"/>
  <c r="D2660" i="16"/>
  <c r="E2660" i="16" s="1"/>
  <c r="D2661" i="16"/>
  <c r="E2661" i="16" s="1"/>
  <c r="D2662" i="16"/>
  <c r="E2662" i="16" s="1"/>
  <c r="D2663" i="16"/>
  <c r="E2663" i="16" s="1"/>
  <c r="D2664" i="16"/>
  <c r="E2664" i="16" s="1"/>
  <c r="D2665" i="16"/>
  <c r="E2665" i="16" s="1"/>
  <c r="D2666" i="16"/>
  <c r="E2666" i="16" s="1"/>
  <c r="D2667" i="16"/>
  <c r="E2667" i="16" s="1"/>
  <c r="D2668" i="16"/>
  <c r="E2668" i="16" s="1"/>
  <c r="D2669" i="16"/>
  <c r="E2669" i="16" s="1"/>
  <c r="D2670" i="16"/>
  <c r="E2670" i="16" s="1"/>
  <c r="D2671" i="16"/>
  <c r="E2671" i="16" s="1"/>
  <c r="D2672" i="16"/>
  <c r="E2672" i="16" s="1"/>
  <c r="D2673" i="16"/>
  <c r="E2673" i="16" s="1"/>
  <c r="D2674" i="16"/>
  <c r="E2674" i="16" s="1"/>
  <c r="D2675" i="16"/>
  <c r="E2675" i="16" s="1"/>
  <c r="D2676" i="16"/>
  <c r="E2676" i="16" s="1"/>
  <c r="D2677" i="16"/>
  <c r="E2677" i="16" s="1"/>
  <c r="D2678" i="16"/>
  <c r="E2678" i="16" s="1"/>
  <c r="D2679" i="16"/>
  <c r="E2679" i="16" s="1"/>
  <c r="D2680" i="16"/>
  <c r="E2680" i="16" s="1"/>
  <c r="D2681" i="16"/>
  <c r="E2681" i="16" s="1"/>
  <c r="D2682" i="16"/>
  <c r="E2682" i="16" s="1"/>
  <c r="D2683" i="16"/>
  <c r="E2683" i="16" s="1"/>
  <c r="D2684" i="16"/>
  <c r="E2684" i="16" s="1"/>
  <c r="D2685" i="16"/>
  <c r="E2685" i="16" s="1"/>
  <c r="D2686" i="16"/>
  <c r="E2686" i="16" s="1"/>
  <c r="D2687" i="16"/>
  <c r="E2687" i="16" s="1"/>
  <c r="D2688" i="16"/>
  <c r="E2688" i="16" s="1"/>
  <c r="D2689" i="16"/>
  <c r="E2689" i="16" s="1"/>
  <c r="D2690" i="16"/>
  <c r="E2690" i="16" s="1"/>
  <c r="D2691" i="16"/>
  <c r="E2691" i="16" s="1"/>
  <c r="D2692" i="16"/>
  <c r="E2692" i="16" s="1"/>
  <c r="D2693" i="16"/>
  <c r="E2693" i="16" s="1"/>
  <c r="D2694" i="16"/>
  <c r="E2694" i="16" s="1"/>
  <c r="D2695" i="16"/>
  <c r="E2695" i="16" s="1"/>
  <c r="D2696" i="16"/>
  <c r="E2696" i="16" s="1"/>
  <c r="D2697" i="16"/>
  <c r="E2697" i="16" s="1"/>
  <c r="D2698" i="16"/>
  <c r="E2698" i="16" s="1"/>
  <c r="D2699" i="16"/>
  <c r="E2699" i="16" s="1"/>
  <c r="D2700" i="16"/>
  <c r="E2700" i="16" s="1"/>
  <c r="D2701" i="16"/>
  <c r="E2701" i="16" s="1"/>
  <c r="D2702" i="16"/>
  <c r="E2702" i="16" s="1"/>
  <c r="D2703" i="16"/>
  <c r="E2703" i="16" s="1"/>
  <c r="D2704" i="16"/>
  <c r="E2704" i="16" s="1"/>
  <c r="D2705" i="16"/>
  <c r="E2705" i="16" s="1"/>
  <c r="D2706" i="16"/>
  <c r="E2706" i="16" s="1"/>
  <c r="D2707" i="16"/>
  <c r="E2707" i="16" s="1"/>
  <c r="D2708" i="16"/>
  <c r="E2708" i="16" s="1"/>
  <c r="D2709" i="16"/>
  <c r="E2709" i="16" s="1"/>
  <c r="D2710" i="16"/>
  <c r="E2710" i="16" s="1"/>
  <c r="D2711" i="16"/>
  <c r="E2711" i="16" s="1"/>
  <c r="D2712" i="16"/>
  <c r="E2712" i="16" s="1"/>
  <c r="D2713" i="16"/>
  <c r="E2713" i="16" s="1"/>
  <c r="D2714" i="16"/>
  <c r="E2714" i="16" s="1"/>
  <c r="D2715" i="16"/>
  <c r="E2715" i="16" s="1"/>
  <c r="D2716" i="16"/>
  <c r="E2716" i="16" s="1"/>
  <c r="D2717" i="16"/>
  <c r="E2717" i="16" s="1"/>
  <c r="D2718" i="16"/>
  <c r="E2718" i="16" s="1"/>
  <c r="D2719" i="16"/>
  <c r="E2719" i="16" s="1"/>
  <c r="D2720" i="16"/>
  <c r="E2720" i="16" s="1"/>
  <c r="D2721" i="16"/>
  <c r="E2721" i="16" s="1"/>
  <c r="D2722" i="16"/>
  <c r="E2722" i="16" s="1"/>
  <c r="D2723" i="16"/>
  <c r="E2723" i="16" s="1"/>
  <c r="D2724" i="16"/>
  <c r="E2724" i="16" s="1"/>
  <c r="D2725" i="16"/>
  <c r="E2725" i="16" s="1"/>
  <c r="D2726" i="16"/>
  <c r="E2726" i="16" s="1"/>
  <c r="D2727" i="16"/>
  <c r="E2727" i="16" s="1"/>
  <c r="D2728" i="16"/>
  <c r="E2728" i="16" s="1"/>
  <c r="D2729" i="16"/>
  <c r="E2729" i="16" s="1"/>
  <c r="D2730" i="16"/>
  <c r="E2730" i="16" s="1"/>
  <c r="D2731" i="16"/>
  <c r="E2731" i="16" s="1"/>
  <c r="D2732" i="16"/>
  <c r="E2732" i="16" s="1"/>
  <c r="D2733" i="16"/>
  <c r="E2733" i="16" s="1"/>
  <c r="D2734" i="16"/>
  <c r="E2734" i="16" s="1"/>
  <c r="D2735" i="16"/>
  <c r="E2735" i="16" s="1"/>
  <c r="D2736" i="16"/>
  <c r="E2736" i="16" s="1"/>
  <c r="D2737" i="16"/>
  <c r="E2737" i="16" s="1"/>
  <c r="D2738" i="16"/>
  <c r="E2738" i="16" s="1"/>
  <c r="D2739" i="16"/>
  <c r="E2739" i="16" s="1"/>
  <c r="D2740" i="16"/>
  <c r="E2740" i="16" s="1"/>
  <c r="D2741" i="16"/>
  <c r="E2741" i="16" s="1"/>
  <c r="D2742" i="16"/>
  <c r="E2742" i="16" s="1"/>
  <c r="D2743" i="16"/>
  <c r="E2743" i="16" s="1"/>
  <c r="D2744" i="16"/>
  <c r="E2744" i="16" s="1"/>
  <c r="D2745" i="16"/>
  <c r="E2745" i="16" s="1"/>
  <c r="D2746" i="16"/>
  <c r="E2746" i="16" s="1"/>
  <c r="D2747" i="16"/>
  <c r="E2747" i="16" s="1"/>
  <c r="D2748" i="16"/>
  <c r="E2748" i="16" s="1"/>
  <c r="D2749" i="16"/>
  <c r="E2749" i="16" s="1"/>
  <c r="D2750" i="16"/>
  <c r="E2750" i="16" s="1"/>
  <c r="D2751" i="16"/>
  <c r="E2751" i="16" s="1"/>
  <c r="D2752" i="16"/>
  <c r="E2752" i="16" s="1"/>
  <c r="D2753" i="16"/>
  <c r="E2753" i="16" s="1"/>
  <c r="D2754" i="16"/>
  <c r="E2754" i="16" s="1"/>
  <c r="D2755" i="16"/>
  <c r="E2755" i="16" s="1"/>
  <c r="D2756" i="16"/>
  <c r="E2756" i="16" s="1"/>
  <c r="D2757" i="16"/>
  <c r="E2757" i="16" s="1"/>
  <c r="D2758" i="16"/>
  <c r="E2758" i="16" s="1"/>
  <c r="D2759" i="16"/>
  <c r="E2759" i="16" s="1"/>
  <c r="D2760" i="16"/>
  <c r="E2760" i="16" s="1"/>
  <c r="D2761" i="16"/>
  <c r="E2761" i="16" s="1"/>
  <c r="D2762" i="16"/>
  <c r="E2762" i="16" s="1"/>
  <c r="D2763" i="16"/>
  <c r="E2763" i="16" s="1"/>
  <c r="D2764" i="16"/>
  <c r="E2764" i="16" s="1"/>
  <c r="D2765" i="16"/>
  <c r="E2765" i="16" s="1"/>
  <c r="D2766" i="16"/>
  <c r="E2766" i="16" s="1"/>
  <c r="D2767" i="16"/>
  <c r="E2767" i="16" s="1"/>
  <c r="D2768" i="16"/>
  <c r="E2768" i="16" s="1"/>
  <c r="D2769" i="16"/>
  <c r="E2769" i="16" s="1"/>
  <c r="D2770" i="16"/>
  <c r="E2770" i="16" s="1"/>
  <c r="D2771" i="16"/>
  <c r="E2771" i="16" s="1"/>
  <c r="D2772" i="16"/>
  <c r="E2772" i="16" s="1"/>
  <c r="D2773" i="16"/>
  <c r="E2773" i="16" s="1"/>
  <c r="D2774" i="16"/>
  <c r="E2774" i="16" s="1"/>
  <c r="D2775" i="16"/>
  <c r="E2775" i="16" s="1"/>
  <c r="D2776" i="16"/>
  <c r="E2776" i="16" s="1"/>
  <c r="D2777" i="16"/>
  <c r="E2777" i="16" s="1"/>
  <c r="D2778" i="16"/>
  <c r="E2778" i="16" s="1"/>
  <c r="D2779" i="16"/>
  <c r="E2779" i="16" s="1"/>
  <c r="D2780" i="16"/>
  <c r="E2780" i="16" s="1"/>
  <c r="D2781" i="16"/>
  <c r="E2781" i="16" s="1"/>
  <c r="D2782" i="16"/>
  <c r="E2782" i="16" s="1"/>
  <c r="D2783" i="16"/>
  <c r="E2783" i="16" s="1"/>
  <c r="D2784" i="16"/>
  <c r="E2784" i="16" s="1"/>
  <c r="D2785" i="16"/>
  <c r="E2785" i="16" s="1"/>
  <c r="D2786" i="16"/>
  <c r="E2786" i="16" s="1"/>
  <c r="D2787" i="16"/>
  <c r="E2787" i="16" s="1"/>
  <c r="D2788" i="16"/>
  <c r="E2788" i="16" s="1"/>
  <c r="D2789" i="16"/>
  <c r="E2789" i="16" s="1"/>
  <c r="D2790" i="16"/>
  <c r="E2790" i="16" s="1"/>
  <c r="D2791" i="16"/>
  <c r="E2791" i="16" s="1"/>
  <c r="D2792" i="16"/>
  <c r="E2792" i="16" s="1"/>
  <c r="D2793" i="16"/>
  <c r="E2793" i="16" s="1"/>
  <c r="D2794" i="16"/>
  <c r="E2794" i="16" s="1"/>
  <c r="D2795" i="16"/>
  <c r="E2795" i="16" s="1"/>
  <c r="D2796" i="16"/>
  <c r="E2796" i="16" s="1"/>
  <c r="D2797" i="16"/>
  <c r="E2797" i="16" s="1"/>
  <c r="D2798" i="16"/>
  <c r="E2798" i="16" s="1"/>
  <c r="D2799" i="16"/>
  <c r="E2799" i="16" s="1"/>
  <c r="D2800" i="16"/>
  <c r="E2800" i="16" s="1"/>
  <c r="D2801" i="16"/>
  <c r="E2801" i="16" s="1"/>
  <c r="D2802" i="16"/>
  <c r="E2802" i="16" s="1"/>
  <c r="D2803" i="16"/>
  <c r="E2803" i="16" s="1"/>
  <c r="D2804" i="16"/>
  <c r="E2804" i="16" s="1"/>
  <c r="D2805" i="16"/>
  <c r="E2805" i="16" s="1"/>
  <c r="D2806" i="16"/>
  <c r="E2806" i="16" s="1"/>
  <c r="D2807" i="16"/>
  <c r="E2807" i="16" s="1"/>
  <c r="D2808" i="16"/>
  <c r="E2808" i="16" s="1"/>
  <c r="D2809" i="16"/>
  <c r="E2809" i="16" s="1"/>
  <c r="D2810" i="16"/>
  <c r="E2810" i="16" s="1"/>
  <c r="D2811" i="16"/>
  <c r="E2811" i="16" s="1"/>
  <c r="D2812" i="16"/>
  <c r="E2812" i="16" s="1"/>
  <c r="D2813" i="16"/>
  <c r="E2813" i="16" s="1"/>
  <c r="D2814" i="16"/>
  <c r="E2814" i="16" s="1"/>
  <c r="D2815" i="16"/>
  <c r="E2815" i="16" s="1"/>
  <c r="D2816" i="16"/>
  <c r="E2816" i="16" s="1"/>
  <c r="D2817" i="16"/>
  <c r="E2817" i="16" s="1"/>
  <c r="D2818" i="16"/>
  <c r="E2818" i="16" s="1"/>
  <c r="D2819" i="16"/>
  <c r="E2819" i="16" s="1"/>
  <c r="D2820" i="16"/>
  <c r="E2820" i="16" s="1"/>
  <c r="D2821" i="16"/>
  <c r="E2821" i="16" s="1"/>
  <c r="D2822" i="16"/>
  <c r="E2822" i="16" s="1"/>
  <c r="D2823" i="16"/>
  <c r="E2823" i="16" s="1"/>
  <c r="D2824" i="16"/>
  <c r="E2824" i="16" s="1"/>
  <c r="D2825" i="16"/>
  <c r="E2825" i="16" s="1"/>
  <c r="D2826" i="16"/>
  <c r="E2826" i="16" s="1"/>
  <c r="D2827" i="16"/>
  <c r="E2827" i="16" s="1"/>
  <c r="D2828" i="16"/>
  <c r="E2828" i="16" s="1"/>
  <c r="D2829" i="16"/>
  <c r="E2829" i="16" s="1"/>
  <c r="D2830" i="16"/>
  <c r="E2830" i="16" s="1"/>
  <c r="D2831" i="16"/>
  <c r="E2831" i="16" s="1"/>
  <c r="D2832" i="16"/>
  <c r="E2832" i="16" s="1"/>
  <c r="D2833" i="16"/>
  <c r="E2833" i="16" s="1"/>
  <c r="D2834" i="16"/>
  <c r="E2834" i="16" s="1"/>
  <c r="D2835" i="16"/>
  <c r="E2835" i="16" s="1"/>
  <c r="D2836" i="16"/>
  <c r="E2836" i="16" s="1"/>
  <c r="D2837" i="16"/>
  <c r="E2837" i="16" s="1"/>
  <c r="D2838" i="16"/>
  <c r="E2838" i="16" s="1"/>
  <c r="D2839" i="16"/>
  <c r="E2839" i="16" s="1"/>
  <c r="D2840" i="16"/>
  <c r="E2840" i="16" s="1"/>
  <c r="D2841" i="16"/>
  <c r="E2841" i="16" s="1"/>
  <c r="D2842" i="16"/>
  <c r="E2842" i="16" s="1"/>
  <c r="D2843" i="16"/>
  <c r="E2843" i="16" s="1"/>
  <c r="D2844" i="16"/>
  <c r="E2844" i="16" s="1"/>
  <c r="D2845" i="16"/>
  <c r="E2845" i="16" s="1"/>
  <c r="D2846" i="16"/>
  <c r="E2846" i="16" s="1"/>
  <c r="D2847" i="16"/>
  <c r="E2847" i="16" s="1"/>
  <c r="D2848" i="16"/>
  <c r="E2848" i="16" s="1"/>
  <c r="D2849" i="16"/>
  <c r="E2849" i="16" s="1"/>
  <c r="D2850" i="16"/>
  <c r="E2850" i="16" s="1"/>
  <c r="D2851" i="16"/>
  <c r="E2851" i="16" s="1"/>
  <c r="D2852" i="16"/>
  <c r="E2852" i="16" s="1"/>
  <c r="D2853" i="16"/>
  <c r="E2853" i="16" s="1"/>
  <c r="D2854" i="16"/>
  <c r="E2854" i="16" s="1"/>
  <c r="D2855" i="16"/>
  <c r="E2855" i="16" s="1"/>
  <c r="D2856" i="16"/>
  <c r="E2856" i="16" s="1"/>
  <c r="D2857" i="16"/>
  <c r="E2857" i="16" s="1"/>
  <c r="D2858" i="16"/>
  <c r="E2858" i="16" s="1"/>
  <c r="D2859" i="16"/>
  <c r="E2859" i="16" s="1"/>
  <c r="D2860" i="16"/>
  <c r="E2860" i="16" s="1"/>
  <c r="D2861" i="16"/>
  <c r="E2861" i="16" s="1"/>
  <c r="D2862" i="16"/>
  <c r="E2862" i="16" s="1"/>
  <c r="D2863" i="16"/>
  <c r="E2863" i="16" s="1"/>
  <c r="D2864" i="16"/>
  <c r="E2864" i="16" s="1"/>
  <c r="D2865" i="16"/>
  <c r="E2865" i="16" s="1"/>
  <c r="D2866" i="16"/>
  <c r="E2866" i="16" s="1"/>
  <c r="D2867" i="16"/>
  <c r="E2867" i="16" s="1"/>
  <c r="D2868" i="16"/>
  <c r="E2868" i="16" s="1"/>
  <c r="D2869" i="16"/>
  <c r="E2869" i="16" s="1"/>
  <c r="D2870" i="16"/>
  <c r="E2870" i="16" s="1"/>
  <c r="D2871" i="16"/>
  <c r="E2871" i="16" s="1"/>
  <c r="D2872" i="16"/>
  <c r="E2872" i="16" s="1"/>
  <c r="D2873" i="16"/>
  <c r="E2873" i="16" s="1"/>
  <c r="D2874" i="16"/>
  <c r="E2874" i="16" s="1"/>
  <c r="D2875" i="16"/>
  <c r="E2875" i="16" s="1"/>
  <c r="D2876" i="16"/>
  <c r="E2876" i="16" s="1"/>
  <c r="D2877" i="16"/>
  <c r="E2877" i="16" s="1"/>
  <c r="D2878" i="16"/>
  <c r="E2878" i="16" s="1"/>
  <c r="D2879" i="16"/>
  <c r="E2879" i="16" s="1"/>
  <c r="D2880" i="16"/>
  <c r="E2880" i="16" s="1"/>
  <c r="D2881" i="16"/>
  <c r="E2881" i="16" s="1"/>
  <c r="D2882" i="16"/>
  <c r="E2882" i="16" s="1"/>
  <c r="D2883" i="16"/>
  <c r="E2883" i="16" s="1"/>
  <c r="D2884" i="16"/>
  <c r="E2884" i="16" s="1"/>
  <c r="D2885" i="16"/>
  <c r="E2885" i="16" s="1"/>
  <c r="D2886" i="16"/>
  <c r="E2886" i="16" s="1"/>
  <c r="D2887" i="16"/>
  <c r="E2887" i="16" s="1"/>
  <c r="D2888" i="16"/>
  <c r="E2888" i="16" s="1"/>
  <c r="D2889" i="16"/>
  <c r="E2889" i="16" s="1"/>
  <c r="D2890" i="16"/>
  <c r="E2890" i="16" s="1"/>
  <c r="D2891" i="16"/>
  <c r="E2891" i="16" s="1"/>
  <c r="D2892" i="16"/>
  <c r="E2892" i="16" s="1"/>
  <c r="D2893" i="16"/>
  <c r="E2893" i="16" s="1"/>
  <c r="D2894" i="16"/>
  <c r="E2894" i="16" s="1"/>
  <c r="D2895" i="16"/>
  <c r="E2895" i="16" s="1"/>
  <c r="D2896" i="16"/>
  <c r="E2896" i="16" s="1"/>
  <c r="D2897" i="16"/>
  <c r="E2897" i="16" s="1"/>
  <c r="D2898" i="16"/>
  <c r="E2898" i="16" s="1"/>
  <c r="D2899" i="16"/>
  <c r="E2899" i="16" s="1"/>
  <c r="D2900" i="16"/>
  <c r="E2900" i="16" s="1"/>
  <c r="D2901" i="16"/>
  <c r="E2901" i="16" s="1"/>
  <c r="D2902" i="16"/>
  <c r="E2902" i="16" s="1"/>
  <c r="D2903" i="16"/>
  <c r="E2903" i="16" s="1"/>
  <c r="D2904" i="16"/>
  <c r="E2904" i="16" s="1"/>
  <c r="D2905" i="16"/>
  <c r="E2905" i="16" s="1"/>
  <c r="D2906" i="16"/>
  <c r="E2906" i="16" s="1"/>
  <c r="D2907" i="16"/>
  <c r="E2907" i="16" s="1"/>
  <c r="D2908" i="16"/>
  <c r="E2908" i="16" s="1"/>
  <c r="D2909" i="16"/>
  <c r="E2909" i="16" s="1"/>
  <c r="D2910" i="16"/>
  <c r="E2910" i="16" s="1"/>
  <c r="D2911" i="16"/>
  <c r="E2911" i="16" s="1"/>
  <c r="D2912" i="16"/>
  <c r="E2912" i="16" s="1"/>
  <c r="D2913" i="16"/>
  <c r="E2913" i="16" s="1"/>
  <c r="D2914" i="16"/>
  <c r="E2914" i="16" s="1"/>
  <c r="D2915" i="16"/>
  <c r="E2915" i="16" s="1"/>
  <c r="D2916" i="16"/>
  <c r="E2916" i="16" s="1"/>
  <c r="D2917" i="16"/>
  <c r="E2917" i="16" s="1"/>
  <c r="D2918" i="16"/>
  <c r="E2918" i="16" s="1"/>
  <c r="D2919" i="16"/>
  <c r="E2919" i="16" s="1"/>
  <c r="D2920" i="16"/>
  <c r="E2920" i="16" s="1"/>
  <c r="D2921" i="16"/>
  <c r="E2921" i="16" s="1"/>
  <c r="D2922" i="16"/>
  <c r="E2922" i="16" s="1"/>
  <c r="D2923" i="16"/>
  <c r="E2923" i="16" s="1"/>
  <c r="D2924" i="16"/>
  <c r="E2924" i="16" s="1"/>
  <c r="D2925" i="16"/>
  <c r="E2925" i="16" s="1"/>
  <c r="D2926" i="16"/>
  <c r="E2926" i="16" s="1"/>
  <c r="D2927" i="16"/>
  <c r="E2927" i="16" s="1"/>
  <c r="D2928" i="16"/>
  <c r="E2928" i="16" s="1"/>
  <c r="D2929" i="16"/>
  <c r="E2929" i="16" s="1"/>
  <c r="D2930" i="16"/>
  <c r="E2930" i="16" s="1"/>
  <c r="D2931" i="16"/>
  <c r="E2931" i="16" s="1"/>
  <c r="D2932" i="16"/>
  <c r="E2932" i="16" s="1"/>
  <c r="D2933" i="16"/>
  <c r="E2933" i="16" s="1"/>
  <c r="D2934" i="16"/>
  <c r="E2934" i="16" s="1"/>
  <c r="D2935" i="16"/>
  <c r="E2935" i="16" s="1"/>
  <c r="D2936" i="16"/>
  <c r="E2936" i="16" s="1"/>
  <c r="D2937" i="16"/>
  <c r="E2937" i="16" s="1"/>
  <c r="D2938" i="16"/>
  <c r="E2938" i="16" s="1"/>
  <c r="D2939" i="16"/>
  <c r="E2939" i="16" s="1"/>
  <c r="D2940" i="16"/>
  <c r="E2940" i="16" s="1"/>
  <c r="D2941" i="16"/>
  <c r="E2941" i="16" s="1"/>
  <c r="D2942" i="16"/>
  <c r="E2942" i="16" s="1"/>
  <c r="D2943" i="16"/>
  <c r="E2943" i="16" s="1"/>
  <c r="D2944" i="16"/>
  <c r="E2944" i="16" s="1"/>
  <c r="D2945" i="16"/>
  <c r="E2945" i="16" s="1"/>
  <c r="D2946" i="16"/>
  <c r="E2946" i="16" s="1"/>
  <c r="D2947" i="16"/>
  <c r="E2947" i="16" s="1"/>
  <c r="D2948" i="16"/>
  <c r="E2948" i="16" s="1"/>
  <c r="D2949" i="16"/>
  <c r="E2949" i="16" s="1"/>
  <c r="D2950" i="16"/>
  <c r="E2950" i="16" s="1"/>
  <c r="D2951" i="16"/>
  <c r="E2951" i="16" s="1"/>
  <c r="D2952" i="16"/>
  <c r="E2952" i="16" s="1"/>
  <c r="D2953" i="16"/>
  <c r="E2953" i="16" s="1"/>
  <c r="D2954" i="16"/>
  <c r="E2954" i="16" s="1"/>
  <c r="D2955" i="16"/>
  <c r="E2955" i="16" s="1"/>
  <c r="D2956" i="16"/>
  <c r="E2956" i="16" s="1"/>
  <c r="D2957" i="16"/>
  <c r="E2957" i="16" s="1"/>
  <c r="D2958" i="16"/>
  <c r="E2958" i="16" s="1"/>
  <c r="D2959" i="16"/>
  <c r="E2959" i="16" s="1"/>
  <c r="D2960" i="16"/>
  <c r="E2960" i="16" s="1"/>
  <c r="D2961" i="16"/>
  <c r="E2961" i="16" s="1"/>
  <c r="D2962" i="16"/>
  <c r="E2962" i="16" s="1"/>
  <c r="D2963" i="16"/>
  <c r="E2963" i="16" s="1"/>
  <c r="D2964" i="16"/>
  <c r="E2964" i="16" s="1"/>
  <c r="D2965" i="16"/>
  <c r="E2965" i="16" s="1"/>
  <c r="D2966" i="16"/>
  <c r="E2966" i="16" s="1"/>
  <c r="D2967" i="16"/>
  <c r="E2967" i="16" s="1"/>
  <c r="D2968" i="16"/>
  <c r="E2968" i="16" s="1"/>
  <c r="D2969" i="16"/>
  <c r="E2969" i="16" s="1"/>
  <c r="D2970" i="16"/>
  <c r="E2970" i="16" s="1"/>
  <c r="D2971" i="16"/>
  <c r="E2971" i="16" s="1"/>
  <c r="D2972" i="16"/>
  <c r="E2972" i="16" s="1"/>
  <c r="D2973" i="16"/>
  <c r="E2973" i="16" s="1"/>
  <c r="D2974" i="16"/>
  <c r="E2974" i="16" s="1"/>
  <c r="D2975" i="16"/>
  <c r="E2975" i="16" s="1"/>
  <c r="D2976" i="16"/>
  <c r="E2976" i="16" s="1"/>
  <c r="D3" i="22"/>
  <c r="E3" i="22"/>
  <c r="F3" i="22"/>
  <c r="G3" i="22"/>
  <c r="H3" i="22"/>
  <c r="I3" i="22"/>
  <c r="J3" i="22"/>
  <c r="K3" i="22"/>
  <c r="L3" i="22"/>
  <c r="C4" i="22"/>
  <c r="K4" i="22"/>
  <c r="L4" i="22"/>
  <c r="M4" i="22"/>
  <c r="B4" i="22"/>
  <c r="U3" i="22"/>
  <c r="U4" i="22"/>
  <c r="C5" i="22"/>
  <c r="D5" i="22"/>
  <c r="E5" i="22"/>
  <c r="F5" i="22"/>
  <c r="G5" i="22"/>
  <c r="H5" i="22"/>
  <c r="I5" i="22"/>
  <c r="J5" i="22"/>
  <c r="K5" i="22"/>
  <c r="M5" i="22"/>
  <c r="N5" i="22"/>
  <c r="O5" i="22"/>
  <c r="P5" i="22"/>
  <c r="Q5" i="22"/>
  <c r="R5" i="22"/>
  <c r="S5" i="22"/>
  <c r="T5" i="22"/>
  <c r="U5" i="22"/>
  <c r="C6" i="22"/>
  <c r="D6" i="22"/>
  <c r="E6" i="22"/>
  <c r="F6" i="22"/>
  <c r="G6" i="22"/>
  <c r="H6" i="22"/>
  <c r="I6" i="22"/>
  <c r="J6" i="22"/>
  <c r="K6" i="22"/>
  <c r="L6" i="22"/>
  <c r="M6" i="22"/>
  <c r="N6" i="22"/>
  <c r="O6" i="22"/>
  <c r="P6" i="22"/>
  <c r="Q6" i="22"/>
  <c r="R6" i="22"/>
  <c r="S6" i="22"/>
  <c r="T6" i="22"/>
  <c r="U6" i="22"/>
  <c r="C7" i="22"/>
  <c r="D7" i="22"/>
  <c r="E7" i="22"/>
  <c r="F7" i="22"/>
  <c r="G7" i="22"/>
  <c r="H7" i="22"/>
  <c r="I7" i="22"/>
  <c r="J7" i="22"/>
  <c r="K7" i="22"/>
  <c r="L7" i="22"/>
  <c r="M7" i="22"/>
  <c r="N7" i="22"/>
  <c r="O7" i="22"/>
  <c r="P7" i="22"/>
  <c r="Q7" i="22"/>
  <c r="R7" i="22"/>
  <c r="S7" i="22"/>
  <c r="T7" i="22"/>
  <c r="U7" i="22"/>
  <c r="C8" i="22"/>
  <c r="D8" i="22"/>
  <c r="E8" i="22"/>
  <c r="F8" i="22"/>
  <c r="G8" i="22"/>
  <c r="H8" i="22"/>
  <c r="I8" i="22"/>
  <c r="J8" i="22"/>
  <c r="K8" i="22"/>
  <c r="L8" i="22"/>
  <c r="M8" i="22"/>
  <c r="N8" i="22"/>
  <c r="O8" i="22"/>
  <c r="P8" i="22"/>
  <c r="Q8" i="22"/>
  <c r="R8" i="22"/>
  <c r="S8" i="22"/>
  <c r="T8" i="22"/>
  <c r="U8" i="22"/>
  <c r="C9" i="22"/>
  <c r="D9" i="22"/>
  <c r="E9" i="22"/>
  <c r="F9" i="22"/>
  <c r="G9" i="22"/>
  <c r="H9" i="22"/>
  <c r="I9" i="22"/>
  <c r="J9" i="22"/>
  <c r="K9" i="22"/>
  <c r="L9" i="22"/>
  <c r="M9" i="22"/>
  <c r="N9" i="22"/>
  <c r="O9" i="22"/>
  <c r="P9" i="22"/>
  <c r="Q9" i="22"/>
  <c r="R9" i="22"/>
  <c r="S9" i="22"/>
  <c r="T9" i="22"/>
  <c r="U9" i="22"/>
  <c r="C10" i="22"/>
  <c r="D10" i="22"/>
  <c r="E10" i="22"/>
  <c r="F10" i="22"/>
  <c r="G10" i="22"/>
  <c r="H10" i="22"/>
  <c r="I10" i="22"/>
  <c r="J10" i="22"/>
  <c r="K10" i="22"/>
  <c r="L10" i="22"/>
  <c r="M10" i="22"/>
  <c r="N10" i="22"/>
  <c r="O10" i="22"/>
  <c r="P10" i="22"/>
  <c r="Q10" i="22"/>
  <c r="R10" i="22"/>
  <c r="S10" i="22"/>
  <c r="T10" i="22"/>
  <c r="U10" i="22"/>
  <c r="C11" i="22"/>
  <c r="D11" i="22"/>
  <c r="E11" i="22"/>
  <c r="F11" i="22"/>
  <c r="G11" i="22"/>
  <c r="H11" i="22"/>
  <c r="I11" i="22"/>
  <c r="J11" i="22"/>
  <c r="K11" i="22"/>
  <c r="L11" i="22"/>
  <c r="M11" i="22"/>
  <c r="N11" i="22"/>
  <c r="O11" i="22"/>
  <c r="P11" i="22"/>
  <c r="Q11" i="22"/>
  <c r="R11" i="22"/>
  <c r="S11" i="22"/>
  <c r="T11" i="22"/>
  <c r="U11" i="22"/>
  <c r="C12" i="22"/>
  <c r="D12" i="22"/>
  <c r="E12" i="22"/>
  <c r="F12" i="22"/>
  <c r="G12" i="22"/>
  <c r="H12" i="22"/>
  <c r="I12" i="22"/>
  <c r="J12" i="22"/>
  <c r="K12" i="22"/>
  <c r="L12" i="22"/>
  <c r="M12" i="22"/>
  <c r="N12" i="22"/>
  <c r="O12" i="22"/>
  <c r="P12" i="22"/>
  <c r="Q12" i="22"/>
  <c r="R12" i="22"/>
  <c r="S12" i="22"/>
  <c r="T12" i="22"/>
  <c r="U12" i="22"/>
  <c r="C13" i="22"/>
  <c r="D13" i="22"/>
  <c r="E13" i="22"/>
  <c r="F13" i="22"/>
  <c r="G13" i="22"/>
  <c r="H13" i="22"/>
  <c r="I13" i="22"/>
  <c r="J13" i="22"/>
  <c r="K13" i="22"/>
  <c r="L13" i="22"/>
  <c r="M13" i="22"/>
  <c r="N13" i="22"/>
  <c r="O13" i="22"/>
  <c r="P13" i="22"/>
  <c r="Q13" i="22"/>
  <c r="R13" i="22"/>
  <c r="S13" i="22"/>
  <c r="T13" i="22"/>
  <c r="U13" i="22"/>
  <c r="C14" i="22"/>
  <c r="D14" i="22"/>
  <c r="E14" i="22"/>
  <c r="F14" i="22"/>
  <c r="G14" i="22"/>
  <c r="H14" i="22"/>
  <c r="I14" i="22"/>
  <c r="J14" i="22"/>
  <c r="K14" i="22"/>
  <c r="L14" i="22"/>
  <c r="M14" i="22"/>
  <c r="N14" i="22"/>
  <c r="O14" i="22"/>
  <c r="P14" i="22"/>
  <c r="Q14" i="22"/>
  <c r="R14" i="22"/>
  <c r="S14" i="22"/>
  <c r="T14" i="22"/>
  <c r="U14" i="22"/>
  <c r="C15" i="22"/>
  <c r="D15" i="22"/>
  <c r="E15" i="22"/>
  <c r="F15" i="22"/>
  <c r="G15" i="22"/>
  <c r="H15" i="22"/>
  <c r="I15" i="22"/>
  <c r="J15" i="22"/>
  <c r="K15" i="22"/>
  <c r="L15" i="22"/>
  <c r="M15" i="22"/>
  <c r="N15" i="22"/>
  <c r="O15" i="22"/>
  <c r="P15" i="22"/>
  <c r="Q15" i="22"/>
  <c r="R15" i="22"/>
  <c r="S15" i="22"/>
  <c r="T15" i="22"/>
  <c r="U15" i="22"/>
  <c r="C16" i="22"/>
  <c r="D16" i="22"/>
  <c r="E16" i="22"/>
  <c r="F16" i="22"/>
  <c r="G16" i="22"/>
  <c r="H16" i="22"/>
  <c r="I16" i="22"/>
  <c r="J16" i="22"/>
  <c r="K16" i="22"/>
  <c r="L16" i="22"/>
  <c r="M16" i="22"/>
  <c r="N16" i="22"/>
  <c r="O16" i="22"/>
  <c r="P16" i="22"/>
  <c r="Q16" i="22"/>
  <c r="R16" i="22"/>
  <c r="S16" i="22"/>
  <c r="T16" i="22"/>
  <c r="U16" i="22"/>
  <c r="C17" i="22"/>
  <c r="D17" i="22"/>
  <c r="E17" i="22"/>
  <c r="F17" i="22"/>
  <c r="G17" i="22"/>
  <c r="H17" i="22"/>
  <c r="I17" i="22"/>
  <c r="J17" i="22"/>
  <c r="K17" i="22"/>
  <c r="L17" i="22"/>
  <c r="M17" i="22"/>
  <c r="N17" i="22"/>
  <c r="O17" i="22"/>
  <c r="P17" i="22"/>
  <c r="Q17" i="22"/>
  <c r="R17" i="22"/>
  <c r="S17" i="22"/>
  <c r="T17" i="22"/>
  <c r="U17" i="22"/>
  <c r="C18" i="22"/>
  <c r="D18" i="22"/>
  <c r="E18" i="22"/>
  <c r="F18" i="22"/>
  <c r="G18" i="22"/>
  <c r="H18" i="22"/>
  <c r="I18" i="22"/>
  <c r="J18" i="22"/>
  <c r="K18" i="22"/>
  <c r="L18" i="22"/>
  <c r="M18" i="22"/>
  <c r="N18" i="22"/>
  <c r="O18" i="22"/>
  <c r="P18" i="22"/>
  <c r="Q18" i="22"/>
  <c r="R18" i="22"/>
  <c r="S18" i="22"/>
  <c r="T18" i="22"/>
  <c r="U18" i="22"/>
  <c r="C19" i="22"/>
  <c r="D19" i="22"/>
  <c r="E19" i="22"/>
  <c r="F19" i="22"/>
  <c r="G19" i="22"/>
  <c r="H19" i="22"/>
  <c r="I19" i="22"/>
  <c r="J19" i="22"/>
  <c r="K19" i="22"/>
  <c r="L19" i="22"/>
  <c r="M19" i="22"/>
  <c r="N19" i="22"/>
  <c r="O19" i="22"/>
  <c r="P19" i="22"/>
  <c r="Q19" i="22"/>
  <c r="R19" i="22"/>
  <c r="S19" i="22"/>
  <c r="T19" i="22"/>
  <c r="U19" i="22"/>
  <c r="C20" i="22"/>
  <c r="D20" i="22"/>
  <c r="E20" i="22"/>
  <c r="F20" i="22"/>
  <c r="G20" i="22"/>
  <c r="H20" i="22"/>
  <c r="I20" i="22"/>
  <c r="J20" i="22"/>
  <c r="K20" i="22"/>
  <c r="L20" i="22"/>
  <c r="M20" i="22"/>
  <c r="N20" i="22"/>
  <c r="O20" i="22"/>
  <c r="P20" i="22"/>
  <c r="Q20" i="22"/>
  <c r="R20" i="22"/>
  <c r="S20" i="22"/>
  <c r="T20" i="22"/>
  <c r="U20" i="22"/>
  <c r="C21" i="22"/>
  <c r="D21" i="22"/>
  <c r="E21" i="22"/>
  <c r="F21" i="22"/>
  <c r="G21" i="22"/>
  <c r="H21" i="22"/>
  <c r="I21" i="22"/>
  <c r="J21" i="22"/>
  <c r="K21" i="22"/>
  <c r="L21" i="22"/>
  <c r="M21" i="22"/>
  <c r="N21" i="22"/>
  <c r="O21" i="22"/>
  <c r="P21" i="22"/>
  <c r="Q21" i="22"/>
  <c r="R21" i="22"/>
  <c r="S21" i="22"/>
  <c r="T21" i="22"/>
  <c r="U21" i="22"/>
  <c r="C22" i="22"/>
  <c r="D22" i="22"/>
  <c r="E22" i="22"/>
  <c r="F22" i="22"/>
  <c r="G22" i="22"/>
  <c r="H22" i="22"/>
  <c r="I22" i="22"/>
  <c r="J22" i="22"/>
  <c r="K22" i="22"/>
  <c r="L22" i="22"/>
  <c r="M22" i="22"/>
  <c r="N22" i="22"/>
  <c r="O22" i="22"/>
  <c r="P22" i="22"/>
  <c r="Q22" i="22"/>
  <c r="R22" i="22"/>
  <c r="S22" i="22"/>
  <c r="T22" i="22"/>
  <c r="U22" i="22"/>
  <c r="C23" i="22"/>
  <c r="D23" i="22"/>
  <c r="E23" i="22"/>
  <c r="F23" i="22"/>
  <c r="G23" i="22"/>
  <c r="H23" i="22"/>
  <c r="I23" i="22"/>
  <c r="J23" i="22"/>
  <c r="K23" i="22"/>
  <c r="L23" i="22"/>
  <c r="M23" i="22"/>
  <c r="N23" i="22"/>
  <c r="O23" i="22"/>
  <c r="P23" i="22"/>
  <c r="Q23" i="22"/>
  <c r="R23" i="22"/>
  <c r="S23" i="22"/>
  <c r="T23" i="22"/>
  <c r="U23" i="22"/>
  <c r="C24" i="22"/>
  <c r="D24" i="22"/>
  <c r="E24" i="22"/>
  <c r="F24" i="22"/>
  <c r="G24" i="22"/>
  <c r="H24" i="22"/>
  <c r="I24" i="22"/>
  <c r="J24" i="22"/>
  <c r="K24" i="22"/>
  <c r="L24" i="22"/>
  <c r="M24" i="22"/>
  <c r="N24" i="22"/>
  <c r="O24" i="22"/>
  <c r="P24" i="22"/>
  <c r="Q24" i="22"/>
  <c r="R24" i="22"/>
  <c r="S24" i="22"/>
  <c r="T24" i="22"/>
  <c r="U24" i="22"/>
  <c r="C25" i="22"/>
  <c r="D25" i="22"/>
  <c r="E25" i="22"/>
  <c r="F25" i="22"/>
  <c r="G25" i="22"/>
  <c r="H25" i="22"/>
  <c r="I25" i="22"/>
  <c r="J25" i="22"/>
  <c r="K25" i="22"/>
  <c r="L25" i="22"/>
  <c r="M25" i="22"/>
  <c r="N25" i="22"/>
  <c r="O25" i="22"/>
  <c r="P25" i="22"/>
  <c r="Q25" i="22"/>
  <c r="R25" i="22"/>
  <c r="S25" i="22"/>
  <c r="T25" i="22"/>
  <c r="U25" i="22"/>
  <c r="C26" i="22"/>
  <c r="D26" i="22"/>
  <c r="E26" i="22"/>
  <c r="F26" i="22"/>
  <c r="G26" i="22"/>
  <c r="H26" i="22"/>
  <c r="I26" i="22"/>
  <c r="J26" i="22"/>
  <c r="K26" i="22"/>
  <c r="L26" i="22"/>
  <c r="M26" i="22"/>
  <c r="N26" i="22"/>
  <c r="O26" i="22"/>
  <c r="P26" i="22"/>
  <c r="Q26" i="22"/>
  <c r="R26" i="22"/>
  <c r="S26" i="22"/>
  <c r="T26" i="22"/>
  <c r="U26" i="22"/>
  <c r="C27" i="22"/>
  <c r="D27" i="22"/>
  <c r="E27" i="22"/>
  <c r="F27" i="22"/>
  <c r="G27" i="22"/>
  <c r="H27" i="22"/>
  <c r="I27" i="22"/>
  <c r="J27" i="22"/>
  <c r="K27" i="22"/>
  <c r="L27" i="22"/>
  <c r="M27" i="22"/>
  <c r="N27" i="22"/>
  <c r="O27" i="22"/>
  <c r="P27" i="22"/>
  <c r="Q27" i="22"/>
  <c r="R27" i="22"/>
  <c r="S27" i="22"/>
  <c r="T27" i="22"/>
  <c r="U27" i="22"/>
  <c r="C28" i="22"/>
  <c r="D28" i="22"/>
  <c r="E28" i="22"/>
  <c r="F28" i="22"/>
  <c r="G28" i="22"/>
  <c r="H28" i="22"/>
  <c r="I28" i="22"/>
  <c r="J28" i="22"/>
  <c r="K28" i="22"/>
  <c r="L28" i="22"/>
  <c r="M28" i="22"/>
  <c r="N28" i="22"/>
  <c r="O28" i="22"/>
  <c r="P28" i="22"/>
  <c r="Q28" i="22"/>
  <c r="R28" i="22"/>
  <c r="S28" i="22"/>
  <c r="T28" i="22"/>
  <c r="U28" i="22"/>
  <c r="C29" i="22"/>
  <c r="D29" i="22"/>
  <c r="E29" i="22"/>
  <c r="F29" i="22"/>
  <c r="G29" i="22"/>
  <c r="H29" i="22"/>
  <c r="I29" i="22"/>
  <c r="J29" i="22"/>
  <c r="K29" i="22"/>
  <c r="L29" i="22"/>
  <c r="M29" i="22"/>
  <c r="N29" i="22"/>
  <c r="O29" i="22"/>
  <c r="P29" i="22"/>
  <c r="Q29" i="22"/>
  <c r="R29" i="22"/>
  <c r="S29" i="22"/>
  <c r="T29" i="22"/>
  <c r="U29" i="22"/>
  <c r="C30" i="22"/>
  <c r="D30" i="22"/>
  <c r="E30" i="22"/>
  <c r="F30" i="22"/>
  <c r="G30" i="22"/>
  <c r="H30" i="22"/>
  <c r="I30" i="22"/>
  <c r="J30" i="22"/>
  <c r="K30" i="22"/>
  <c r="L30" i="22"/>
  <c r="M30" i="22"/>
  <c r="N30" i="22"/>
  <c r="O30" i="22"/>
  <c r="P30" i="22"/>
  <c r="Q30" i="22"/>
  <c r="R30" i="22"/>
  <c r="S30" i="22"/>
  <c r="T30" i="22"/>
  <c r="U30" i="22"/>
  <c r="C31" i="22"/>
  <c r="D31" i="22"/>
  <c r="E31" i="22"/>
  <c r="F31" i="22"/>
  <c r="G31" i="22"/>
  <c r="H31" i="22"/>
  <c r="I31" i="22"/>
  <c r="J31" i="22"/>
  <c r="K31" i="22"/>
  <c r="L31" i="22"/>
  <c r="M31" i="22"/>
  <c r="N31" i="22"/>
  <c r="O31" i="22"/>
  <c r="P31" i="22"/>
  <c r="Q31" i="22"/>
  <c r="R31" i="22"/>
  <c r="S31" i="22"/>
  <c r="T31" i="22"/>
  <c r="U31" i="22"/>
  <c r="C32" i="22"/>
  <c r="D32" i="22"/>
  <c r="E32" i="22"/>
  <c r="F32" i="22"/>
  <c r="G32" i="22"/>
  <c r="H32" i="22"/>
  <c r="I32" i="22"/>
  <c r="J32" i="22"/>
  <c r="K32" i="22"/>
  <c r="L32" i="22"/>
  <c r="M32" i="22"/>
  <c r="N32" i="22"/>
  <c r="O32" i="22"/>
  <c r="P32" i="22"/>
  <c r="Q32" i="22"/>
  <c r="R32" i="22"/>
  <c r="S32" i="22"/>
  <c r="T32" i="22"/>
  <c r="U32" i="22"/>
  <c r="C33" i="22"/>
  <c r="D33" i="22"/>
  <c r="E33" i="22"/>
  <c r="F33" i="22"/>
  <c r="G33" i="22"/>
  <c r="H33" i="22"/>
  <c r="I33" i="22"/>
  <c r="J33" i="22"/>
  <c r="K33" i="22"/>
  <c r="L33" i="22"/>
  <c r="M33" i="22"/>
  <c r="N33" i="22"/>
  <c r="O33" i="22"/>
  <c r="P33" i="22"/>
  <c r="Q33" i="22"/>
  <c r="R33" i="22"/>
  <c r="S33" i="22"/>
  <c r="T33" i="22"/>
  <c r="U33" i="22"/>
  <c r="C34" i="22"/>
  <c r="D34" i="22"/>
  <c r="E34" i="22"/>
  <c r="F34" i="22"/>
  <c r="G34" i="22"/>
  <c r="H34" i="22"/>
  <c r="I34" i="22"/>
  <c r="J34" i="22"/>
  <c r="K34" i="22"/>
  <c r="L34" i="22"/>
  <c r="M34" i="22"/>
  <c r="N34" i="22"/>
  <c r="O34" i="22"/>
  <c r="P34" i="22"/>
  <c r="Q34" i="22"/>
  <c r="R34" i="22"/>
  <c r="S34" i="22"/>
  <c r="T34" i="22"/>
  <c r="U34" i="22"/>
  <c r="C35" i="22"/>
  <c r="D35" i="22"/>
  <c r="E35" i="22"/>
  <c r="F35" i="22"/>
  <c r="G35" i="22"/>
  <c r="H35" i="22"/>
  <c r="I35" i="22"/>
  <c r="J35" i="22"/>
  <c r="K35" i="22"/>
  <c r="L35" i="22"/>
  <c r="M35" i="22"/>
  <c r="N35" i="22"/>
  <c r="O35" i="22"/>
  <c r="P35" i="22"/>
  <c r="Q35" i="22"/>
  <c r="R35" i="22"/>
  <c r="S35" i="22"/>
  <c r="T35" i="22"/>
  <c r="U35" i="22"/>
  <c r="C36" i="22"/>
  <c r="D36" i="22"/>
  <c r="E36" i="22"/>
  <c r="F36" i="22"/>
  <c r="G36" i="22"/>
  <c r="H36" i="22"/>
  <c r="I36" i="22"/>
  <c r="J36" i="22"/>
  <c r="K36" i="22"/>
  <c r="L36" i="22"/>
  <c r="M36" i="22"/>
  <c r="N36" i="22"/>
  <c r="O36" i="22"/>
  <c r="P36" i="22"/>
  <c r="Q36" i="22"/>
  <c r="R36" i="22"/>
  <c r="S36" i="22"/>
  <c r="T36" i="22"/>
  <c r="U36" i="22"/>
  <c r="C37" i="22"/>
  <c r="D37" i="22"/>
  <c r="E37" i="22"/>
  <c r="F37" i="22"/>
  <c r="G37" i="22"/>
  <c r="H37" i="22"/>
  <c r="I37" i="22"/>
  <c r="J37" i="22"/>
  <c r="K37" i="22"/>
  <c r="L37" i="22"/>
  <c r="M37" i="22"/>
  <c r="N37" i="22"/>
  <c r="O37" i="22"/>
  <c r="P37" i="22"/>
  <c r="Q37" i="22"/>
  <c r="R37" i="22"/>
  <c r="S37" i="22"/>
  <c r="T37" i="22"/>
  <c r="U37" i="22"/>
  <c r="C38" i="22"/>
  <c r="D38" i="22"/>
  <c r="E38" i="22"/>
  <c r="F38" i="22"/>
  <c r="G38" i="22"/>
  <c r="H38" i="22"/>
  <c r="I38" i="22"/>
  <c r="J38" i="22"/>
  <c r="K38" i="22"/>
  <c r="L38" i="22"/>
  <c r="M38" i="22"/>
  <c r="N38" i="22"/>
  <c r="O38" i="22"/>
  <c r="P38" i="22"/>
  <c r="Q38" i="22"/>
  <c r="R38" i="22"/>
  <c r="S38" i="22"/>
  <c r="T38" i="22"/>
  <c r="U38" i="22"/>
  <c r="C39" i="22"/>
  <c r="D39" i="22"/>
  <c r="E39" i="22"/>
  <c r="F39" i="22"/>
  <c r="G39" i="22"/>
  <c r="H39" i="22"/>
  <c r="I39" i="22"/>
  <c r="J39" i="22"/>
  <c r="K39" i="22"/>
  <c r="L39" i="22"/>
  <c r="M39" i="22"/>
  <c r="N39" i="22"/>
  <c r="O39" i="22"/>
  <c r="P39" i="22"/>
  <c r="Q39" i="22"/>
  <c r="R39" i="22"/>
  <c r="S39" i="22"/>
  <c r="T39" i="22"/>
  <c r="U39" i="22"/>
  <c r="C40" i="22"/>
  <c r="D40" i="22"/>
  <c r="E40" i="22"/>
  <c r="F40" i="22"/>
  <c r="G40" i="22"/>
  <c r="H40" i="22"/>
  <c r="I40" i="22"/>
  <c r="J40" i="22"/>
  <c r="K40" i="22"/>
  <c r="L40" i="22"/>
  <c r="M40" i="22"/>
  <c r="N40" i="22"/>
  <c r="O40" i="22"/>
  <c r="P40" i="22"/>
  <c r="Q40" i="22"/>
  <c r="R40" i="22"/>
  <c r="S40" i="22"/>
  <c r="T40" i="22"/>
  <c r="U40" i="22"/>
  <c r="C41" i="22"/>
  <c r="D41" i="22"/>
  <c r="E41" i="22"/>
  <c r="F41" i="22"/>
  <c r="G41" i="22"/>
  <c r="H41" i="22"/>
  <c r="I41" i="22"/>
  <c r="J41" i="22"/>
  <c r="K41" i="22"/>
  <c r="L41" i="22"/>
  <c r="M41" i="22"/>
  <c r="N41" i="22"/>
  <c r="O41" i="22"/>
  <c r="P41" i="22"/>
  <c r="Q41" i="22"/>
  <c r="R41" i="22"/>
  <c r="S41" i="22"/>
  <c r="T41" i="22"/>
  <c r="U41" i="22"/>
  <c r="C42" i="22"/>
  <c r="D42" i="22"/>
  <c r="E42" i="22"/>
  <c r="F42" i="22"/>
  <c r="G42" i="22"/>
  <c r="H42" i="22"/>
  <c r="I42" i="22"/>
  <c r="J42" i="22"/>
  <c r="K42" i="22"/>
  <c r="L42" i="22"/>
  <c r="M42" i="22"/>
  <c r="N42" i="22"/>
  <c r="O42" i="22"/>
  <c r="P42" i="22"/>
  <c r="Q42" i="22"/>
  <c r="R42" i="22"/>
  <c r="S42" i="22"/>
  <c r="T42" i="22"/>
  <c r="U42" i="22"/>
  <c r="C43" i="22"/>
  <c r="D43" i="22"/>
  <c r="E43" i="22"/>
  <c r="F43" i="22"/>
  <c r="G43" i="22"/>
  <c r="H43" i="22"/>
  <c r="I43" i="22"/>
  <c r="J43" i="22"/>
  <c r="K43" i="22"/>
  <c r="L43" i="22"/>
  <c r="M43" i="22"/>
  <c r="N43" i="22"/>
  <c r="O43" i="22"/>
  <c r="P43" i="22"/>
  <c r="Q43" i="22"/>
  <c r="R43" i="22"/>
  <c r="S43" i="22"/>
  <c r="T43" i="22"/>
  <c r="U43" i="22"/>
  <c r="C44" i="22"/>
  <c r="D44" i="22"/>
  <c r="E44" i="22"/>
  <c r="F44" i="22"/>
  <c r="G44" i="22"/>
  <c r="H44" i="22"/>
  <c r="I44" i="22"/>
  <c r="J44" i="22"/>
  <c r="K44" i="22"/>
  <c r="L44" i="22"/>
  <c r="M44" i="22"/>
  <c r="N44" i="22"/>
  <c r="O44" i="22"/>
  <c r="P44" i="22"/>
  <c r="Q44" i="22"/>
  <c r="R44" i="22"/>
  <c r="S44" i="22"/>
  <c r="T44" i="22"/>
  <c r="U44" i="22"/>
  <c r="C45" i="22"/>
  <c r="D45" i="22"/>
  <c r="E45" i="22"/>
  <c r="F45" i="22"/>
  <c r="G45" i="22"/>
  <c r="H45" i="22"/>
  <c r="I45" i="22"/>
  <c r="J45" i="22"/>
  <c r="K45" i="22"/>
  <c r="L45" i="22"/>
  <c r="M45" i="22"/>
  <c r="N45" i="22"/>
  <c r="O45" i="22"/>
  <c r="P45" i="22"/>
  <c r="Q45" i="22"/>
  <c r="R45" i="22"/>
  <c r="S45" i="22"/>
  <c r="T45" i="22"/>
  <c r="U45" i="22"/>
  <c r="C46" i="22"/>
  <c r="D46" i="22"/>
  <c r="E46" i="22"/>
  <c r="F46" i="22"/>
  <c r="G46" i="22"/>
  <c r="H46" i="22"/>
  <c r="I46" i="22"/>
  <c r="J46" i="22"/>
  <c r="K46" i="22"/>
  <c r="L46" i="22"/>
  <c r="M46" i="22"/>
  <c r="N46" i="22"/>
  <c r="O46" i="22"/>
  <c r="P46" i="22"/>
  <c r="Q46" i="22"/>
  <c r="R46" i="22"/>
  <c r="S46" i="22"/>
  <c r="T46" i="22"/>
  <c r="U46" i="22"/>
  <c r="C47" i="22"/>
  <c r="D47" i="22"/>
  <c r="E47" i="22"/>
  <c r="F47" i="22"/>
  <c r="G47" i="22"/>
  <c r="H47" i="22"/>
  <c r="I47" i="22"/>
  <c r="J47" i="22"/>
  <c r="K47" i="22"/>
  <c r="L47" i="22"/>
  <c r="M47" i="22"/>
  <c r="N47" i="22"/>
  <c r="O47" i="22"/>
  <c r="P47" i="22"/>
  <c r="Q47" i="22"/>
  <c r="R47" i="22"/>
  <c r="S47" i="22"/>
  <c r="T47" i="22"/>
  <c r="U47" i="22"/>
  <c r="C48" i="22"/>
  <c r="D48" i="22"/>
  <c r="E48" i="22"/>
  <c r="F48" i="22"/>
  <c r="G48" i="22"/>
  <c r="H48" i="22"/>
  <c r="I48" i="22"/>
  <c r="J48" i="22"/>
  <c r="K48" i="22"/>
  <c r="L48" i="22"/>
  <c r="M48" i="22"/>
  <c r="N48" i="22"/>
  <c r="O48" i="22"/>
  <c r="P48" i="22"/>
  <c r="Q48" i="22"/>
  <c r="R48" i="22"/>
  <c r="S48" i="22"/>
  <c r="T48" i="22"/>
  <c r="U48" i="22"/>
  <c r="C49" i="22"/>
  <c r="D49" i="22"/>
  <c r="E49" i="22"/>
  <c r="F49" i="22"/>
  <c r="G49" i="22"/>
  <c r="H49" i="22"/>
  <c r="I49" i="22"/>
  <c r="J49" i="22"/>
  <c r="K49" i="22"/>
  <c r="L49" i="22"/>
  <c r="M49" i="22"/>
  <c r="N49" i="22"/>
  <c r="O49" i="22"/>
  <c r="P49" i="22"/>
  <c r="Q49" i="22"/>
  <c r="R49" i="22"/>
  <c r="S49" i="22"/>
  <c r="T49" i="22"/>
  <c r="U49" i="22"/>
  <c r="C50" i="22"/>
  <c r="D50" i="22"/>
  <c r="E50" i="22"/>
  <c r="F50" i="22"/>
  <c r="G50" i="22"/>
  <c r="H50" i="22"/>
  <c r="I50" i="22"/>
  <c r="J50" i="22"/>
  <c r="K50" i="22"/>
  <c r="L50" i="22"/>
  <c r="M50" i="22"/>
  <c r="N50" i="22"/>
  <c r="O50" i="22"/>
  <c r="P50" i="22"/>
  <c r="Q50" i="22"/>
  <c r="R50" i="22"/>
  <c r="S50" i="22"/>
  <c r="T50" i="22"/>
  <c r="U50" i="22"/>
  <c r="C51" i="22"/>
  <c r="D51" i="22"/>
  <c r="E51" i="22"/>
  <c r="F51" i="22"/>
  <c r="G51" i="22"/>
  <c r="H51" i="22"/>
  <c r="I51" i="22"/>
  <c r="J51" i="22"/>
  <c r="K51" i="22"/>
  <c r="L51" i="22"/>
  <c r="M51" i="22"/>
  <c r="N51" i="22"/>
  <c r="O51" i="22"/>
  <c r="P51" i="22"/>
  <c r="Q51" i="22"/>
  <c r="R51" i="22"/>
  <c r="S51" i="22"/>
  <c r="T51" i="22"/>
  <c r="U51" i="22"/>
  <c r="C52" i="22"/>
  <c r="D52" i="22"/>
  <c r="E52" i="22"/>
  <c r="F52" i="22"/>
  <c r="G52" i="22"/>
  <c r="H52" i="22"/>
  <c r="I52" i="22"/>
  <c r="J52" i="22"/>
  <c r="K52" i="22"/>
  <c r="L52" i="22"/>
  <c r="M52" i="22"/>
  <c r="N52" i="22"/>
  <c r="O52" i="22"/>
  <c r="P52" i="22"/>
  <c r="Q52" i="22"/>
  <c r="R52" i="22"/>
  <c r="S52" i="22"/>
  <c r="T52" i="22"/>
  <c r="U52" i="22"/>
  <c r="C53" i="22"/>
  <c r="D53" i="22"/>
  <c r="E53" i="22"/>
  <c r="F53" i="22"/>
  <c r="G53" i="22"/>
  <c r="H53" i="22"/>
  <c r="I53" i="22"/>
  <c r="J53" i="22"/>
  <c r="K53" i="22"/>
  <c r="L53" i="22"/>
  <c r="M53" i="22"/>
  <c r="N53" i="22"/>
  <c r="O53" i="22"/>
  <c r="P53" i="22"/>
  <c r="Q53" i="22"/>
  <c r="R53" i="22"/>
  <c r="S53" i="22"/>
  <c r="T53" i="22"/>
  <c r="U53" i="22"/>
  <c r="C54" i="22"/>
  <c r="D54" i="22"/>
  <c r="E54" i="22"/>
  <c r="F54" i="22"/>
  <c r="G54" i="22"/>
  <c r="H54" i="22"/>
  <c r="I54" i="22"/>
  <c r="J54" i="22"/>
  <c r="K54" i="22"/>
  <c r="L54" i="22"/>
  <c r="M54" i="22"/>
  <c r="N54" i="22"/>
  <c r="O54" i="22"/>
  <c r="P54" i="22"/>
  <c r="Q54" i="22"/>
  <c r="R54" i="22"/>
  <c r="S54" i="22"/>
  <c r="T54" i="22"/>
  <c r="U54" i="22"/>
  <c r="C55" i="22"/>
  <c r="D55" i="22"/>
  <c r="E55" i="22"/>
  <c r="F55" i="22"/>
  <c r="G55" i="22"/>
  <c r="H55" i="22"/>
  <c r="I55" i="22"/>
  <c r="J55" i="22"/>
  <c r="K55" i="22"/>
  <c r="L55" i="22"/>
  <c r="M55" i="22"/>
  <c r="N55" i="22"/>
  <c r="O55" i="22"/>
  <c r="P55" i="22"/>
  <c r="Q55" i="22"/>
  <c r="R55" i="22"/>
  <c r="S55" i="22"/>
  <c r="T55" i="22"/>
  <c r="U55" i="22"/>
  <c r="C56" i="22"/>
  <c r="D56" i="22"/>
  <c r="E56" i="22"/>
  <c r="F56" i="22"/>
  <c r="G56" i="22"/>
  <c r="H56" i="22"/>
  <c r="I56" i="22"/>
  <c r="J56" i="22"/>
  <c r="K56" i="22"/>
  <c r="L56" i="22"/>
  <c r="M56" i="22"/>
  <c r="N56" i="22"/>
  <c r="O56" i="22"/>
  <c r="P56" i="22"/>
  <c r="Q56" i="22"/>
  <c r="R56" i="22"/>
  <c r="S56" i="22"/>
  <c r="T56" i="22"/>
  <c r="U56" i="22"/>
  <c r="C57" i="22"/>
  <c r="D57" i="22"/>
  <c r="E57" i="22"/>
  <c r="F57" i="22"/>
  <c r="G57" i="22"/>
  <c r="H57" i="22"/>
  <c r="I57" i="22"/>
  <c r="J57" i="22"/>
  <c r="K57" i="22"/>
  <c r="L57" i="22"/>
  <c r="M57" i="22"/>
  <c r="N57" i="22"/>
  <c r="O57" i="22"/>
  <c r="P57" i="22"/>
  <c r="Q57" i="22"/>
  <c r="R57" i="22"/>
  <c r="S57" i="22"/>
  <c r="T57" i="22"/>
  <c r="U57" i="22"/>
  <c r="C58" i="22"/>
  <c r="D58" i="22"/>
  <c r="E58" i="22"/>
  <c r="F58" i="22"/>
  <c r="G58" i="22"/>
  <c r="H58" i="22"/>
  <c r="I58" i="22"/>
  <c r="J58" i="22"/>
  <c r="K58" i="22"/>
  <c r="L58" i="22"/>
  <c r="M58" i="22"/>
  <c r="N58" i="22"/>
  <c r="O58" i="22"/>
  <c r="P58" i="22"/>
  <c r="Q58" i="22"/>
  <c r="R58" i="22"/>
  <c r="S58" i="22"/>
  <c r="T58" i="22"/>
  <c r="U58" i="22"/>
  <c r="C59" i="22"/>
  <c r="D59" i="22"/>
  <c r="E59" i="22"/>
  <c r="F59" i="22"/>
  <c r="G59" i="22"/>
  <c r="H59" i="22"/>
  <c r="I59" i="22"/>
  <c r="J59" i="22"/>
  <c r="K59" i="22"/>
  <c r="L59" i="22"/>
  <c r="M59" i="22"/>
  <c r="N59" i="22"/>
  <c r="O59" i="22"/>
  <c r="P59" i="22"/>
  <c r="Q59" i="22"/>
  <c r="R59" i="22"/>
  <c r="S59" i="22"/>
  <c r="T59" i="22"/>
  <c r="U59" i="22"/>
  <c r="C60" i="22"/>
  <c r="D60" i="22"/>
  <c r="E60" i="22"/>
  <c r="F60" i="22"/>
  <c r="G60" i="22"/>
  <c r="H60" i="22"/>
  <c r="I60" i="22"/>
  <c r="J60" i="22"/>
  <c r="K60" i="22"/>
  <c r="L60" i="22"/>
  <c r="M60" i="22"/>
  <c r="N60" i="22"/>
  <c r="O60" i="22"/>
  <c r="P60" i="22"/>
  <c r="Q60" i="22"/>
  <c r="R60" i="22"/>
  <c r="S60" i="22"/>
  <c r="T60" i="22"/>
  <c r="U60" i="22"/>
  <c r="C61" i="22"/>
  <c r="D61" i="22"/>
  <c r="E61" i="22"/>
  <c r="F61" i="22"/>
  <c r="G61" i="22"/>
  <c r="H61" i="22"/>
  <c r="I61" i="22"/>
  <c r="J61" i="22"/>
  <c r="K61" i="22"/>
  <c r="L61" i="22"/>
  <c r="M61" i="22"/>
  <c r="N61" i="22"/>
  <c r="O61" i="22"/>
  <c r="P61" i="22"/>
  <c r="Q61" i="22"/>
  <c r="R61" i="22"/>
  <c r="S61" i="22"/>
  <c r="T61" i="22"/>
  <c r="U61" i="22"/>
  <c r="C62" i="22"/>
  <c r="D62" i="22"/>
  <c r="E62" i="22"/>
  <c r="F62" i="22"/>
  <c r="G62" i="22"/>
  <c r="H62" i="22"/>
  <c r="I62" i="22"/>
  <c r="J62" i="22"/>
  <c r="K62" i="22"/>
  <c r="L62" i="22"/>
  <c r="M62" i="22"/>
  <c r="N62" i="22"/>
  <c r="O62" i="22"/>
  <c r="P62" i="22"/>
  <c r="Q62" i="22"/>
  <c r="R62" i="22"/>
  <c r="S62" i="22"/>
  <c r="T62" i="22"/>
  <c r="U62" i="22"/>
  <c r="C63" i="22"/>
  <c r="D63" i="22"/>
  <c r="E63" i="22"/>
  <c r="F63" i="22"/>
  <c r="G63" i="22"/>
  <c r="H63" i="22"/>
  <c r="I63" i="22"/>
  <c r="J63" i="22"/>
  <c r="K63" i="22"/>
  <c r="L63" i="22"/>
  <c r="M63" i="22"/>
  <c r="N63" i="22"/>
  <c r="O63" i="22"/>
  <c r="P63" i="22"/>
  <c r="Q63" i="22"/>
  <c r="R63" i="22"/>
  <c r="S63" i="22"/>
  <c r="T63" i="22"/>
  <c r="U63" i="22"/>
  <c r="C64" i="22"/>
  <c r="D64" i="22"/>
  <c r="E64" i="22"/>
  <c r="F64" i="22"/>
  <c r="G64" i="22"/>
  <c r="H64" i="22"/>
  <c r="I64" i="22"/>
  <c r="J64" i="22"/>
  <c r="K64" i="22"/>
  <c r="L64" i="22"/>
  <c r="M64" i="22"/>
  <c r="N64" i="22"/>
  <c r="O64" i="22"/>
  <c r="P64" i="22"/>
  <c r="Q64" i="22"/>
  <c r="R64" i="22"/>
  <c r="S64" i="22"/>
  <c r="T64" i="22"/>
  <c r="U64" i="22"/>
  <c r="C65" i="22"/>
  <c r="D65" i="22"/>
  <c r="E65" i="22"/>
  <c r="F65" i="22"/>
  <c r="G65" i="22"/>
  <c r="H65" i="22"/>
  <c r="I65" i="22"/>
  <c r="J65" i="22"/>
  <c r="K65" i="22"/>
  <c r="L65" i="22"/>
  <c r="M65" i="22"/>
  <c r="N65" i="22"/>
  <c r="O65" i="22"/>
  <c r="P65" i="22"/>
  <c r="Q65" i="22"/>
  <c r="R65" i="22"/>
  <c r="S65" i="22"/>
  <c r="T65" i="22"/>
  <c r="U65" i="22"/>
  <c r="C66" i="22"/>
  <c r="D66" i="22"/>
  <c r="E66" i="22"/>
  <c r="F66" i="22"/>
  <c r="G66" i="22"/>
  <c r="H66" i="22"/>
  <c r="I66" i="22"/>
  <c r="J66" i="22"/>
  <c r="K66" i="22"/>
  <c r="L66" i="22"/>
  <c r="M66" i="22"/>
  <c r="N66" i="22"/>
  <c r="O66" i="22"/>
  <c r="P66" i="22"/>
  <c r="Q66" i="22"/>
  <c r="R66" i="22"/>
  <c r="S66" i="22"/>
  <c r="T66" i="22"/>
  <c r="U66" i="22"/>
  <c r="C67" i="22"/>
  <c r="D67" i="22"/>
  <c r="E67" i="22"/>
  <c r="F67" i="22"/>
  <c r="G67" i="22"/>
  <c r="H67" i="22"/>
  <c r="I67" i="22"/>
  <c r="J67" i="22"/>
  <c r="K67" i="22"/>
  <c r="L67" i="22"/>
  <c r="M67" i="22"/>
  <c r="N67" i="22"/>
  <c r="O67" i="22"/>
  <c r="P67" i="22"/>
  <c r="Q67" i="22"/>
  <c r="R67" i="22"/>
  <c r="S67" i="22"/>
  <c r="T67" i="22"/>
  <c r="U67" i="22"/>
  <c r="C68" i="22"/>
  <c r="D68" i="22"/>
  <c r="E68" i="22"/>
  <c r="F68" i="22"/>
  <c r="G68" i="22"/>
  <c r="H68" i="22"/>
  <c r="I68" i="22"/>
  <c r="J68" i="22"/>
  <c r="K68" i="22"/>
  <c r="L68" i="22"/>
  <c r="M68" i="22"/>
  <c r="N68" i="22"/>
  <c r="O68" i="22"/>
  <c r="P68" i="22"/>
  <c r="Q68" i="22"/>
  <c r="R68" i="22"/>
  <c r="S68" i="22"/>
  <c r="T68" i="22"/>
  <c r="U68" i="22"/>
  <c r="C69" i="22"/>
  <c r="D69" i="22"/>
  <c r="E69" i="22"/>
  <c r="F69" i="22"/>
  <c r="G69" i="22"/>
  <c r="H69" i="22"/>
  <c r="I69" i="22"/>
  <c r="J69" i="22"/>
  <c r="K69" i="22"/>
  <c r="L69" i="22"/>
  <c r="M69" i="22"/>
  <c r="N69" i="22"/>
  <c r="O69" i="22"/>
  <c r="P69" i="22"/>
  <c r="Q69" i="22"/>
  <c r="R69" i="22"/>
  <c r="S69" i="22"/>
  <c r="T69" i="22"/>
  <c r="U69" i="22"/>
  <c r="C70" i="22"/>
  <c r="D70" i="22"/>
  <c r="E70" i="22"/>
  <c r="F70" i="22"/>
  <c r="G70" i="22"/>
  <c r="H70" i="22"/>
  <c r="I70" i="22"/>
  <c r="J70" i="22"/>
  <c r="K70" i="22"/>
  <c r="L70" i="22"/>
  <c r="M70" i="22"/>
  <c r="N70" i="22"/>
  <c r="O70" i="22"/>
  <c r="P70" i="22"/>
  <c r="Q70" i="22"/>
  <c r="R70" i="22"/>
  <c r="S70" i="22"/>
  <c r="T70" i="22"/>
  <c r="U70" i="22"/>
  <c r="C71" i="22"/>
  <c r="D71" i="22"/>
  <c r="E71" i="22"/>
  <c r="F71" i="22"/>
  <c r="G71" i="22"/>
  <c r="H71" i="22"/>
  <c r="I71" i="22"/>
  <c r="J71" i="22"/>
  <c r="K71" i="22"/>
  <c r="L71" i="22"/>
  <c r="M71" i="22"/>
  <c r="N71" i="22"/>
  <c r="O71" i="22"/>
  <c r="P71" i="22"/>
  <c r="Q71" i="22"/>
  <c r="R71" i="22"/>
  <c r="S71" i="22"/>
  <c r="T71" i="22"/>
  <c r="U71" i="22"/>
  <c r="C72" i="22"/>
  <c r="D72" i="22"/>
  <c r="E72" i="22"/>
  <c r="F72" i="22"/>
  <c r="G72" i="22"/>
  <c r="H72" i="22"/>
  <c r="I72" i="22"/>
  <c r="J72" i="22"/>
  <c r="K72" i="22"/>
  <c r="L72" i="22"/>
  <c r="M72" i="22"/>
  <c r="N72" i="22"/>
  <c r="O72" i="22"/>
  <c r="P72" i="22"/>
  <c r="Q72" i="22"/>
  <c r="R72" i="22"/>
  <c r="S72" i="22"/>
  <c r="T72" i="22"/>
  <c r="U72" i="22"/>
  <c r="C73" i="22"/>
  <c r="D73" i="22"/>
  <c r="E73" i="22"/>
  <c r="F73" i="22"/>
  <c r="G73" i="22"/>
  <c r="H73" i="22"/>
  <c r="I73" i="22"/>
  <c r="J73" i="22"/>
  <c r="K73" i="22"/>
  <c r="L73" i="22"/>
  <c r="M73" i="22"/>
  <c r="N73" i="22"/>
  <c r="O73" i="22"/>
  <c r="P73" i="22"/>
  <c r="Q73" i="22"/>
  <c r="R73" i="22"/>
  <c r="S73" i="22"/>
  <c r="T73" i="22"/>
  <c r="U73" i="22"/>
  <c r="C74" i="22"/>
  <c r="D74" i="22"/>
  <c r="E74" i="22"/>
  <c r="F74" i="22"/>
  <c r="G74" i="22"/>
  <c r="H74" i="22"/>
  <c r="I74" i="22"/>
  <c r="J74" i="22"/>
  <c r="K74" i="22"/>
  <c r="L74" i="22"/>
  <c r="M74" i="22"/>
  <c r="N74" i="22"/>
  <c r="O74" i="22"/>
  <c r="P74" i="22"/>
  <c r="Q74" i="22"/>
  <c r="R74" i="22"/>
  <c r="S74" i="22"/>
  <c r="T74" i="22"/>
  <c r="U74" i="22"/>
  <c r="C75" i="22"/>
  <c r="D75" i="22"/>
  <c r="E75" i="22"/>
  <c r="F75" i="22"/>
  <c r="G75" i="22"/>
  <c r="H75" i="22"/>
  <c r="I75" i="22"/>
  <c r="J75" i="22"/>
  <c r="K75" i="22"/>
  <c r="L75" i="22"/>
  <c r="M75" i="22"/>
  <c r="N75" i="22"/>
  <c r="O75" i="22"/>
  <c r="P75" i="22"/>
  <c r="Q75" i="22"/>
  <c r="R75" i="22"/>
  <c r="S75" i="22"/>
  <c r="T75" i="22"/>
  <c r="U75" i="22"/>
  <c r="C76" i="22"/>
  <c r="D76" i="22"/>
  <c r="E76" i="22"/>
  <c r="F76" i="22"/>
  <c r="G76" i="22"/>
  <c r="H76" i="22"/>
  <c r="I76" i="22"/>
  <c r="J76" i="22"/>
  <c r="K76" i="22"/>
  <c r="L76" i="22"/>
  <c r="M76" i="22"/>
  <c r="N76" i="22"/>
  <c r="O76" i="22"/>
  <c r="P76" i="22"/>
  <c r="Q76" i="22"/>
  <c r="R76" i="22"/>
  <c r="S76" i="22"/>
  <c r="T76" i="22"/>
  <c r="U76" i="22"/>
  <c r="C77" i="22"/>
  <c r="D77" i="22"/>
  <c r="E77" i="22"/>
  <c r="F77" i="22"/>
  <c r="G77" i="22"/>
  <c r="H77" i="22"/>
  <c r="I77" i="22"/>
  <c r="J77" i="22"/>
  <c r="K77" i="22"/>
  <c r="L77" i="22"/>
  <c r="M77" i="22"/>
  <c r="N77" i="22"/>
  <c r="O77" i="22"/>
  <c r="P77" i="22"/>
  <c r="Q77" i="22"/>
  <c r="R77" i="22"/>
  <c r="S77" i="22"/>
  <c r="T77" i="22"/>
  <c r="U77" i="22"/>
  <c r="C78" i="22"/>
  <c r="D78" i="22"/>
  <c r="E78" i="22"/>
  <c r="F78" i="22"/>
  <c r="G78" i="22"/>
  <c r="H78" i="22"/>
  <c r="I78" i="22"/>
  <c r="J78" i="22"/>
  <c r="K78" i="22"/>
  <c r="L78" i="22"/>
  <c r="M78" i="22"/>
  <c r="N78" i="22"/>
  <c r="O78" i="22"/>
  <c r="P78" i="22"/>
  <c r="Q78" i="22"/>
  <c r="R78" i="22"/>
  <c r="S78" i="22"/>
  <c r="T78" i="22"/>
  <c r="U78" i="22"/>
  <c r="C79" i="22"/>
  <c r="D79" i="22"/>
  <c r="E79" i="22"/>
  <c r="F79" i="22"/>
  <c r="G79" i="22"/>
  <c r="H79" i="22"/>
  <c r="I79" i="22"/>
  <c r="J79" i="22"/>
  <c r="K79" i="22"/>
  <c r="L79" i="22"/>
  <c r="M79" i="22"/>
  <c r="N79" i="22"/>
  <c r="O79" i="22"/>
  <c r="P79" i="22"/>
  <c r="Q79" i="22"/>
  <c r="R79" i="22"/>
  <c r="S79" i="22"/>
  <c r="T79" i="22"/>
  <c r="U79" i="22"/>
  <c r="C80" i="22"/>
  <c r="D80" i="22"/>
  <c r="E80" i="22"/>
  <c r="F80" i="22"/>
  <c r="G80" i="22"/>
  <c r="H80" i="22"/>
  <c r="I80" i="22"/>
  <c r="J80" i="22"/>
  <c r="K80" i="22"/>
  <c r="L80" i="22"/>
  <c r="M80" i="22"/>
  <c r="N80" i="22"/>
  <c r="O80" i="22"/>
  <c r="P80" i="22"/>
  <c r="Q80" i="22"/>
  <c r="R80" i="22"/>
  <c r="S80" i="22"/>
  <c r="T80" i="22"/>
  <c r="U80" i="22"/>
  <c r="C81" i="22"/>
  <c r="D81" i="22"/>
  <c r="E81" i="22"/>
  <c r="F81" i="22"/>
  <c r="G81" i="22"/>
  <c r="H81" i="22"/>
  <c r="I81" i="22"/>
  <c r="J81" i="22"/>
  <c r="K81" i="22"/>
  <c r="L81" i="22"/>
  <c r="M81" i="22"/>
  <c r="N81" i="22"/>
  <c r="O81" i="22"/>
  <c r="P81" i="22"/>
  <c r="Q81" i="22"/>
  <c r="R81" i="22"/>
  <c r="S81" i="22"/>
  <c r="T81" i="22"/>
  <c r="U81" i="22"/>
  <c r="C82" i="22"/>
  <c r="D82" i="22"/>
  <c r="E82" i="22"/>
  <c r="F82" i="22"/>
  <c r="G82" i="22"/>
  <c r="H82" i="22"/>
  <c r="I82" i="22"/>
  <c r="J82" i="22"/>
  <c r="K82" i="22"/>
  <c r="L82" i="22"/>
  <c r="M82" i="22"/>
  <c r="N82" i="22"/>
  <c r="O82" i="22"/>
  <c r="P82" i="22"/>
  <c r="Q82" i="22"/>
  <c r="R82" i="22"/>
  <c r="S82" i="22"/>
  <c r="T82" i="22"/>
  <c r="U82" i="22"/>
  <c r="C83" i="22"/>
  <c r="D83" i="22"/>
  <c r="E83" i="22"/>
  <c r="F83" i="22"/>
  <c r="G83" i="22"/>
  <c r="H83" i="22"/>
  <c r="I83" i="22"/>
  <c r="J83" i="22"/>
  <c r="K83" i="22"/>
  <c r="L83" i="22"/>
  <c r="M83" i="22"/>
  <c r="N83" i="22"/>
  <c r="O83" i="22"/>
  <c r="P83" i="22"/>
  <c r="Q83" i="22"/>
  <c r="R83" i="22"/>
  <c r="S83" i="22"/>
  <c r="T83" i="22"/>
  <c r="U83" i="22"/>
  <c r="C84" i="22"/>
  <c r="D84" i="22"/>
  <c r="E84" i="22"/>
  <c r="F84" i="22"/>
  <c r="G84" i="22"/>
  <c r="H84" i="22"/>
  <c r="I84" i="22"/>
  <c r="J84" i="22"/>
  <c r="K84" i="22"/>
  <c r="L84" i="22"/>
  <c r="M84" i="22"/>
  <c r="N84" i="22"/>
  <c r="O84" i="22"/>
  <c r="P84" i="22"/>
  <c r="Q84" i="22"/>
  <c r="R84" i="22"/>
  <c r="S84" i="22"/>
  <c r="T84" i="22"/>
  <c r="U84" i="22"/>
  <c r="C85" i="22"/>
  <c r="D85" i="22"/>
  <c r="E85" i="22"/>
  <c r="F85" i="22"/>
  <c r="G85" i="22"/>
  <c r="H85" i="22"/>
  <c r="I85" i="22"/>
  <c r="J85" i="22"/>
  <c r="K85" i="22"/>
  <c r="L85" i="22"/>
  <c r="M85" i="22"/>
  <c r="N85" i="22"/>
  <c r="O85" i="22"/>
  <c r="P85" i="22"/>
  <c r="Q85" i="22"/>
  <c r="R85" i="22"/>
  <c r="S85" i="22"/>
  <c r="T85" i="22"/>
  <c r="U85" i="22"/>
  <c r="C86" i="22"/>
  <c r="D86" i="22"/>
  <c r="E86" i="22"/>
  <c r="F86" i="22"/>
  <c r="G86" i="22"/>
  <c r="H86" i="22"/>
  <c r="I86" i="22"/>
  <c r="J86" i="22"/>
  <c r="K86" i="22"/>
  <c r="L86" i="22"/>
  <c r="M86" i="22"/>
  <c r="N86" i="22"/>
  <c r="O86" i="22"/>
  <c r="P86" i="22"/>
  <c r="Q86" i="22"/>
  <c r="R86" i="22"/>
  <c r="S86" i="22"/>
  <c r="T86" i="22"/>
  <c r="U86" i="22"/>
  <c r="C87" i="22"/>
  <c r="D87" i="22"/>
  <c r="E87" i="22"/>
  <c r="F87" i="22"/>
  <c r="G87" i="22"/>
  <c r="H87" i="22"/>
  <c r="I87" i="22"/>
  <c r="J87" i="22"/>
  <c r="K87" i="22"/>
  <c r="L87" i="22"/>
  <c r="M87" i="22"/>
  <c r="N87" i="22"/>
  <c r="O87" i="22"/>
  <c r="P87" i="22"/>
  <c r="Q87" i="22"/>
  <c r="R87" i="22"/>
  <c r="S87" i="22"/>
  <c r="T87" i="22"/>
  <c r="U87" i="22"/>
  <c r="C88" i="22"/>
  <c r="D88" i="22"/>
  <c r="E88" i="22"/>
  <c r="F88" i="22"/>
  <c r="G88" i="22"/>
  <c r="H88" i="22"/>
  <c r="I88" i="22"/>
  <c r="J88" i="22"/>
  <c r="K88" i="22"/>
  <c r="L88" i="22"/>
  <c r="M88" i="22"/>
  <c r="N88" i="22"/>
  <c r="O88" i="22"/>
  <c r="P88" i="22"/>
  <c r="Q88" i="22"/>
  <c r="R88" i="22"/>
  <c r="S88" i="22"/>
  <c r="T88" i="22"/>
  <c r="U88" i="22"/>
  <c r="C89" i="22"/>
  <c r="D89" i="22"/>
  <c r="E89" i="22"/>
  <c r="F89" i="22"/>
  <c r="G89" i="22"/>
  <c r="H89" i="22"/>
  <c r="I89" i="22"/>
  <c r="J89" i="22"/>
  <c r="K89" i="22"/>
  <c r="L89" i="22"/>
  <c r="M89" i="22"/>
  <c r="N89" i="22"/>
  <c r="O89" i="22"/>
  <c r="P89" i="22"/>
  <c r="Q89" i="22"/>
  <c r="R89" i="22"/>
  <c r="S89" i="22"/>
  <c r="T89" i="22"/>
  <c r="U89" i="22"/>
  <c r="C90" i="22"/>
  <c r="D90" i="22"/>
  <c r="E90" i="22"/>
  <c r="F90" i="22"/>
  <c r="G90" i="22"/>
  <c r="H90" i="22"/>
  <c r="I90" i="22"/>
  <c r="J90" i="22"/>
  <c r="K90" i="22"/>
  <c r="L90" i="22"/>
  <c r="M90" i="22"/>
  <c r="N90" i="22"/>
  <c r="O90" i="22"/>
  <c r="P90" i="22"/>
  <c r="Q90" i="22"/>
  <c r="R90" i="22"/>
  <c r="S90" i="22"/>
  <c r="T90" i="22"/>
  <c r="U90" i="22"/>
  <c r="C91" i="22"/>
  <c r="D91" i="22"/>
  <c r="E91" i="22"/>
  <c r="F91" i="22"/>
  <c r="G91" i="22"/>
  <c r="H91" i="22"/>
  <c r="I91" i="22"/>
  <c r="J91" i="22"/>
  <c r="K91" i="22"/>
  <c r="L91" i="22"/>
  <c r="M91" i="22"/>
  <c r="N91" i="22"/>
  <c r="O91" i="22"/>
  <c r="P91" i="22"/>
  <c r="Q91" i="22"/>
  <c r="R91" i="22"/>
  <c r="S91" i="22"/>
  <c r="T91" i="22"/>
  <c r="U91" i="22"/>
  <c r="C92" i="22"/>
  <c r="D92" i="22"/>
  <c r="E92" i="22"/>
  <c r="F92" i="22"/>
  <c r="G92" i="22"/>
  <c r="H92" i="22"/>
  <c r="I92" i="22"/>
  <c r="J92" i="22"/>
  <c r="K92" i="22"/>
  <c r="L92" i="22"/>
  <c r="M92" i="22"/>
  <c r="N92" i="22"/>
  <c r="O92" i="22"/>
  <c r="P92" i="22"/>
  <c r="Q92" i="22"/>
  <c r="R92" i="22"/>
  <c r="S92" i="22"/>
  <c r="T92" i="22"/>
  <c r="U92" i="22"/>
  <c r="C93" i="22"/>
  <c r="D93" i="22"/>
  <c r="E93" i="22"/>
  <c r="F93" i="22"/>
  <c r="G93" i="22"/>
  <c r="H93" i="22"/>
  <c r="I93" i="22"/>
  <c r="J93" i="22"/>
  <c r="K93" i="22"/>
  <c r="L93" i="22"/>
  <c r="M93" i="22"/>
  <c r="N93" i="22"/>
  <c r="O93" i="22"/>
  <c r="P93" i="22"/>
  <c r="Q93" i="22"/>
  <c r="R93" i="22"/>
  <c r="S93" i="22"/>
  <c r="T93" i="22"/>
  <c r="U93" i="22"/>
  <c r="C94" i="22"/>
  <c r="D94" i="22"/>
  <c r="E94" i="22"/>
  <c r="F94" i="22"/>
  <c r="G94" i="22"/>
  <c r="H94" i="22"/>
  <c r="I94" i="22"/>
  <c r="J94" i="22"/>
  <c r="K94" i="22"/>
  <c r="L94" i="22"/>
  <c r="M94" i="22"/>
  <c r="N94" i="22"/>
  <c r="O94" i="22"/>
  <c r="P94" i="22"/>
  <c r="Q94" i="22"/>
  <c r="R94" i="22"/>
  <c r="S94" i="22"/>
  <c r="T94" i="22"/>
  <c r="U94" i="22"/>
  <c r="C95" i="22"/>
  <c r="D95" i="22"/>
  <c r="E95" i="22"/>
  <c r="F95" i="22"/>
  <c r="G95" i="22"/>
  <c r="H95" i="22"/>
  <c r="I95" i="22"/>
  <c r="J95" i="22"/>
  <c r="K95" i="22"/>
  <c r="L95" i="22"/>
  <c r="M95" i="22"/>
  <c r="N95" i="22"/>
  <c r="O95" i="22"/>
  <c r="P95" i="22"/>
  <c r="Q95" i="22"/>
  <c r="R95" i="22"/>
  <c r="S95" i="22"/>
  <c r="T95" i="22"/>
  <c r="U95" i="22"/>
  <c r="C96" i="22"/>
  <c r="D96" i="22"/>
  <c r="E96" i="22"/>
  <c r="F96" i="22"/>
  <c r="G96" i="22"/>
  <c r="H96" i="22"/>
  <c r="I96" i="22"/>
  <c r="J96" i="22"/>
  <c r="K96" i="22"/>
  <c r="L96" i="22"/>
  <c r="M96" i="22"/>
  <c r="N96" i="22"/>
  <c r="O96" i="22"/>
  <c r="P96" i="22"/>
  <c r="Q96" i="22"/>
  <c r="R96" i="22"/>
  <c r="S96" i="22"/>
  <c r="T96" i="22"/>
  <c r="U96" i="22"/>
  <c r="C97" i="22"/>
  <c r="D97" i="22"/>
  <c r="E97" i="22"/>
  <c r="F97" i="22"/>
  <c r="G97" i="22"/>
  <c r="H97" i="22"/>
  <c r="I97" i="22"/>
  <c r="J97" i="22"/>
  <c r="K97" i="22"/>
  <c r="L97" i="22"/>
  <c r="M97" i="22"/>
  <c r="N97" i="22"/>
  <c r="O97" i="22"/>
  <c r="P97" i="22"/>
  <c r="Q97" i="22"/>
  <c r="R97" i="22"/>
  <c r="S97" i="22"/>
  <c r="T97" i="22"/>
  <c r="U97" i="22"/>
  <c r="C98" i="22"/>
  <c r="D98" i="22"/>
  <c r="E98" i="22"/>
  <c r="F98" i="22"/>
  <c r="G98" i="22"/>
  <c r="H98" i="22"/>
  <c r="I98" i="22"/>
  <c r="J98" i="22"/>
  <c r="K98" i="22"/>
  <c r="L98" i="22"/>
  <c r="M98" i="22"/>
  <c r="N98" i="22"/>
  <c r="O98" i="22"/>
  <c r="P98" i="22"/>
  <c r="Q98" i="22"/>
  <c r="R98" i="22"/>
  <c r="S98" i="22"/>
  <c r="T98" i="22"/>
  <c r="U98" i="22"/>
  <c r="C99" i="22"/>
  <c r="D99" i="22"/>
  <c r="E99" i="22"/>
  <c r="F99" i="22"/>
  <c r="G99" i="22"/>
  <c r="H99" i="22"/>
  <c r="I99" i="22"/>
  <c r="J99" i="22"/>
  <c r="K99" i="22"/>
  <c r="L99" i="22"/>
  <c r="M99" i="22"/>
  <c r="N99" i="22"/>
  <c r="O99" i="22"/>
  <c r="P99" i="22"/>
  <c r="Q99" i="22"/>
  <c r="R99" i="22"/>
  <c r="S99" i="22"/>
  <c r="T99" i="22"/>
  <c r="U99" i="22"/>
  <c r="C100" i="22"/>
  <c r="D100" i="22"/>
  <c r="E100" i="22"/>
  <c r="F100" i="22"/>
  <c r="G100" i="22"/>
  <c r="H100" i="22"/>
  <c r="I100" i="22"/>
  <c r="J100" i="22"/>
  <c r="K100" i="22"/>
  <c r="L100" i="22"/>
  <c r="M100" i="22"/>
  <c r="N100" i="22"/>
  <c r="O100" i="22"/>
  <c r="P100" i="22"/>
  <c r="Q100" i="22"/>
  <c r="R100" i="22"/>
  <c r="S100" i="22"/>
  <c r="T100" i="22"/>
  <c r="U100" i="22"/>
  <c r="C101" i="22"/>
  <c r="D101" i="22"/>
  <c r="E101" i="22"/>
  <c r="F101" i="22"/>
  <c r="G101" i="22"/>
  <c r="H101" i="22"/>
  <c r="I101" i="22"/>
  <c r="J101" i="22"/>
  <c r="K101" i="22"/>
  <c r="L101" i="22"/>
  <c r="M101" i="22"/>
  <c r="N101" i="22"/>
  <c r="O101" i="22"/>
  <c r="P101" i="22"/>
  <c r="Q101" i="22"/>
  <c r="R101" i="22"/>
  <c r="S101" i="22"/>
  <c r="T101" i="22"/>
  <c r="U101" i="22"/>
  <c r="C102" i="22"/>
  <c r="D102" i="22"/>
  <c r="E102" i="22"/>
  <c r="F102" i="22"/>
  <c r="G102" i="22"/>
  <c r="H102" i="22"/>
  <c r="I102" i="22"/>
  <c r="J102" i="22"/>
  <c r="K102" i="22"/>
  <c r="L102" i="22"/>
  <c r="M102" i="22"/>
  <c r="N102" i="22"/>
  <c r="O102" i="22"/>
  <c r="P102" i="22"/>
  <c r="Q102" i="22"/>
  <c r="R102" i="22"/>
  <c r="S102" i="22"/>
  <c r="T102" i="22"/>
  <c r="U102" i="22"/>
  <c r="C103" i="22"/>
  <c r="D103" i="22"/>
  <c r="E103" i="22"/>
  <c r="F103" i="22"/>
  <c r="G103" i="22"/>
  <c r="H103" i="22"/>
  <c r="I103" i="22"/>
  <c r="J103" i="22"/>
  <c r="K103" i="22"/>
  <c r="L103" i="22"/>
  <c r="M103" i="22"/>
  <c r="N103" i="22"/>
  <c r="O103" i="22"/>
  <c r="P103" i="22"/>
  <c r="Q103" i="22"/>
  <c r="R103" i="22"/>
  <c r="S103" i="22"/>
  <c r="T103" i="22"/>
  <c r="U103" i="22"/>
  <c r="C104" i="22"/>
  <c r="D104" i="22"/>
  <c r="E104" i="22"/>
  <c r="F104" i="22"/>
  <c r="G104" i="22"/>
  <c r="H104" i="22"/>
  <c r="I104" i="22"/>
  <c r="J104" i="22"/>
  <c r="K104" i="22"/>
  <c r="L104" i="22"/>
  <c r="M104" i="22"/>
  <c r="N104" i="22"/>
  <c r="O104" i="22"/>
  <c r="P104" i="22"/>
  <c r="Q104" i="22"/>
  <c r="R104" i="22"/>
  <c r="S104" i="22"/>
  <c r="T104" i="22"/>
  <c r="U104" i="22"/>
  <c r="C105" i="22"/>
  <c r="D105" i="22"/>
  <c r="E105" i="22"/>
  <c r="F105" i="22"/>
  <c r="G105" i="22"/>
  <c r="H105" i="22"/>
  <c r="I105" i="22"/>
  <c r="J105" i="22"/>
  <c r="K105" i="22"/>
  <c r="L105" i="22"/>
  <c r="M105" i="22"/>
  <c r="N105" i="22"/>
  <c r="O105" i="22"/>
  <c r="P105" i="22"/>
  <c r="Q105" i="22"/>
  <c r="R105" i="22"/>
  <c r="S105" i="22"/>
  <c r="T105" i="22"/>
  <c r="U105" i="22"/>
  <c r="C106" i="22"/>
  <c r="D106" i="22"/>
  <c r="E106" i="22"/>
  <c r="F106" i="22"/>
  <c r="G106" i="22"/>
  <c r="H106" i="22"/>
  <c r="I106" i="22"/>
  <c r="J106" i="22"/>
  <c r="K106" i="22"/>
  <c r="L106" i="22"/>
  <c r="M106" i="22"/>
  <c r="N106" i="22"/>
  <c r="O106" i="22"/>
  <c r="P106" i="22"/>
  <c r="Q106" i="22"/>
  <c r="R106" i="22"/>
  <c r="S106" i="22"/>
  <c r="T106" i="22"/>
  <c r="U106" i="22"/>
  <c r="C107" i="22"/>
  <c r="D107" i="22"/>
  <c r="E107" i="22"/>
  <c r="F107" i="22"/>
  <c r="G107" i="22"/>
  <c r="H107" i="22"/>
  <c r="I107" i="22"/>
  <c r="J107" i="22"/>
  <c r="K107" i="22"/>
  <c r="L107" i="22"/>
  <c r="M107" i="22"/>
  <c r="N107" i="22"/>
  <c r="O107" i="22"/>
  <c r="P107" i="22"/>
  <c r="Q107" i="22"/>
  <c r="R107" i="22"/>
  <c r="S107" i="22"/>
  <c r="T107" i="22"/>
  <c r="U107" i="22"/>
  <c r="C108" i="22"/>
  <c r="D108" i="22"/>
  <c r="E108" i="22"/>
  <c r="F108" i="22"/>
  <c r="G108" i="22"/>
  <c r="H108" i="22"/>
  <c r="I108" i="22"/>
  <c r="J108" i="22"/>
  <c r="K108" i="22"/>
  <c r="L108" i="22"/>
  <c r="M108" i="22"/>
  <c r="N108" i="22"/>
  <c r="O108" i="22"/>
  <c r="P108" i="22"/>
  <c r="Q108" i="22"/>
  <c r="R108" i="22"/>
  <c r="S108" i="22"/>
  <c r="T108" i="22"/>
  <c r="U108" i="22"/>
  <c r="C109" i="22"/>
  <c r="D109" i="22"/>
  <c r="E109" i="22"/>
  <c r="F109" i="22"/>
  <c r="G109" i="22"/>
  <c r="H109" i="22"/>
  <c r="I109" i="22"/>
  <c r="J109" i="22"/>
  <c r="K109" i="22"/>
  <c r="L109" i="22"/>
  <c r="M109" i="22"/>
  <c r="N109" i="22"/>
  <c r="O109" i="22"/>
  <c r="P109" i="22"/>
  <c r="Q109" i="22"/>
  <c r="R109" i="22"/>
  <c r="S109" i="22"/>
  <c r="T109" i="22"/>
  <c r="U109" i="22"/>
  <c r="C110" i="22"/>
  <c r="D110" i="22"/>
  <c r="E110" i="22"/>
  <c r="F110" i="22"/>
  <c r="G110" i="22"/>
  <c r="H110" i="22"/>
  <c r="I110" i="22"/>
  <c r="J110" i="22"/>
  <c r="K110" i="22"/>
  <c r="L110" i="22"/>
  <c r="M110" i="22"/>
  <c r="N110" i="22"/>
  <c r="O110" i="22"/>
  <c r="P110" i="22"/>
  <c r="Q110" i="22"/>
  <c r="R110" i="22"/>
  <c r="S110" i="22"/>
  <c r="T110" i="22"/>
  <c r="U110" i="22"/>
  <c r="C111" i="22"/>
  <c r="D111" i="22"/>
  <c r="E111" i="22"/>
  <c r="F111" i="22"/>
  <c r="G111" i="22"/>
  <c r="H111" i="22"/>
  <c r="I111" i="22"/>
  <c r="J111" i="22"/>
  <c r="K111" i="22"/>
  <c r="L111" i="22"/>
  <c r="M111" i="22"/>
  <c r="N111" i="22"/>
  <c r="O111" i="22"/>
  <c r="P111" i="22"/>
  <c r="Q111" i="22"/>
  <c r="R111" i="22"/>
  <c r="S111" i="22"/>
  <c r="T111" i="22"/>
  <c r="U111" i="22"/>
  <c r="C112" i="22"/>
  <c r="D112" i="22"/>
  <c r="E112" i="22"/>
  <c r="F112" i="22"/>
  <c r="G112" i="22"/>
  <c r="H112" i="22"/>
  <c r="I112" i="22"/>
  <c r="J112" i="22"/>
  <c r="K112" i="22"/>
  <c r="L112" i="22"/>
  <c r="M112" i="22"/>
  <c r="N112" i="22"/>
  <c r="O112" i="22"/>
  <c r="P112" i="22"/>
  <c r="Q112" i="22"/>
  <c r="R112" i="22"/>
  <c r="S112" i="22"/>
  <c r="T112" i="22"/>
  <c r="U112" i="22"/>
  <c r="C113" i="22"/>
  <c r="D113" i="22"/>
  <c r="E113" i="22"/>
  <c r="F113" i="22"/>
  <c r="G113" i="22"/>
  <c r="H113" i="22"/>
  <c r="I113" i="22"/>
  <c r="J113" i="22"/>
  <c r="K113" i="22"/>
  <c r="L113" i="22"/>
  <c r="M113" i="22"/>
  <c r="N113" i="22"/>
  <c r="O113" i="22"/>
  <c r="P113" i="22"/>
  <c r="Q113" i="22"/>
  <c r="R113" i="22"/>
  <c r="S113" i="22"/>
  <c r="T113" i="22"/>
  <c r="U113" i="22"/>
  <c r="C114" i="22"/>
  <c r="D114" i="22"/>
  <c r="E114" i="22"/>
  <c r="F114" i="22"/>
  <c r="G114" i="22"/>
  <c r="H114" i="22"/>
  <c r="I114" i="22"/>
  <c r="J114" i="22"/>
  <c r="K114" i="22"/>
  <c r="L114" i="22"/>
  <c r="M114" i="22"/>
  <c r="N114" i="22"/>
  <c r="O114" i="22"/>
  <c r="P114" i="22"/>
  <c r="Q114" i="22"/>
  <c r="R114" i="22"/>
  <c r="S114" i="22"/>
  <c r="T114" i="22"/>
  <c r="U114" i="22"/>
  <c r="C115" i="22"/>
  <c r="D115" i="22"/>
  <c r="E115" i="22"/>
  <c r="F115" i="22"/>
  <c r="G115" i="22"/>
  <c r="H115" i="22"/>
  <c r="I115" i="22"/>
  <c r="J115" i="22"/>
  <c r="K115" i="22"/>
  <c r="L115" i="22"/>
  <c r="M115" i="22"/>
  <c r="N115" i="22"/>
  <c r="O115" i="22"/>
  <c r="P115" i="22"/>
  <c r="Q115" i="22"/>
  <c r="R115" i="22"/>
  <c r="S115" i="22"/>
  <c r="T115" i="22"/>
  <c r="U115" i="22"/>
  <c r="C116" i="22"/>
  <c r="D116" i="22"/>
  <c r="E116" i="22"/>
  <c r="F116" i="22"/>
  <c r="G116" i="22"/>
  <c r="H116" i="22"/>
  <c r="I116" i="22"/>
  <c r="J116" i="22"/>
  <c r="K116" i="22"/>
  <c r="L116" i="22"/>
  <c r="M116" i="22"/>
  <c r="N116" i="22"/>
  <c r="O116" i="22"/>
  <c r="P116" i="22"/>
  <c r="Q116" i="22"/>
  <c r="R116" i="22"/>
  <c r="S116" i="22"/>
  <c r="T116" i="22"/>
  <c r="U116" i="22"/>
  <c r="C117" i="22"/>
  <c r="D117" i="22"/>
  <c r="E117" i="22"/>
  <c r="F117" i="22"/>
  <c r="G117" i="22"/>
  <c r="H117" i="22"/>
  <c r="I117" i="22"/>
  <c r="J117" i="22"/>
  <c r="K117" i="22"/>
  <c r="L117" i="22"/>
  <c r="M117" i="22"/>
  <c r="N117" i="22"/>
  <c r="O117" i="22"/>
  <c r="P117" i="22"/>
  <c r="Q117" i="22"/>
  <c r="R117" i="22"/>
  <c r="S117" i="22"/>
  <c r="T117" i="22"/>
  <c r="U117" i="22"/>
  <c r="C118" i="22"/>
  <c r="D118" i="22"/>
  <c r="E118" i="22"/>
  <c r="F118" i="22"/>
  <c r="G118" i="22"/>
  <c r="H118" i="22"/>
  <c r="I118" i="22"/>
  <c r="J118" i="22"/>
  <c r="K118" i="22"/>
  <c r="L118" i="22"/>
  <c r="M118" i="22"/>
  <c r="N118" i="22"/>
  <c r="O118" i="22"/>
  <c r="P118" i="22"/>
  <c r="Q118" i="22"/>
  <c r="R118" i="22"/>
  <c r="S118" i="22"/>
  <c r="T118" i="22"/>
  <c r="U118" i="22"/>
  <c r="C119" i="22"/>
  <c r="D119" i="22"/>
  <c r="E119" i="22"/>
  <c r="F119" i="22"/>
  <c r="G119" i="22"/>
  <c r="H119" i="22"/>
  <c r="I119" i="22"/>
  <c r="J119" i="22"/>
  <c r="K119" i="22"/>
  <c r="L119" i="22"/>
  <c r="M119" i="22"/>
  <c r="N119" i="22"/>
  <c r="O119" i="22"/>
  <c r="P119" i="22"/>
  <c r="Q119" i="22"/>
  <c r="R119" i="22"/>
  <c r="S119" i="22"/>
  <c r="T119" i="22"/>
  <c r="U119" i="22"/>
  <c r="C120" i="22"/>
  <c r="D120" i="22"/>
  <c r="E120" i="22"/>
  <c r="F120" i="22"/>
  <c r="G120" i="22"/>
  <c r="H120" i="22"/>
  <c r="I120" i="22"/>
  <c r="J120" i="22"/>
  <c r="K120" i="22"/>
  <c r="L120" i="22"/>
  <c r="M120" i="22"/>
  <c r="N120" i="22"/>
  <c r="O120" i="22"/>
  <c r="P120" i="22"/>
  <c r="Q120" i="22"/>
  <c r="R120" i="22"/>
  <c r="S120" i="22"/>
  <c r="T120" i="22"/>
  <c r="U120" i="22"/>
  <c r="C121" i="22"/>
  <c r="D121" i="22"/>
  <c r="E121" i="22"/>
  <c r="F121" i="22"/>
  <c r="G121" i="22"/>
  <c r="H121" i="22"/>
  <c r="I121" i="22"/>
  <c r="J121" i="22"/>
  <c r="K121" i="22"/>
  <c r="L121" i="22"/>
  <c r="M121" i="22"/>
  <c r="N121" i="22"/>
  <c r="O121" i="22"/>
  <c r="P121" i="22"/>
  <c r="Q121" i="22"/>
  <c r="R121" i="22"/>
  <c r="S121" i="22"/>
  <c r="T121" i="22"/>
  <c r="U121" i="22"/>
  <c r="C122" i="22"/>
  <c r="D122" i="22"/>
  <c r="E122" i="22"/>
  <c r="F122" i="22"/>
  <c r="G122" i="22"/>
  <c r="H122" i="22"/>
  <c r="I122" i="22"/>
  <c r="J122" i="22"/>
  <c r="K122" i="22"/>
  <c r="L122" i="22"/>
  <c r="M122" i="22"/>
  <c r="N122" i="22"/>
  <c r="O122" i="22"/>
  <c r="P122" i="22"/>
  <c r="Q122" i="22"/>
  <c r="R122" i="22"/>
  <c r="S122" i="22"/>
  <c r="T122" i="22"/>
  <c r="U122" i="22"/>
  <c r="C123" i="22"/>
  <c r="D123" i="22"/>
  <c r="E123" i="22"/>
  <c r="F123" i="22"/>
  <c r="G123" i="22"/>
  <c r="H123" i="22"/>
  <c r="I123" i="22"/>
  <c r="J123" i="22"/>
  <c r="K123" i="22"/>
  <c r="L123" i="22"/>
  <c r="M123" i="22"/>
  <c r="N123" i="22"/>
  <c r="O123" i="22"/>
  <c r="P123" i="22"/>
  <c r="Q123" i="22"/>
  <c r="R123" i="22"/>
  <c r="S123" i="22"/>
  <c r="T123" i="22"/>
  <c r="U123" i="22"/>
  <c r="C124" i="22"/>
  <c r="D124" i="22"/>
  <c r="E124" i="22"/>
  <c r="F124" i="22"/>
  <c r="G124" i="22"/>
  <c r="H124" i="22"/>
  <c r="I124" i="22"/>
  <c r="J124" i="22"/>
  <c r="K124" i="22"/>
  <c r="L124" i="22"/>
  <c r="M124" i="22"/>
  <c r="N124" i="22"/>
  <c r="O124" i="22"/>
  <c r="P124" i="22"/>
  <c r="Q124" i="22"/>
  <c r="R124" i="22"/>
  <c r="S124" i="22"/>
  <c r="T124" i="22"/>
  <c r="U124" i="22"/>
  <c r="C125" i="22"/>
  <c r="D125" i="22"/>
  <c r="E125" i="22"/>
  <c r="F125" i="22"/>
  <c r="G125" i="22"/>
  <c r="H125" i="22"/>
  <c r="I125" i="22"/>
  <c r="J125" i="22"/>
  <c r="K125" i="22"/>
  <c r="L125" i="22"/>
  <c r="M125" i="22"/>
  <c r="N125" i="22"/>
  <c r="O125" i="22"/>
  <c r="P125" i="22"/>
  <c r="Q125" i="22"/>
  <c r="R125" i="22"/>
  <c r="S125" i="22"/>
  <c r="T125" i="22"/>
  <c r="U125" i="22"/>
  <c r="C126" i="22"/>
  <c r="D126" i="22"/>
  <c r="E126" i="22"/>
  <c r="F126" i="22"/>
  <c r="G126" i="22"/>
  <c r="H126" i="22"/>
  <c r="I126" i="22"/>
  <c r="J126" i="22"/>
  <c r="K126" i="22"/>
  <c r="L126" i="22"/>
  <c r="M126" i="22"/>
  <c r="N126" i="22"/>
  <c r="O126" i="22"/>
  <c r="P126" i="22"/>
  <c r="Q126" i="22"/>
  <c r="R126" i="22"/>
  <c r="S126" i="22"/>
  <c r="T126" i="22"/>
  <c r="U126" i="22"/>
  <c r="C127" i="22"/>
  <c r="D127" i="22"/>
  <c r="E127" i="22"/>
  <c r="F127" i="22"/>
  <c r="G127" i="22"/>
  <c r="H127" i="22"/>
  <c r="I127" i="22"/>
  <c r="J127" i="22"/>
  <c r="K127" i="22"/>
  <c r="L127" i="22"/>
  <c r="M127" i="22"/>
  <c r="N127" i="22"/>
  <c r="O127" i="22"/>
  <c r="P127" i="22"/>
  <c r="Q127" i="22"/>
  <c r="R127" i="22"/>
  <c r="S127" i="22"/>
  <c r="T127" i="22"/>
  <c r="U127" i="22"/>
  <c r="C128" i="22"/>
  <c r="D128" i="22"/>
  <c r="E128" i="22"/>
  <c r="F128" i="22"/>
  <c r="G128" i="22"/>
  <c r="H128" i="22"/>
  <c r="I128" i="22"/>
  <c r="J128" i="22"/>
  <c r="K128" i="22"/>
  <c r="L128" i="22"/>
  <c r="M128" i="22"/>
  <c r="N128" i="22"/>
  <c r="O128" i="22"/>
  <c r="P128" i="22"/>
  <c r="Q128" i="22"/>
  <c r="R128" i="22"/>
  <c r="S128" i="22"/>
  <c r="T128" i="22"/>
  <c r="U128" i="22"/>
  <c r="C129" i="22"/>
  <c r="D129" i="22"/>
  <c r="E129" i="22"/>
  <c r="F129" i="22"/>
  <c r="G129" i="22"/>
  <c r="H129" i="22"/>
  <c r="I129" i="22"/>
  <c r="J129" i="22"/>
  <c r="K129" i="22"/>
  <c r="L129" i="22"/>
  <c r="M129" i="22"/>
  <c r="N129" i="22"/>
  <c r="O129" i="22"/>
  <c r="P129" i="22"/>
  <c r="Q129" i="22"/>
  <c r="R129" i="22"/>
  <c r="S129" i="22"/>
  <c r="T129" i="22"/>
  <c r="U129" i="22"/>
  <c r="C130" i="22"/>
  <c r="D130" i="22"/>
  <c r="E130" i="22"/>
  <c r="F130" i="22"/>
  <c r="G130" i="22"/>
  <c r="H130" i="22"/>
  <c r="I130" i="22"/>
  <c r="J130" i="22"/>
  <c r="K130" i="22"/>
  <c r="L130" i="22"/>
  <c r="M130" i="22"/>
  <c r="N130" i="22"/>
  <c r="O130" i="22"/>
  <c r="P130" i="22"/>
  <c r="Q130" i="22"/>
  <c r="R130" i="22"/>
  <c r="S130" i="22"/>
  <c r="T130" i="22"/>
  <c r="U130" i="22"/>
  <c r="C131" i="22"/>
  <c r="D131" i="22"/>
  <c r="E131" i="22"/>
  <c r="F131" i="22"/>
  <c r="G131" i="22"/>
  <c r="H131" i="22"/>
  <c r="I131" i="22"/>
  <c r="J131" i="22"/>
  <c r="K131" i="22"/>
  <c r="L131" i="22"/>
  <c r="M131" i="22"/>
  <c r="N131" i="22"/>
  <c r="O131" i="22"/>
  <c r="P131" i="22"/>
  <c r="Q131" i="22"/>
  <c r="R131" i="22"/>
  <c r="S131" i="22"/>
  <c r="T131" i="22"/>
  <c r="U131" i="22"/>
  <c r="C132" i="22"/>
  <c r="D132" i="22"/>
  <c r="E132" i="22"/>
  <c r="F132" i="22"/>
  <c r="G132" i="22"/>
  <c r="H132" i="22"/>
  <c r="I132" i="22"/>
  <c r="J132" i="22"/>
  <c r="K132" i="22"/>
  <c r="L132" i="22"/>
  <c r="M132" i="22"/>
  <c r="N132" i="22"/>
  <c r="O132" i="22"/>
  <c r="P132" i="22"/>
  <c r="Q132" i="22"/>
  <c r="R132" i="22"/>
  <c r="S132" i="22"/>
  <c r="T132" i="22"/>
  <c r="U132" i="22"/>
  <c r="C133" i="22"/>
  <c r="D133" i="22"/>
  <c r="E133" i="22"/>
  <c r="F133" i="22"/>
  <c r="G133" i="22"/>
  <c r="H133" i="22"/>
  <c r="I133" i="22"/>
  <c r="J133" i="22"/>
  <c r="K133" i="22"/>
  <c r="L133" i="22"/>
  <c r="M133" i="22"/>
  <c r="N133" i="22"/>
  <c r="O133" i="22"/>
  <c r="P133" i="22"/>
  <c r="Q133" i="22"/>
  <c r="R133" i="22"/>
  <c r="S133" i="22"/>
  <c r="T133" i="22"/>
  <c r="U133" i="22"/>
  <c r="C134" i="22"/>
  <c r="D134" i="22"/>
  <c r="E134" i="22"/>
  <c r="F134" i="22"/>
  <c r="G134" i="22"/>
  <c r="H134" i="22"/>
  <c r="I134" i="22"/>
  <c r="J134" i="22"/>
  <c r="K134" i="22"/>
  <c r="L134" i="22"/>
  <c r="M134" i="22"/>
  <c r="N134" i="22"/>
  <c r="O134" i="22"/>
  <c r="P134" i="22"/>
  <c r="Q134" i="22"/>
  <c r="R134" i="22"/>
  <c r="S134" i="22"/>
  <c r="T134" i="22"/>
  <c r="U134" i="22"/>
  <c r="C135" i="22"/>
  <c r="D135" i="22"/>
  <c r="E135" i="22"/>
  <c r="F135" i="22"/>
  <c r="G135" i="22"/>
  <c r="H135" i="22"/>
  <c r="I135" i="22"/>
  <c r="J135" i="22"/>
  <c r="K135" i="22"/>
  <c r="L135" i="22"/>
  <c r="M135" i="22"/>
  <c r="N135" i="22"/>
  <c r="O135" i="22"/>
  <c r="P135" i="22"/>
  <c r="Q135" i="22"/>
  <c r="R135" i="22"/>
  <c r="S135" i="22"/>
  <c r="T135" i="22"/>
  <c r="U135" i="22"/>
  <c r="C136" i="22"/>
  <c r="D136" i="22"/>
  <c r="E136" i="22"/>
  <c r="F136" i="22"/>
  <c r="G136" i="22"/>
  <c r="H136" i="22"/>
  <c r="I136" i="22"/>
  <c r="J136" i="22"/>
  <c r="K136" i="22"/>
  <c r="L136" i="22"/>
  <c r="M136" i="22"/>
  <c r="N136" i="22"/>
  <c r="O136" i="22"/>
  <c r="P136" i="22"/>
  <c r="Q136" i="22"/>
  <c r="R136" i="22"/>
  <c r="S136" i="22"/>
  <c r="T136" i="22"/>
  <c r="U136" i="22"/>
  <c r="C137" i="22"/>
  <c r="D137" i="22"/>
  <c r="E137" i="22"/>
  <c r="F137" i="22"/>
  <c r="G137" i="22"/>
  <c r="H137" i="22"/>
  <c r="I137" i="22"/>
  <c r="J137" i="22"/>
  <c r="K137" i="22"/>
  <c r="L137" i="22"/>
  <c r="M137" i="22"/>
  <c r="N137" i="22"/>
  <c r="O137" i="22"/>
  <c r="P137" i="22"/>
  <c r="Q137" i="22"/>
  <c r="R137" i="22"/>
  <c r="S137" i="22"/>
  <c r="T137" i="22"/>
  <c r="U137" i="22"/>
  <c r="C138" i="22"/>
  <c r="D138" i="22"/>
  <c r="E138" i="22"/>
  <c r="F138" i="22"/>
  <c r="G138" i="22"/>
  <c r="H138" i="22"/>
  <c r="I138" i="22"/>
  <c r="J138" i="22"/>
  <c r="K138" i="22"/>
  <c r="L138" i="22"/>
  <c r="M138" i="22"/>
  <c r="N138" i="22"/>
  <c r="O138" i="22"/>
  <c r="P138" i="22"/>
  <c r="Q138" i="22"/>
  <c r="R138" i="22"/>
  <c r="S138" i="22"/>
  <c r="T138" i="22"/>
  <c r="U138" i="22"/>
  <c r="C139" i="22"/>
  <c r="D139" i="22"/>
  <c r="E139" i="22"/>
  <c r="F139" i="22"/>
  <c r="G139" i="22"/>
  <c r="H139" i="22"/>
  <c r="I139" i="22"/>
  <c r="J139" i="22"/>
  <c r="K139" i="22"/>
  <c r="L139" i="22"/>
  <c r="M139" i="22"/>
  <c r="N139" i="22"/>
  <c r="O139" i="22"/>
  <c r="P139" i="22"/>
  <c r="Q139" i="22"/>
  <c r="R139" i="22"/>
  <c r="S139" i="22"/>
  <c r="T139" i="22"/>
  <c r="U139" i="22"/>
  <c r="C140" i="22"/>
  <c r="D140" i="22"/>
  <c r="E140" i="22"/>
  <c r="F140" i="22"/>
  <c r="G140" i="22"/>
  <c r="H140" i="22"/>
  <c r="I140" i="22"/>
  <c r="J140" i="22"/>
  <c r="K140" i="22"/>
  <c r="L140" i="22"/>
  <c r="M140" i="22"/>
  <c r="N140" i="22"/>
  <c r="O140" i="22"/>
  <c r="P140" i="22"/>
  <c r="Q140" i="22"/>
  <c r="R140" i="22"/>
  <c r="S140" i="22"/>
  <c r="T140" i="22"/>
  <c r="U140" i="22"/>
  <c r="C141" i="22"/>
  <c r="D141" i="22"/>
  <c r="E141" i="22"/>
  <c r="F141" i="22"/>
  <c r="G141" i="22"/>
  <c r="H141" i="22"/>
  <c r="I141" i="22"/>
  <c r="J141" i="22"/>
  <c r="K141" i="22"/>
  <c r="L141" i="22"/>
  <c r="M141" i="22"/>
  <c r="N141" i="22"/>
  <c r="O141" i="22"/>
  <c r="P141" i="22"/>
  <c r="Q141" i="22"/>
  <c r="R141" i="22"/>
  <c r="S141" i="22"/>
  <c r="T141" i="22"/>
  <c r="U141" i="22"/>
  <c r="C142" i="22"/>
  <c r="D142" i="22"/>
  <c r="E142" i="22"/>
  <c r="F142" i="22"/>
  <c r="G142" i="22"/>
  <c r="H142" i="22"/>
  <c r="I142" i="22"/>
  <c r="J142" i="22"/>
  <c r="K142" i="22"/>
  <c r="L142" i="22"/>
  <c r="M142" i="22"/>
  <c r="N142" i="22"/>
  <c r="O142" i="22"/>
  <c r="P142" i="22"/>
  <c r="Q142" i="22"/>
  <c r="R142" i="22"/>
  <c r="S142" i="22"/>
  <c r="T142" i="22"/>
  <c r="U142" i="22"/>
  <c r="C143" i="22"/>
  <c r="D143" i="22"/>
  <c r="E143" i="22"/>
  <c r="F143" i="22"/>
  <c r="G143" i="22"/>
  <c r="H143" i="22"/>
  <c r="I143" i="22"/>
  <c r="J143" i="22"/>
  <c r="K143" i="22"/>
  <c r="L143" i="22"/>
  <c r="M143" i="22"/>
  <c r="N143" i="22"/>
  <c r="O143" i="22"/>
  <c r="P143" i="22"/>
  <c r="Q143" i="22"/>
  <c r="R143" i="22"/>
  <c r="S143" i="22"/>
  <c r="T143" i="22"/>
  <c r="U143" i="22"/>
  <c r="C144" i="22"/>
  <c r="D144" i="22"/>
  <c r="E144" i="22"/>
  <c r="F144" i="22"/>
  <c r="G144" i="22"/>
  <c r="H144" i="22"/>
  <c r="I144" i="22"/>
  <c r="J144" i="22"/>
  <c r="K144" i="22"/>
  <c r="L144" i="22"/>
  <c r="M144" i="22"/>
  <c r="N144" i="22"/>
  <c r="O144" i="22"/>
  <c r="P144" i="22"/>
  <c r="Q144" i="22"/>
  <c r="R144" i="22"/>
  <c r="S144" i="22"/>
  <c r="T144" i="22"/>
  <c r="U144" i="22"/>
  <c r="C145" i="22"/>
  <c r="D145" i="22"/>
  <c r="E145" i="22"/>
  <c r="F145" i="22"/>
  <c r="G145" i="22"/>
  <c r="H145" i="22"/>
  <c r="I145" i="22"/>
  <c r="J145" i="22"/>
  <c r="K145" i="22"/>
  <c r="L145" i="22"/>
  <c r="M145" i="22"/>
  <c r="N145" i="22"/>
  <c r="O145" i="22"/>
  <c r="P145" i="22"/>
  <c r="Q145" i="22"/>
  <c r="R145" i="22"/>
  <c r="S145" i="22"/>
  <c r="T145" i="22"/>
  <c r="U145" i="22"/>
  <c r="C146" i="22"/>
  <c r="D146" i="22"/>
  <c r="E146" i="22"/>
  <c r="F146" i="22"/>
  <c r="G146" i="22"/>
  <c r="H146" i="22"/>
  <c r="I146" i="22"/>
  <c r="J146" i="22"/>
  <c r="K146" i="22"/>
  <c r="L146" i="22"/>
  <c r="M146" i="22"/>
  <c r="N146" i="22"/>
  <c r="O146" i="22"/>
  <c r="P146" i="22"/>
  <c r="Q146" i="22"/>
  <c r="R146" i="22"/>
  <c r="S146" i="22"/>
  <c r="T146" i="22"/>
  <c r="U146" i="22"/>
  <c r="C147" i="22"/>
  <c r="D147" i="22"/>
  <c r="E147" i="22"/>
  <c r="F147" i="22"/>
  <c r="G147" i="22"/>
  <c r="H147" i="22"/>
  <c r="I147" i="22"/>
  <c r="J147" i="22"/>
  <c r="K147" i="22"/>
  <c r="L147" i="22"/>
  <c r="M147" i="22"/>
  <c r="N147" i="22"/>
  <c r="O147" i="22"/>
  <c r="P147" i="22"/>
  <c r="Q147" i="22"/>
  <c r="R147" i="22"/>
  <c r="S147" i="22"/>
  <c r="T147" i="22"/>
  <c r="U147" i="22"/>
  <c r="C148" i="22"/>
  <c r="D148" i="22"/>
  <c r="E148" i="22"/>
  <c r="F148" i="22"/>
  <c r="G148" i="22"/>
  <c r="H148" i="22"/>
  <c r="I148" i="22"/>
  <c r="J148" i="22"/>
  <c r="K148" i="22"/>
  <c r="L148" i="22"/>
  <c r="M148" i="22"/>
  <c r="N148" i="22"/>
  <c r="O148" i="22"/>
  <c r="P148" i="22"/>
  <c r="Q148" i="22"/>
  <c r="R148" i="22"/>
  <c r="S148" i="22"/>
  <c r="T148" i="22"/>
  <c r="U148" i="22"/>
  <c r="C149" i="22"/>
  <c r="D149" i="22"/>
  <c r="E149" i="22"/>
  <c r="F149" i="22"/>
  <c r="G149" i="22"/>
  <c r="H149" i="22"/>
  <c r="I149" i="22"/>
  <c r="J149" i="22"/>
  <c r="K149" i="22"/>
  <c r="L149" i="22"/>
  <c r="M149" i="22"/>
  <c r="N149" i="22"/>
  <c r="O149" i="22"/>
  <c r="P149" i="22"/>
  <c r="Q149" i="22"/>
  <c r="R149" i="22"/>
  <c r="S149" i="22"/>
  <c r="T149" i="22"/>
  <c r="U149" i="22"/>
  <c r="C150" i="22"/>
  <c r="D150" i="22"/>
  <c r="E150" i="22"/>
  <c r="F150" i="22"/>
  <c r="G150" i="22"/>
  <c r="H150" i="22"/>
  <c r="I150" i="22"/>
  <c r="J150" i="22"/>
  <c r="K150" i="22"/>
  <c r="L150" i="22"/>
  <c r="M150" i="22"/>
  <c r="N150" i="22"/>
  <c r="O150" i="22"/>
  <c r="P150" i="22"/>
  <c r="Q150" i="22"/>
  <c r="R150" i="22"/>
  <c r="S150" i="22"/>
  <c r="T150" i="22"/>
  <c r="U150" i="22"/>
  <c r="C151" i="22"/>
  <c r="D151" i="22"/>
  <c r="E151" i="22"/>
  <c r="F151" i="22"/>
  <c r="G151" i="22"/>
  <c r="H151" i="22"/>
  <c r="I151" i="22"/>
  <c r="J151" i="22"/>
  <c r="K151" i="22"/>
  <c r="L151" i="22"/>
  <c r="M151" i="22"/>
  <c r="N151" i="22"/>
  <c r="O151" i="22"/>
  <c r="P151" i="22"/>
  <c r="Q151" i="22"/>
  <c r="R151" i="22"/>
  <c r="S151" i="22"/>
  <c r="T151" i="22"/>
  <c r="U151" i="22"/>
  <c r="C152" i="22"/>
  <c r="D152" i="22"/>
  <c r="E152" i="22"/>
  <c r="F152" i="22"/>
  <c r="G152" i="22"/>
  <c r="H152" i="22"/>
  <c r="I152" i="22"/>
  <c r="J152" i="22"/>
  <c r="K152" i="22"/>
  <c r="L152" i="22"/>
  <c r="M152" i="22"/>
  <c r="N152" i="22"/>
  <c r="O152" i="22"/>
  <c r="P152" i="22"/>
  <c r="Q152" i="22"/>
  <c r="R152" i="22"/>
  <c r="S152" i="22"/>
  <c r="T152" i="22"/>
  <c r="U152" i="22"/>
  <c r="C153" i="22"/>
  <c r="D153" i="22"/>
  <c r="E153" i="22"/>
  <c r="F153" i="22"/>
  <c r="G153" i="22"/>
  <c r="H153" i="22"/>
  <c r="I153" i="22"/>
  <c r="J153" i="22"/>
  <c r="K153" i="22"/>
  <c r="L153" i="22"/>
  <c r="M153" i="22"/>
  <c r="N153" i="22"/>
  <c r="O153" i="22"/>
  <c r="P153" i="22"/>
  <c r="Q153" i="22"/>
  <c r="R153" i="22"/>
  <c r="S153" i="22"/>
  <c r="T153" i="22"/>
  <c r="U153" i="22"/>
  <c r="C154" i="22"/>
  <c r="D154" i="22"/>
  <c r="E154" i="22"/>
  <c r="F154" i="22"/>
  <c r="G154" i="22"/>
  <c r="H154" i="22"/>
  <c r="I154" i="22"/>
  <c r="J154" i="22"/>
  <c r="K154" i="22"/>
  <c r="L154" i="22"/>
  <c r="M154" i="22"/>
  <c r="N154" i="22"/>
  <c r="O154" i="22"/>
  <c r="P154" i="22"/>
  <c r="Q154" i="22"/>
  <c r="R154" i="22"/>
  <c r="S154" i="22"/>
  <c r="T154" i="22"/>
  <c r="U154" i="22"/>
  <c r="C155" i="22"/>
  <c r="D155" i="22"/>
  <c r="E155" i="22"/>
  <c r="F155" i="22"/>
  <c r="G155" i="22"/>
  <c r="H155" i="22"/>
  <c r="I155" i="22"/>
  <c r="J155" i="22"/>
  <c r="K155" i="22"/>
  <c r="L155" i="22"/>
  <c r="M155" i="22"/>
  <c r="N155" i="22"/>
  <c r="O155" i="22"/>
  <c r="P155" i="22"/>
  <c r="Q155" i="22"/>
  <c r="R155" i="22"/>
  <c r="S155" i="22"/>
  <c r="T155" i="22"/>
  <c r="U155" i="22"/>
  <c r="C156" i="22"/>
  <c r="D156" i="22"/>
  <c r="E156" i="22"/>
  <c r="F156" i="22"/>
  <c r="G156" i="22"/>
  <c r="H156" i="22"/>
  <c r="I156" i="22"/>
  <c r="J156" i="22"/>
  <c r="K156" i="22"/>
  <c r="L156" i="22"/>
  <c r="M156" i="22"/>
  <c r="N156" i="22"/>
  <c r="O156" i="22"/>
  <c r="P156" i="22"/>
  <c r="Q156" i="22"/>
  <c r="R156" i="22"/>
  <c r="S156" i="22"/>
  <c r="T156" i="22"/>
  <c r="U156" i="22"/>
  <c r="C157" i="22"/>
  <c r="D157" i="22"/>
  <c r="E157" i="22"/>
  <c r="F157" i="22"/>
  <c r="G157" i="22"/>
  <c r="H157" i="22"/>
  <c r="I157" i="22"/>
  <c r="J157" i="22"/>
  <c r="K157" i="22"/>
  <c r="L157" i="22"/>
  <c r="M157" i="22"/>
  <c r="N157" i="22"/>
  <c r="O157" i="22"/>
  <c r="P157" i="22"/>
  <c r="Q157" i="22"/>
  <c r="R157" i="22"/>
  <c r="S157" i="22"/>
  <c r="T157" i="22"/>
  <c r="U157" i="22"/>
  <c r="C158" i="22"/>
  <c r="D158" i="22"/>
  <c r="E158" i="22"/>
  <c r="F158" i="22"/>
  <c r="G158" i="22"/>
  <c r="H158" i="22"/>
  <c r="I158" i="22"/>
  <c r="J158" i="22"/>
  <c r="K158" i="22"/>
  <c r="L158" i="22"/>
  <c r="M158" i="22"/>
  <c r="N158" i="22"/>
  <c r="O158" i="22"/>
  <c r="P158" i="22"/>
  <c r="Q158" i="22"/>
  <c r="R158" i="22"/>
  <c r="S158" i="22"/>
  <c r="T158" i="22"/>
  <c r="U158" i="22"/>
  <c r="C159" i="22"/>
  <c r="D159" i="22"/>
  <c r="E159" i="22"/>
  <c r="F159" i="22"/>
  <c r="G159" i="22"/>
  <c r="H159" i="22"/>
  <c r="I159" i="22"/>
  <c r="J159" i="22"/>
  <c r="K159" i="22"/>
  <c r="L159" i="22"/>
  <c r="M159" i="22"/>
  <c r="N159" i="22"/>
  <c r="O159" i="22"/>
  <c r="P159" i="22"/>
  <c r="Q159" i="22"/>
  <c r="R159" i="22"/>
  <c r="S159" i="22"/>
  <c r="T159" i="22"/>
  <c r="U159" i="22"/>
  <c r="C160" i="22"/>
  <c r="D160" i="22"/>
  <c r="E160" i="22"/>
  <c r="F160" i="22"/>
  <c r="G160" i="22"/>
  <c r="H160" i="22"/>
  <c r="I160" i="22"/>
  <c r="J160" i="22"/>
  <c r="K160" i="22"/>
  <c r="L160" i="22"/>
  <c r="M160" i="22"/>
  <c r="N160" i="22"/>
  <c r="O160" i="22"/>
  <c r="P160" i="22"/>
  <c r="Q160" i="22"/>
  <c r="R160" i="22"/>
  <c r="S160" i="22"/>
  <c r="T160" i="22"/>
  <c r="U160" i="22"/>
  <c r="C161" i="22"/>
  <c r="D161" i="22"/>
  <c r="E161" i="22"/>
  <c r="F161" i="22"/>
  <c r="G161" i="22"/>
  <c r="H161" i="22"/>
  <c r="I161" i="22"/>
  <c r="J161" i="22"/>
  <c r="K161" i="22"/>
  <c r="L161" i="22"/>
  <c r="M161" i="22"/>
  <c r="N161" i="22"/>
  <c r="O161" i="22"/>
  <c r="P161" i="22"/>
  <c r="Q161" i="22"/>
  <c r="R161" i="22"/>
  <c r="S161" i="22"/>
  <c r="T161" i="22"/>
  <c r="U161" i="22"/>
  <c r="C162" i="22"/>
  <c r="D162" i="22"/>
  <c r="E162" i="22"/>
  <c r="F162" i="22"/>
  <c r="G162" i="22"/>
  <c r="H162" i="22"/>
  <c r="I162" i="22"/>
  <c r="J162" i="22"/>
  <c r="K162" i="22"/>
  <c r="L162" i="22"/>
  <c r="M162" i="22"/>
  <c r="N162" i="22"/>
  <c r="O162" i="22"/>
  <c r="P162" i="22"/>
  <c r="Q162" i="22"/>
  <c r="R162" i="22"/>
  <c r="S162" i="22"/>
  <c r="T162" i="22"/>
  <c r="U162" i="22"/>
  <c r="C163" i="22"/>
  <c r="D163" i="22"/>
  <c r="E163" i="22"/>
  <c r="F163" i="22"/>
  <c r="G163" i="22"/>
  <c r="H163" i="22"/>
  <c r="I163" i="22"/>
  <c r="J163" i="22"/>
  <c r="K163" i="22"/>
  <c r="L163" i="22"/>
  <c r="M163" i="22"/>
  <c r="N163" i="22"/>
  <c r="O163" i="22"/>
  <c r="P163" i="22"/>
  <c r="Q163" i="22"/>
  <c r="R163" i="22"/>
  <c r="S163" i="22"/>
  <c r="T163" i="22"/>
  <c r="U163" i="22"/>
  <c r="C164" i="22"/>
  <c r="D164" i="22"/>
  <c r="E164" i="22"/>
  <c r="F164" i="22"/>
  <c r="G164" i="22"/>
  <c r="H164" i="22"/>
  <c r="I164" i="22"/>
  <c r="J164" i="22"/>
  <c r="K164" i="22"/>
  <c r="L164" i="22"/>
  <c r="M164" i="22"/>
  <c r="N164" i="22"/>
  <c r="O164" i="22"/>
  <c r="P164" i="22"/>
  <c r="Q164" i="22"/>
  <c r="R164" i="22"/>
  <c r="S164" i="22"/>
  <c r="T164" i="22"/>
  <c r="U164" i="22"/>
  <c r="C165" i="22"/>
  <c r="D165" i="22"/>
  <c r="E165" i="22"/>
  <c r="F165" i="22"/>
  <c r="G165" i="22"/>
  <c r="H165" i="22"/>
  <c r="I165" i="22"/>
  <c r="J165" i="22"/>
  <c r="K165" i="22"/>
  <c r="L165" i="22"/>
  <c r="M165" i="22"/>
  <c r="N165" i="22"/>
  <c r="O165" i="22"/>
  <c r="P165" i="22"/>
  <c r="Q165" i="22"/>
  <c r="R165" i="22"/>
  <c r="S165" i="22"/>
  <c r="T165" i="22"/>
  <c r="U165" i="22"/>
  <c r="C166" i="22"/>
  <c r="D166" i="22"/>
  <c r="E166" i="22"/>
  <c r="F166" i="22"/>
  <c r="G166" i="22"/>
  <c r="H166" i="22"/>
  <c r="I166" i="22"/>
  <c r="J166" i="22"/>
  <c r="K166" i="22"/>
  <c r="L166" i="22"/>
  <c r="M166" i="22"/>
  <c r="N166" i="22"/>
  <c r="O166" i="22"/>
  <c r="P166" i="22"/>
  <c r="Q166" i="22"/>
  <c r="R166" i="22"/>
  <c r="S166" i="22"/>
  <c r="T166" i="22"/>
  <c r="U166" i="22"/>
  <c r="C167" i="22"/>
  <c r="D167" i="22"/>
  <c r="E167" i="22"/>
  <c r="F167" i="22"/>
  <c r="G167" i="22"/>
  <c r="H167" i="22"/>
  <c r="I167" i="22"/>
  <c r="J167" i="22"/>
  <c r="K167" i="22"/>
  <c r="L167" i="22"/>
  <c r="M167" i="22"/>
  <c r="N167" i="22"/>
  <c r="O167" i="22"/>
  <c r="P167" i="22"/>
  <c r="Q167" i="22"/>
  <c r="R167" i="22"/>
  <c r="S167" i="22"/>
  <c r="T167" i="22"/>
  <c r="U167" i="22"/>
  <c r="C168" i="22"/>
  <c r="D168" i="22"/>
  <c r="E168" i="22"/>
  <c r="F168" i="22"/>
  <c r="G168" i="22"/>
  <c r="H168" i="22"/>
  <c r="I168" i="22"/>
  <c r="J168" i="22"/>
  <c r="K168" i="22"/>
  <c r="L168" i="22"/>
  <c r="M168" i="22"/>
  <c r="N168" i="22"/>
  <c r="O168" i="22"/>
  <c r="P168" i="22"/>
  <c r="Q168" i="22"/>
  <c r="R168" i="22"/>
  <c r="S168" i="22"/>
  <c r="T168" i="22"/>
  <c r="U168" i="22"/>
  <c r="C169" i="22"/>
  <c r="D169" i="22"/>
  <c r="E169" i="22"/>
  <c r="F169" i="22"/>
  <c r="G169" i="22"/>
  <c r="H169" i="22"/>
  <c r="I169" i="22"/>
  <c r="J169" i="22"/>
  <c r="K169" i="22"/>
  <c r="L169" i="22"/>
  <c r="M169" i="22"/>
  <c r="N169" i="22"/>
  <c r="O169" i="22"/>
  <c r="P169" i="22"/>
  <c r="Q169" i="22"/>
  <c r="R169" i="22"/>
  <c r="S169" i="22"/>
  <c r="T169" i="22"/>
  <c r="U169" i="22"/>
  <c r="C170" i="22"/>
  <c r="D170" i="22"/>
  <c r="E170" i="22"/>
  <c r="F170" i="22"/>
  <c r="G170" i="22"/>
  <c r="H170" i="22"/>
  <c r="I170" i="22"/>
  <c r="J170" i="22"/>
  <c r="K170" i="22"/>
  <c r="L170" i="22"/>
  <c r="M170" i="22"/>
  <c r="N170" i="22"/>
  <c r="O170" i="22"/>
  <c r="P170" i="22"/>
  <c r="Q170" i="22"/>
  <c r="R170" i="22"/>
  <c r="S170" i="22"/>
  <c r="T170" i="22"/>
  <c r="U170" i="22"/>
  <c r="C171" i="22"/>
  <c r="D171" i="22"/>
  <c r="E171" i="22"/>
  <c r="F171" i="22"/>
  <c r="G171" i="22"/>
  <c r="H171" i="22"/>
  <c r="I171" i="22"/>
  <c r="J171" i="22"/>
  <c r="K171" i="22"/>
  <c r="L171" i="22"/>
  <c r="M171" i="22"/>
  <c r="N171" i="22"/>
  <c r="O171" i="22"/>
  <c r="P171" i="22"/>
  <c r="Q171" i="22"/>
  <c r="R171" i="22"/>
  <c r="S171" i="22"/>
  <c r="T171" i="22"/>
  <c r="U171" i="22"/>
  <c r="C172" i="22"/>
  <c r="D172" i="22"/>
  <c r="E172" i="22"/>
  <c r="F172" i="22"/>
  <c r="G172" i="22"/>
  <c r="H172" i="22"/>
  <c r="I172" i="22"/>
  <c r="J172" i="22"/>
  <c r="K172" i="22"/>
  <c r="L172" i="22"/>
  <c r="M172" i="22"/>
  <c r="N172" i="22"/>
  <c r="O172" i="22"/>
  <c r="P172" i="22"/>
  <c r="Q172" i="22"/>
  <c r="R172" i="22"/>
  <c r="S172" i="22"/>
  <c r="T172" i="22"/>
  <c r="U172" i="22"/>
  <c r="C173" i="22"/>
  <c r="D173" i="22"/>
  <c r="E173" i="22"/>
  <c r="F173" i="22"/>
  <c r="G173" i="22"/>
  <c r="H173" i="22"/>
  <c r="I173" i="22"/>
  <c r="J173" i="22"/>
  <c r="K173" i="22"/>
  <c r="L173" i="22"/>
  <c r="M173" i="22"/>
  <c r="N173" i="22"/>
  <c r="O173" i="22"/>
  <c r="P173" i="22"/>
  <c r="Q173" i="22"/>
  <c r="R173" i="22"/>
  <c r="S173" i="22"/>
  <c r="T173" i="22"/>
  <c r="U173" i="22"/>
  <c r="C174" i="22"/>
  <c r="D174" i="22"/>
  <c r="E174" i="22"/>
  <c r="F174" i="22"/>
  <c r="G174" i="22"/>
  <c r="H174" i="22"/>
  <c r="I174" i="22"/>
  <c r="J174" i="22"/>
  <c r="K174" i="22"/>
  <c r="L174" i="22"/>
  <c r="M174" i="22"/>
  <c r="N174" i="22"/>
  <c r="O174" i="22"/>
  <c r="P174" i="22"/>
  <c r="Q174" i="22"/>
  <c r="R174" i="22"/>
  <c r="S174" i="22"/>
  <c r="T174" i="22"/>
  <c r="U174" i="22"/>
  <c r="C175" i="22"/>
  <c r="D175" i="22"/>
  <c r="E175" i="22"/>
  <c r="F175" i="22"/>
  <c r="G175" i="22"/>
  <c r="H175" i="22"/>
  <c r="I175" i="22"/>
  <c r="J175" i="22"/>
  <c r="K175" i="22"/>
  <c r="L175" i="22"/>
  <c r="M175" i="22"/>
  <c r="N175" i="22"/>
  <c r="O175" i="22"/>
  <c r="P175" i="22"/>
  <c r="Q175" i="22"/>
  <c r="R175" i="22"/>
  <c r="S175" i="22"/>
  <c r="T175" i="22"/>
  <c r="U175" i="22"/>
  <c r="C176" i="22"/>
  <c r="D176" i="22"/>
  <c r="E176" i="22"/>
  <c r="F176" i="22"/>
  <c r="G176" i="22"/>
  <c r="H176" i="22"/>
  <c r="I176" i="22"/>
  <c r="J176" i="22"/>
  <c r="K176" i="22"/>
  <c r="L176" i="22"/>
  <c r="M176" i="22"/>
  <c r="N176" i="22"/>
  <c r="O176" i="22"/>
  <c r="P176" i="22"/>
  <c r="Q176" i="22"/>
  <c r="R176" i="22"/>
  <c r="S176" i="22"/>
  <c r="T176" i="22"/>
  <c r="U176" i="22"/>
  <c r="C177" i="22"/>
  <c r="D177" i="22"/>
  <c r="E177" i="22"/>
  <c r="F177" i="22"/>
  <c r="G177" i="22"/>
  <c r="H177" i="22"/>
  <c r="I177" i="22"/>
  <c r="J177" i="22"/>
  <c r="K177" i="22"/>
  <c r="L177" i="22"/>
  <c r="M177" i="22"/>
  <c r="N177" i="22"/>
  <c r="O177" i="22"/>
  <c r="P177" i="22"/>
  <c r="Q177" i="22"/>
  <c r="R177" i="22"/>
  <c r="S177" i="22"/>
  <c r="T177" i="22"/>
  <c r="U177" i="22"/>
  <c r="C178" i="22"/>
  <c r="D178" i="22"/>
  <c r="E178" i="22"/>
  <c r="F178" i="22"/>
  <c r="G178" i="22"/>
  <c r="H178" i="22"/>
  <c r="I178" i="22"/>
  <c r="J178" i="22"/>
  <c r="K178" i="22"/>
  <c r="L178" i="22"/>
  <c r="M178" i="22"/>
  <c r="N178" i="22"/>
  <c r="O178" i="22"/>
  <c r="P178" i="22"/>
  <c r="Q178" i="22"/>
  <c r="R178" i="22"/>
  <c r="S178" i="22"/>
  <c r="T178" i="22"/>
  <c r="U178" i="22"/>
  <c r="C179" i="22"/>
  <c r="D179" i="22"/>
  <c r="E179" i="22"/>
  <c r="F179" i="22"/>
  <c r="G179" i="22"/>
  <c r="H179" i="22"/>
  <c r="I179" i="22"/>
  <c r="J179" i="22"/>
  <c r="K179" i="22"/>
  <c r="L179" i="22"/>
  <c r="M179" i="22"/>
  <c r="N179" i="22"/>
  <c r="O179" i="22"/>
  <c r="P179" i="22"/>
  <c r="Q179" i="22"/>
  <c r="R179" i="22"/>
  <c r="S179" i="22"/>
  <c r="T179" i="22"/>
  <c r="U179" i="22"/>
  <c r="C180" i="22"/>
  <c r="D180" i="22"/>
  <c r="E180" i="22"/>
  <c r="F180" i="22"/>
  <c r="G180" i="22"/>
  <c r="H180" i="22"/>
  <c r="I180" i="22"/>
  <c r="J180" i="22"/>
  <c r="K180" i="22"/>
  <c r="L180" i="22"/>
  <c r="M180" i="22"/>
  <c r="N180" i="22"/>
  <c r="O180" i="22"/>
  <c r="P180" i="22"/>
  <c r="Q180" i="22"/>
  <c r="R180" i="22"/>
  <c r="S180" i="22"/>
  <c r="T180" i="22"/>
  <c r="U180" i="22"/>
  <c r="C181" i="22"/>
  <c r="D181" i="22"/>
  <c r="E181" i="22"/>
  <c r="F181" i="22"/>
  <c r="G181" i="22"/>
  <c r="H181" i="22"/>
  <c r="I181" i="22"/>
  <c r="J181" i="22"/>
  <c r="K181" i="22"/>
  <c r="L181" i="22"/>
  <c r="M181" i="22"/>
  <c r="N181" i="22"/>
  <c r="O181" i="22"/>
  <c r="P181" i="22"/>
  <c r="Q181" i="22"/>
  <c r="R181" i="22"/>
  <c r="S181" i="22"/>
  <c r="T181" i="22"/>
  <c r="U181" i="22"/>
  <c r="C182" i="22"/>
  <c r="D182" i="22"/>
  <c r="E182" i="22"/>
  <c r="F182" i="22"/>
  <c r="G182" i="22"/>
  <c r="H182" i="22"/>
  <c r="I182" i="22"/>
  <c r="J182" i="22"/>
  <c r="K182" i="22"/>
  <c r="L182" i="22"/>
  <c r="M182" i="22"/>
  <c r="N182" i="22"/>
  <c r="O182" i="22"/>
  <c r="P182" i="22"/>
  <c r="Q182" i="22"/>
  <c r="R182" i="22"/>
  <c r="S182" i="22"/>
  <c r="T182" i="22"/>
  <c r="U182" i="22"/>
  <c r="C183" i="22"/>
  <c r="D183" i="22"/>
  <c r="E183" i="22"/>
  <c r="F183" i="22"/>
  <c r="G183" i="22"/>
  <c r="H183" i="22"/>
  <c r="I183" i="22"/>
  <c r="J183" i="22"/>
  <c r="K183" i="22"/>
  <c r="L183" i="22"/>
  <c r="M183" i="22"/>
  <c r="N183" i="22"/>
  <c r="O183" i="22"/>
  <c r="P183" i="22"/>
  <c r="Q183" i="22"/>
  <c r="R183" i="22"/>
  <c r="S183" i="22"/>
  <c r="T183" i="22"/>
  <c r="U183" i="22"/>
  <c r="C184" i="22"/>
  <c r="D184" i="22"/>
  <c r="E184" i="22"/>
  <c r="F184" i="22"/>
  <c r="G184" i="22"/>
  <c r="H184" i="22"/>
  <c r="I184" i="22"/>
  <c r="J184" i="22"/>
  <c r="K184" i="22"/>
  <c r="L184" i="22"/>
  <c r="M184" i="22"/>
  <c r="N184" i="22"/>
  <c r="O184" i="22"/>
  <c r="P184" i="22"/>
  <c r="Q184" i="22"/>
  <c r="R184" i="22"/>
  <c r="S184" i="22"/>
  <c r="T184" i="22"/>
  <c r="U184" i="22"/>
  <c r="C185" i="22"/>
  <c r="D185" i="22"/>
  <c r="E185" i="22"/>
  <c r="F185" i="22"/>
  <c r="G185" i="22"/>
  <c r="H185" i="22"/>
  <c r="I185" i="22"/>
  <c r="J185" i="22"/>
  <c r="K185" i="22"/>
  <c r="L185" i="22"/>
  <c r="M185" i="22"/>
  <c r="N185" i="22"/>
  <c r="O185" i="22"/>
  <c r="P185" i="22"/>
  <c r="Q185" i="22"/>
  <c r="R185" i="22"/>
  <c r="S185" i="22"/>
  <c r="T185" i="22"/>
  <c r="U185" i="22"/>
  <c r="C186" i="22"/>
  <c r="D186" i="22"/>
  <c r="E186" i="22"/>
  <c r="F186" i="22"/>
  <c r="G186" i="22"/>
  <c r="H186" i="22"/>
  <c r="I186" i="22"/>
  <c r="J186" i="22"/>
  <c r="K186" i="22"/>
  <c r="L186" i="22"/>
  <c r="M186" i="22"/>
  <c r="N186" i="22"/>
  <c r="O186" i="22"/>
  <c r="P186" i="22"/>
  <c r="Q186" i="22"/>
  <c r="R186" i="22"/>
  <c r="S186" i="22"/>
  <c r="T186" i="22"/>
  <c r="U186" i="22"/>
  <c r="C187" i="22"/>
  <c r="D187" i="22"/>
  <c r="E187" i="22"/>
  <c r="F187" i="22"/>
  <c r="G187" i="22"/>
  <c r="H187" i="22"/>
  <c r="I187" i="22"/>
  <c r="J187" i="22"/>
  <c r="K187" i="22"/>
  <c r="L187" i="22"/>
  <c r="M187" i="22"/>
  <c r="N187" i="22"/>
  <c r="O187" i="22"/>
  <c r="P187" i="22"/>
  <c r="Q187" i="22"/>
  <c r="R187" i="22"/>
  <c r="S187" i="22"/>
  <c r="T187" i="22"/>
  <c r="U187" i="22"/>
  <c r="C188" i="22"/>
  <c r="D188" i="22"/>
  <c r="E188" i="22"/>
  <c r="F188" i="22"/>
  <c r="G188" i="22"/>
  <c r="H188" i="22"/>
  <c r="I188" i="22"/>
  <c r="J188" i="22"/>
  <c r="K188" i="22"/>
  <c r="L188" i="22"/>
  <c r="M188" i="22"/>
  <c r="N188" i="22"/>
  <c r="O188" i="22"/>
  <c r="P188" i="22"/>
  <c r="Q188" i="22"/>
  <c r="R188" i="22"/>
  <c r="S188" i="22"/>
  <c r="T188" i="22"/>
  <c r="U188" i="22"/>
  <c r="C189" i="22"/>
  <c r="D189" i="22"/>
  <c r="E189" i="22"/>
  <c r="F189" i="22"/>
  <c r="G189" i="22"/>
  <c r="H189" i="22"/>
  <c r="I189" i="22"/>
  <c r="J189" i="22"/>
  <c r="K189" i="22"/>
  <c r="L189" i="22"/>
  <c r="M189" i="22"/>
  <c r="N189" i="22"/>
  <c r="O189" i="22"/>
  <c r="P189" i="22"/>
  <c r="Q189" i="22"/>
  <c r="R189" i="22"/>
  <c r="S189" i="22"/>
  <c r="T189" i="22"/>
  <c r="U189" i="22"/>
  <c r="C190" i="22"/>
  <c r="D190" i="22"/>
  <c r="E190" i="22"/>
  <c r="F190" i="22"/>
  <c r="G190" i="22"/>
  <c r="H190" i="22"/>
  <c r="I190" i="22"/>
  <c r="J190" i="22"/>
  <c r="K190" i="22"/>
  <c r="L190" i="22"/>
  <c r="M190" i="22"/>
  <c r="N190" i="22"/>
  <c r="O190" i="22"/>
  <c r="P190" i="22"/>
  <c r="Q190" i="22"/>
  <c r="R190" i="22"/>
  <c r="S190" i="22"/>
  <c r="T190" i="22"/>
  <c r="U190" i="22"/>
  <c r="C191" i="22"/>
  <c r="D191" i="22"/>
  <c r="E191" i="22"/>
  <c r="F191" i="22"/>
  <c r="G191" i="22"/>
  <c r="H191" i="22"/>
  <c r="I191" i="22"/>
  <c r="J191" i="22"/>
  <c r="K191" i="22"/>
  <c r="L191" i="22"/>
  <c r="M191" i="22"/>
  <c r="N191" i="22"/>
  <c r="O191" i="22"/>
  <c r="P191" i="22"/>
  <c r="Q191" i="22"/>
  <c r="R191" i="22"/>
  <c r="S191" i="22"/>
  <c r="T191" i="22"/>
  <c r="U191" i="22"/>
  <c r="C192" i="22"/>
  <c r="D192" i="22"/>
  <c r="E192" i="22"/>
  <c r="F192" i="22"/>
  <c r="G192" i="22"/>
  <c r="H192" i="22"/>
  <c r="I192" i="22"/>
  <c r="J192" i="22"/>
  <c r="K192" i="22"/>
  <c r="L192" i="22"/>
  <c r="M192" i="22"/>
  <c r="N192" i="22"/>
  <c r="O192" i="22"/>
  <c r="P192" i="22"/>
  <c r="Q192" i="22"/>
  <c r="R192" i="22"/>
  <c r="S192" i="22"/>
  <c r="T192" i="22"/>
  <c r="U192" i="22"/>
  <c r="C193" i="22"/>
  <c r="D193" i="22"/>
  <c r="E193" i="22"/>
  <c r="F193" i="22"/>
  <c r="G193" i="22"/>
  <c r="H193" i="22"/>
  <c r="I193" i="22"/>
  <c r="J193" i="22"/>
  <c r="K193" i="22"/>
  <c r="L193" i="22"/>
  <c r="M193" i="22"/>
  <c r="N193" i="22"/>
  <c r="O193" i="22"/>
  <c r="P193" i="22"/>
  <c r="Q193" i="22"/>
  <c r="R193" i="22"/>
  <c r="S193" i="22"/>
  <c r="T193" i="22"/>
  <c r="U193" i="22"/>
  <c r="C194" i="22"/>
  <c r="D194" i="22"/>
  <c r="E194" i="22"/>
  <c r="F194" i="22"/>
  <c r="G194" i="22"/>
  <c r="H194" i="22"/>
  <c r="I194" i="22"/>
  <c r="J194" i="22"/>
  <c r="K194" i="22"/>
  <c r="L194" i="22"/>
  <c r="M194" i="22"/>
  <c r="N194" i="22"/>
  <c r="O194" i="22"/>
  <c r="P194" i="22"/>
  <c r="Q194" i="22"/>
  <c r="R194" i="22"/>
  <c r="S194" i="22"/>
  <c r="T194" i="22"/>
  <c r="U194" i="22"/>
  <c r="C195" i="22"/>
  <c r="D195" i="22"/>
  <c r="E195" i="22"/>
  <c r="F195" i="22"/>
  <c r="G195" i="22"/>
  <c r="H195" i="22"/>
  <c r="I195" i="22"/>
  <c r="J195" i="22"/>
  <c r="K195" i="22"/>
  <c r="L195" i="22"/>
  <c r="M195" i="22"/>
  <c r="N195" i="22"/>
  <c r="O195" i="22"/>
  <c r="P195" i="22"/>
  <c r="Q195" i="22"/>
  <c r="R195" i="22"/>
  <c r="S195" i="22"/>
  <c r="T195" i="22"/>
  <c r="U195" i="22"/>
  <c r="C196" i="22"/>
  <c r="D196" i="22"/>
  <c r="E196" i="22"/>
  <c r="F196" i="22"/>
  <c r="G196" i="22"/>
  <c r="H196" i="22"/>
  <c r="I196" i="22"/>
  <c r="J196" i="22"/>
  <c r="K196" i="22"/>
  <c r="L196" i="22"/>
  <c r="M196" i="22"/>
  <c r="N196" i="22"/>
  <c r="O196" i="22"/>
  <c r="P196" i="22"/>
  <c r="Q196" i="22"/>
  <c r="R196" i="22"/>
  <c r="S196" i="22"/>
  <c r="T196" i="22"/>
  <c r="U196" i="22"/>
  <c r="C197" i="22"/>
  <c r="D197" i="22"/>
  <c r="E197" i="22"/>
  <c r="F197" i="22"/>
  <c r="G197" i="22"/>
  <c r="H197" i="22"/>
  <c r="I197" i="22"/>
  <c r="J197" i="22"/>
  <c r="K197" i="22"/>
  <c r="L197" i="22"/>
  <c r="M197" i="22"/>
  <c r="N197" i="22"/>
  <c r="O197" i="22"/>
  <c r="P197" i="22"/>
  <c r="Q197" i="22"/>
  <c r="R197" i="22"/>
  <c r="S197" i="22"/>
  <c r="T197" i="22"/>
  <c r="U197" i="22"/>
  <c r="C198" i="22"/>
  <c r="D198" i="22"/>
  <c r="E198" i="22"/>
  <c r="F198" i="22"/>
  <c r="G198" i="22"/>
  <c r="H198" i="22"/>
  <c r="I198" i="22"/>
  <c r="J198" i="22"/>
  <c r="K198" i="22"/>
  <c r="L198" i="22"/>
  <c r="M198" i="22"/>
  <c r="N198" i="22"/>
  <c r="O198" i="22"/>
  <c r="P198" i="22"/>
  <c r="Q198" i="22"/>
  <c r="R198" i="22"/>
  <c r="S198" i="22"/>
  <c r="T198" i="22"/>
  <c r="U198" i="22"/>
  <c r="C199" i="22"/>
  <c r="D199" i="22"/>
  <c r="E199" i="22"/>
  <c r="F199" i="22"/>
  <c r="G199" i="22"/>
  <c r="H199" i="22"/>
  <c r="I199" i="22"/>
  <c r="J199" i="22"/>
  <c r="K199" i="22"/>
  <c r="L199" i="22"/>
  <c r="M199" i="22"/>
  <c r="N199" i="22"/>
  <c r="O199" i="22"/>
  <c r="P199" i="22"/>
  <c r="Q199" i="22"/>
  <c r="R199" i="22"/>
  <c r="S199" i="22"/>
  <c r="T199" i="22"/>
  <c r="U199" i="22"/>
  <c r="C200" i="22"/>
  <c r="D200" i="22"/>
  <c r="E200" i="22"/>
  <c r="F200" i="22"/>
  <c r="G200" i="22"/>
  <c r="H200" i="22"/>
  <c r="I200" i="22"/>
  <c r="J200" i="22"/>
  <c r="K200" i="22"/>
  <c r="L200" i="22"/>
  <c r="M200" i="22"/>
  <c r="N200" i="22"/>
  <c r="O200" i="22"/>
  <c r="P200" i="22"/>
  <c r="Q200" i="22"/>
  <c r="R200" i="22"/>
  <c r="S200" i="22"/>
  <c r="T200" i="22"/>
  <c r="U200" i="22"/>
  <c r="C201" i="22"/>
  <c r="D201" i="22"/>
  <c r="E201" i="22"/>
  <c r="F201" i="22"/>
  <c r="G201" i="22"/>
  <c r="H201" i="22"/>
  <c r="I201" i="22"/>
  <c r="J201" i="22"/>
  <c r="K201" i="22"/>
  <c r="L201" i="22"/>
  <c r="M201" i="22"/>
  <c r="N201" i="22"/>
  <c r="O201" i="22"/>
  <c r="P201" i="22"/>
  <c r="Q201" i="22"/>
  <c r="R201" i="22"/>
  <c r="S201" i="22"/>
  <c r="T201" i="22"/>
  <c r="U201" i="22"/>
  <c r="C202" i="22"/>
  <c r="D202" i="22"/>
  <c r="E202" i="22"/>
  <c r="F202" i="22"/>
  <c r="G202" i="22"/>
  <c r="H202" i="22"/>
  <c r="I202" i="22"/>
  <c r="J202" i="22"/>
  <c r="K202" i="22"/>
  <c r="L202" i="22"/>
  <c r="M202" i="22"/>
  <c r="N202" i="22"/>
  <c r="O202" i="22"/>
  <c r="P202" i="22"/>
  <c r="Q202" i="22"/>
  <c r="R202" i="22"/>
  <c r="S202" i="22"/>
  <c r="T202" i="22"/>
  <c r="U202" i="22"/>
  <c r="C203" i="22"/>
  <c r="D203" i="22"/>
  <c r="E203" i="22"/>
  <c r="F203" i="22"/>
  <c r="G203" i="22"/>
  <c r="H203" i="22"/>
  <c r="I203" i="22"/>
  <c r="J203" i="22"/>
  <c r="K203" i="22"/>
  <c r="L203" i="22"/>
  <c r="M203" i="22"/>
  <c r="N203" i="22"/>
  <c r="O203" i="22"/>
  <c r="P203" i="22"/>
  <c r="Q203" i="22"/>
  <c r="R203" i="22"/>
  <c r="S203" i="22"/>
  <c r="T203" i="22"/>
  <c r="U203" i="22"/>
  <c r="C204" i="22"/>
  <c r="D204" i="22"/>
  <c r="E204" i="22"/>
  <c r="F204" i="22"/>
  <c r="G204" i="22"/>
  <c r="H204" i="22"/>
  <c r="I204" i="22"/>
  <c r="J204" i="22"/>
  <c r="K204" i="22"/>
  <c r="L204" i="22"/>
  <c r="M204" i="22"/>
  <c r="N204" i="22"/>
  <c r="O204" i="22"/>
  <c r="P204" i="22"/>
  <c r="Q204" i="22"/>
  <c r="R204" i="22"/>
  <c r="S204" i="22"/>
  <c r="T204" i="22"/>
  <c r="U204" i="22"/>
  <c r="C205" i="22"/>
  <c r="D205" i="22"/>
  <c r="E205" i="22"/>
  <c r="F205" i="22"/>
  <c r="G205" i="22"/>
  <c r="H205" i="22"/>
  <c r="I205" i="22"/>
  <c r="J205" i="22"/>
  <c r="K205" i="22"/>
  <c r="L205" i="22"/>
  <c r="M205" i="22"/>
  <c r="N205" i="22"/>
  <c r="O205" i="22"/>
  <c r="P205" i="22"/>
  <c r="Q205" i="22"/>
  <c r="R205" i="22"/>
  <c r="S205" i="22"/>
  <c r="T205" i="22"/>
  <c r="U205" i="22"/>
  <c r="C206" i="22"/>
  <c r="D206" i="22"/>
  <c r="E206" i="22"/>
  <c r="F206" i="22"/>
  <c r="G206" i="22"/>
  <c r="H206" i="22"/>
  <c r="I206" i="22"/>
  <c r="J206" i="22"/>
  <c r="K206" i="22"/>
  <c r="L206" i="22"/>
  <c r="M206" i="22"/>
  <c r="N206" i="22"/>
  <c r="O206" i="22"/>
  <c r="P206" i="22"/>
  <c r="Q206" i="22"/>
  <c r="R206" i="22"/>
  <c r="S206" i="22"/>
  <c r="T206" i="22"/>
  <c r="U206" i="22"/>
  <c r="C207" i="22"/>
  <c r="D207" i="22"/>
  <c r="E207" i="22"/>
  <c r="F207" i="22"/>
  <c r="G207" i="22"/>
  <c r="H207" i="22"/>
  <c r="I207" i="22"/>
  <c r="J207" i="22"/>
  <c r="K207" i="22"/>
  <c r="L207" i="22"/>
  <c r="M207" i="22"/>
  <c r="N207" i="22"/>
  <c r="O207" i="22"/>
  <c r="P207" i="22"/>
  <c r="Q207" i="22"/>
  <c r="R207" i="22"/>
  <c r="S207" i="22"/>
  <c r="T207" i="22"/>
  <c r="U207" i="22"/>
  <c r="C208" i="22"/>
  <c r="D208" i="22"/>
  <c r="E208" i="22"/>
  <c r="F208" i="22"/>
  <c r="G208" i="22"/>
  <c r="H208" i="22"/>
  <c r="I208" i="22"/>
  <c r="J208" i="22"/>
  <c r="K208" i="22"/>
  <c r="L208" i="22"/>
  <c r="M208" i="22"/>
  <c r="N208" i="22"/>
  <c r="O208" i="22"/>
  <c r="P208" i="22"/>
  <c r="Q208" i="22"/>
  <c r="R208" i="22"/>
  <c r="S208" i="22"/>
  <c r="T208" i="22"/>
  <c r="U208" i="22"/>
  <c r="C209" i="22"/>
  <c r="D209" i="22"/>
  <c r="E209" i="22"/>
  <c r="F209" i="22"/>
  <c r="G209" i="22"/>
  <c r="H209" i="22"/>
  <c r="I209" i="22"/>
  <c r="J209" i="22"/>
  <c r="K209" i="22"/>
  <c r="L209" i="22"/>
  <c r="M209" i="22"/>
  <c r="N209" i="22"/>
  <c r="O209" i="22"/>
  <c r="P209" i="22"/>
  <c r="Q209" i="22"/>
  <c r="R209" i="22"/>
  <c r="S209" i="22"/>
  <c r="T209" i="22"/>
  <c r="U209" i="22"/>
  <c r="C210" i="22"/>
  <c r="D210" i="22"/>
  <c r="E210" i="22"/>
  <c r="F210" i="22"/>
  <c r="G210" i="22"/>
  <c r="H210" i="22"/>
  <c r="I210" i="22"/>
  <c r="J210" i="22"/>
  <c r="K210" i="22"/>
  <c r="L210" i="22"/>
  <c r="M210" i="22"/>
  <c r="N210" i="22"/>
  <c r="O210" i="22"/>
  <c r="P210" i="22"/>
  <c r="Q210" i="22"/>
  <c r="R210" i="22"/>
  <c r="S210" i="22"/>
  <c r="T210" i="22"/>
  <c r="U210" i="22"/>
  <c r="C211" i="22"/>
  <c r="D211" i="22"/>
  <c r="E211" i="22"/>
  <c r="F211" i="22"/>
  <c r="G211" i="22"/>
  <c r="H211" i="22"/>
  <c r="I211" i="22"/>
  <c r="J211" i="22"/>
  <c r="K211" i="22"/>
  <c r="L211" i="22"/>
  <c r="M211" i="22"/>
  <c r="N211" i="22"/>
  <c r="O211" i="22"/>
  <c r="P211" i="22"/>
  <c r="Q211" i="22"/>
  <c r="R211" i="22"/>
  <c r="S211" i="22"/>
  <c r="T211" i="22"/>
  <c r="U211" i="22"/>
  <c r="C212" i="22"/>
  <c r="D212" i="22"/>
  <c r="E212" i="22"/>
  <c r="F212" i="22"/>
  <c r="G212" i="22"/>
  <c r="H212" i="22"/>
  <c r="I212" i="22"/>
  <c r="J212" i="22"/>
  <c r="K212" i="22"/>
  <c r="L212" i="22"/>
  <c r="M212" i="22"/>
  <c r="N212" i="22"/>
  <c r="O212" i="22"/>
  <c r="P212" i="22"/>
  <c r="Q212" i="22"/>
  <c r="R212" i="22"/>
  <c r="S212" i="22"/>
  <c r="T212" i="22"/>
  <c r="U212" i="22"/>
  <c r="C213" i="22"/>
  <c r="D213" i="22"/>
  <c r="E213" i="22"/>
  <c r="F213" i="22"/>
  <c r="G213" i="22"/>
  <c r="H213" i="22"/>
  <c r="I213" i="22"/>
  <c r="J213" i="22"/>
  <c r="K213" i="22"/>
  <c r="L213" i="22"/>
  <c r="M213" i="22"/>
  <c r="N213" i="22"/>
  <c r="O213" i="22"/>
  <c r="P213" i="22"/>
  <c r="Q213" i="22"/>
  <c r="R213" i="22"/>
  <c r="S213" i="22"/>
  <c r="T213" i="22"/>
  <c r="U213" i="22"/>
  <c r="C214" i="22"/>
  <c r="D214" i="22"/>
  <c r="E214" i="22"/>
  <c r="F214" i="22"/>
  <c r="G214" i="22"/>
  <c r="H214" i="22"/>
  <c r="I214" i="22"/>
  <c r="J214" i="22"/>
  <c r="K214" i="22"/>
  <c r="L214" i="22"/>
  <c r="M214" i="22"/>
  <c r="N214" i="22"/>
  <c r="O214" i="22"/>
  <c r="P214" i="22"/>
  <c r="Q214" i="22"/>
  <c r="R214" i="22"/>
  <c r="S214" i="22"/>
  <c r="T214" i="22"/>
  <c r="U214" i="22"/>
  <c r="C215" i="22"/>
  <c r="D215" i="22"/>
  <c r="E215" i="22"/>
  <c r="F215" i="22"/>
  <c r="G215" i="22"/>
  <c r="H215" i="22"/>
  <c r="I215" i="22"/>
  <c r="J215" i="22"/>
  <c r="K215" i="22"/>
  <c r="L215" i="22"/>
  <c r="M215" i="22"/>
  <c r="N215" i="22"/>
  <c r="O215" i="22"/>
  <c r="P215" i="22"/>
  <c r="Q215" i="22"/>
  <c r="R215" i="22"/>
  <c r="S215" i="22"/>
  <c r="T215" i="22"/>
  <c r="U215" i="22"/>
  <c r="C216" i="22"/>
  <c r="D216" i="22"/>
  <c r="E216" i="22"/>
  <c r="F216" i="22"/>
  <c r="G216" i="22"/>
  <c r="H216" i="22"/>
  <c r="I216" i="22"/>
  <c r="J216" i="22"/>
  <c r="K216" i="22"/>
  <c r="L216" i="22"/>
  <c r="M216" i="22"/>
  <c r="N216" i="22"/>
  <c r="O216" i="22"/>
  <c r="P216" i="22"/>
  <c r="Q216" i="22"/>
  <c r="R216" i="22"/>
  <c r="S216" i="22"/>
  <c r="T216" i="22"/>
  <c r="U216" i="22"/>
  <c r="C217" i="22"/>
  <c r="D217" i="22"/>
  <c r="E217" i="22"/>
  <c r="F217" i="22"/>
  <c r="G217" i="22"/>
  <c r="H217" i="22"/>
  <c r="I217" i="22"/>
  <c r="J217" i="22"/>
  <c r="K217" i="22"/>
  <c r="L217" i="22"/>
  <c r="M217" i="22"/>
  <c r="N217" i="22"/>
  <c r="O217" i="22"/>
  <c r="P217" i="22"/>
  <c r="Q217" i="22"/>
  <c r="R217" i="22"/>
  <c r="S217" i="22"/>
  <c r="T217" i="22"/>
  <c r="U217" i="22"/>
  <c r="C218" i="22"/>
  <c r="D218" i="22"/>
  <c r="E218" i="22"/>
  <c r="F218" i="22"/>
  <c r="G218" i="22"/>
  <c r="H218" i="22"/>
  <c r="I218" i="22"/>
  <c r="J218" i="22"/>
  <c r="K218" i="22"/>
  <c r="L218" i="22"/>
  <c r="M218" i="22"/>
  <c r="N218" i="22"/>
  <c r="O218" i="22"/>
  <c r="P218" i="22"/>
  <c r="Q218" i="22"/>
  <c r="R218" i="22"/>
  <c r="S218" i="22"/>
  <c r="T218" i="22"/>
  <c r="U218" i="22"/>
  <c r="C219" i="22"/>
  <c r="D219" i="22"/>
  <c r="E219" i="22"/>
  <c r="F219" i="22"/>
  <c r="G219" i="22"/>
  <c r="H219" i="22"/>
  <c r="I219" i="22"/>
  <c r="J219" i="22"/>
  <c r="K219" i="22"/>
  <c r="L219" i="22"/>
  <c r="M219" i="22"/>
  <c r="N219" i="22"/>
  <c r="O219" i="22"/>
  <c r="P219" i="22"/>
  <c r="Q219" i="22"/>
  <c r="R219" i="22"/>
  <c r="S219" i="22"/>
  <c r="T219" i="22"/>
  <c r="U219" i="22"/>
  <c r="C220" i="22"/>
  <c r="D220" i="22"/>
  <c r="E220" i="22"/>
  <c r="F220" i="22"/>
  <c r="G220" i="22"/>
  <c r="H220" i="22"/>
  <c r="I220" i="22"/>
  <c r="J220" i="22"/>
  <c r="K220" i="22"/>
  <c r="L220" i="22"/>
  <c r="M220" i="22"/>
  <c r="N220" i="22"/>
  <c r="O220" i="22"/>
  <c r="P220" i="22"/>
  <c r="Q220" i="22"/>
  <c r="R220" i="22"/>
  <c r="S220" i="22"/>
  <c r="T220" i="22"/>
  <c r="U220" i="22"/>
  <c r="C221" i="22"/>
  <c r="D221" i="22"/>
  <c r="E221" i="22"/>
  <c r="F221" i="22"/>
  <c r="G221" i="22"/>
  <c r="H221" i="22"/>
  <c r="I221" i="22"/>
  <c r="J221" i="22"/>
  <c r="K221" i="22"/>
  <c r="L221" i="22"/>
  <c r="M221" i="22"/>
  <c r="N221" i="22"/>
  <c r="O221" i="22"/>
  <c r="P221" i="22"/>
  <c r="Q221" i="22"/>
  <c r="R221" i="22"/>
  <c r="S221" i="22"/>
  <c r="T221" i="22"/>
  <c r="U221" i="22"/>
  <c r="C222" i="22"/>
  <c r="D222" i="22"/>
  <c r="E222" i="22"/>
  <c r="F222" i="22"/>
  <c r="G222" i="22"/>
  <c r="H222" i="22"/>
  <c r="I222" i="22"/>
  <c r="J222" i="22"/>
  <c r="K222" i="22"/>
  <c r="L222" i="22"/>
  <c r="M222" i="22"/>
  <c r="N222" i="22"/>
  <c r="O222" i="22"/>
  <c r="P222" i="22"/>
  <c r="Q222" i="22"/>
  <c r="R222" i="22"/>
  <c r="S222" i="22"/>
  <c r="T222" i="22"/>
  <c r="U222" i="22"/>
  <c r="C223" i="22"/>
  <c r="D223" i="22"/>
  <c r="E223" i="22"/>
  <c r="F223" i="22"/>
  <c r="G223" i="22"/>
  <c r="H223" i="22"/>
  <c r="I223" i="22"/>
  <c r="J223" i="22"/>
  <c r="K223" i="22"/>
  <c r="L223" i="22"/>
  <c r="M223" i="22"/>
  <c r="N223" i="22"/>
  <c r="O223" i="22"/>
  <c r="P223" i="22"/>
  <c r="Q223" i="22"/>
  <c r="R223" i="22"/>
  <c r="S223" i="22"/>
  <c r="T223" i="22"/>
  <c r="U223" i="22"/>
  <c r="C224" i="22"/>
  <c r="D224" i="22"/>
  <c r="E224" i="22"/>
  <c r="F224" i="22"/>
  <c r="G224" i="22"/>
  <c r="H224" i="22"/>
  <c r="I224" i="22"/>
  <c r="J224" i="22"/>
  <c r="K224" i="22"/>
  <c r="L224" i="22"/>
  <c r="M224" i="22"/>
  <c r="N224" i="22"/>
  <c r="O224" i="22"/>
  <c r="P224" i="22"/>
  <c r="Q224" i="22"/>
  <c r="R224" i="22"/>
  <c r="S224" i="22"/>
  <c r="T224" i="22"/>
  <c r="U224" i="22"/>
  <c r="C225" i="22"/>
  <c r="D225" i="22"/>
  <c r="E225" i="22"/>
  <c r="F225" i="22"/>
  <c r="G225" i="22"/>
  <c r="H225" i="22"/>
  <c r="I225" i="22"/>
  <c r="J225" i="22"/>
  <c r="K225" i="22"/>
  <c r="L225" i="22"/>
  <c r="M225" i="22"/>
  <c r="N225" i="22"/>
  <c r="O225" i="22"/>
  <c r="P225" i="22"/>
  <c r="Q225" i="22"/>
  <c r="R225" i="22"/>
  <c r="S225" i="22"/>
  <c r="T225" i="22"/>
  <c r="U225" i="22"/>
  <c r="C226" i="22"/>
  <c r="D226" i="22"/>
  <c r="E226" i="22"/>
  <c r="F226" i="22"/>
  <c r="G226" i="22"/>
  <c r="H226" i="22"/>
  <c r="I226" i="22"/>
  <c r="J226" i="22"/>
  <c r="K226" i="22"/>
  <c r="L226" i="22"/>
  <c r="M226" i="22"/>
  <c r="N226" i="22"/>
  <c r="O226" i="22"/>
  <c r="P226" i="22"/>
  <c r="Q226" i="22"/>
  <c r="R226" i="22"/>
  <c r="S226" i="22"/>
  <c r="T226" i="22"/>
  <c r="U226" i="22"/>
  <c r="C227" i="22"/>
  <c r="D227" i="22"/>
  <c r="E227" i="22"/>
  <c r="F227" i="22"/>
  <c r="G227" i="22"/>
  <c r="H227" i="22"/>
  <c r="I227" i="22"/>
  <c r="J227" i="22"/>
  <c r="K227" i="22"/>
  <c r="L227" i="22"/>
  <c r="M227" i="22"/>
  <c r="N227" i="22"/>
  <c r="O227" i="22"/>
  <c r="P227" i="22"/>
  <c r="Q227" i="22"/>
  <c r="R227" i="22"/>
  <c r="S227" i="22"/>
  <c r="T227" i="22"/>
  <c r="U227" i="22"/>
  <c r="C228" i="22"/>
  <c r="D228" i="22"/>
  <c r="E228" i="22"/>
  <c r="F228" i="22"/>
  <c r="G228" i="22"/>
  <c r="H228" i="22"/>
  <c r="I228" i="22"/>
  <c r="J228" i="22"/>
  <c r="K228" i="22"/>
  <c r="L228" i="22"/>
  <c r="M228" i="22"/>
  <c r="N228" i="22"/>
  <c r="O228" i="22"/>
  <c r="P228" i="22"/>
  <c r="Q228" i="22"/>
  <c r="R228" i="22"/>
  <c r="S228" i="22"/>
  <c r="T228" i="22"/>
  <c r="U228" i="22"/>
  <c r="C229" i="22"/>
  <c r="D229" i="22"/>
  <c r="E229" i="22"/>
  <c r="F229" i="22"/>
  <c r="G229" i="22"/>
  <c r="H229" i="22"/>
  <c r="I229" i="22"/>
  <c r="J229" i="22"/>
  <c r="K229" i="22"/>
  <c r="L229" i="22"/>
  <c r="M229" i="22"/>
  <c r="N229" i="22"/>
  <c r="O229" i="22"/>
  <c r="P229" i="22"/>
  <c r="Q229" i="22"/>
  <c r="R229" i="22"/>
  <c r="S229" i="22"/>
  <c r="T229" i="22"/>
  <c r="U229" i="22"/>
  <c r="C230" i="22"/>
  <c r="D230" i="22"/>
  <c r="E230" i="22"/>
  <c r="F230" i="22"/>
  <c r="G230" i="22"/>
  <c r="H230" i="22"/>
  <c r="I230" i="22"/>
  <c r="J230" i="22"/>
  <c r="K230" i="22"/>
  <c r="L230" i="22"/>
  <c r="M230" i="22"/>
  <c r="N230" i="22"/>
  <c r="O230" i="22"/>
  <c r="P230" i="22"/>
  <c r="Q230" i="22"/>
  <c r="R230" i="22"/>
  <c r="S230" i="22"/>
  <c r="T230" i="22"/>
  <c r="U230" i="22"/>
  <c r="C231" i="22"/>
  <c r="D231" i="22"/>
  <c r="E231" i="22"/>
  <c r="F231" i="22"/>
  <c r="G231" i="22"/>
  <c r="H231" i="22"/>
  <c r="I231" i="22"/>
  <c r="J231" i="22"/>
  <c r="K231" i="22"/>
  <c r="L231" i="22"/>
  <c r="M231" i="22"/>
  <c r="N231" i="22"/>
  <c r="O231" i="22"/>
  <c r="P231" i="22"/>
  <c r="Q231" i="22"/>
  <c r="R231" i="22"/>
  <c r="S231" i="22"/>
  <c r="T231" i="22"/>
  <c r="U231" i="22"/>
  <c r="C232" i="22"/>
  <c r="D232" i="22"/>
  <c r="E232" i="22"/>
  <c r="F232" i="22"/>
  <c r="G232" i="22"/>
  <c r="H232" i="22"/>
  <c r="I232" i="22"/>
  <c r="J232" i="22"/>
  <c r="K232" i="22"/>
  <c r="L232" i="22"/>
  <c r="M232" i="22"/>
  <c r="N232" i="22"/>
  <c r="O232" i="22"/>
  <c r="P232" i="22"/>
  <c r="Q232" i="22"/>
  <c r="R232" i="22"/>
  <c r="S232" i="22"/>
  <c r="T232" i="22"/>
  <c r="U232" i="22"/>
  <c r="C233" i="22"/>
  <c r="D233" i="22"/>
  <c r="E233" i="22"/>
  <c r="F233" i="22"/>
  <c r="G233" i="22"/>
  <c r="H233" i="22"/>
  <c r="I233" i="22"/>
  <c r="J233" i="22"/>
  <c r="K233" i="22"/>
  <c r="L233" i="22"/>
  <c r="M233" i="22"/>
  <c r="N233" i="22"/>
  <c r="O233" i="22"/>
  <c r="P233" i="22"/>
  <c r="Q233" i="22"/>
  <c r="R233" i="22"/>
  <c r="S233" i="22"/>
  <c r="T233" i="22"/>
  <c r="U233" i="22"/>
  <c r="C234" i="22"/>
  <c r="D234" i="22"/>
  <c r="E234" i="22"/>
  <c r="F234" i="22"/>
  <c r="G234" i="22"/>
  <c r="H234" i="22"/>
  <c r="I234" i="22"/>
  <c r="J234" i="22"/>
  <c r="K234" i="22"/>
  <c r="L234" i="22"/>
  <c r="M234" i="22"/>
  <c r="N234" i="22"/>
  <c r="O234" i="22"/>
  <c r="P234" i="22"/>
  <c r="Q234" i="22"/>
  <c r="R234" i="22"/>
  <c r="S234" i="22"/>
  <c r="T234" i="22"/>
  <c r="U234" i="22"/>
  <c r="C235" i="22"/>
  <c r="D235" i="22"/>
  <c r="E235" i="22"/>
  <c r="F235" i="22"/>
  <c r="G235" i="22"/>
  <c r="H235" i="22"/>
  <c r="I235" i="22"/>
  <c r="J235" i="22"/>
  <c r="K235" i="22"/>
  <c r="L235" i="22"/>
  <c r="M235" i="22"/>
  <c r="N235" i="22"/>
  <c r="O235" i="22"/>
  <c r="P235" i="22"/>
  <c r="Q235" i="22"/>
  <c r="R235" i="22"/>
  <c r="S235" i="22"/>
  <c r="T235" i="22"/>
  <c r="U235" i="22"/>
  <c r="C236" i="22"/>
  <c r="D236" i="22"/>
  <c r="E236" i="22"/>
  <c r="F236" i="22"/>
  <c r="G236" i="22"/>
  <c r="H236" i="22"/>
  <c r="I236" i="22"/>
  <c r="J236" i="22"/>
  <c r="K236" i="22"/>
  <c r="L236" i="22"/>
  <c r="M236" i="22"/>
  <c r="N236" i="22"/>
  <c r="O236" i="22"/>
  <c r="P236" i="22"/>
  <c r="Q236" i="22"/>
  <c r="R236" i="22"/>
  <c r="S236" i="22"/>
  <c r="T236" i="22"/>
  <c r="U236" i="22"/>
  <c r="C237" i="22"/>
  <c r="D237" i="22"/>
  <c r="E237" i="22"/>
  <c r="F237" i="22"/>
  <c r="G237" i="22"/>
  <c r="H237" i="22"/>
  <c r="I237" i="22"/>
  <c r="J237" i="22"/>
  <c r="K237" i="22"/>
  <c r="L237" i="22"/>
  <c r="M237" i="22"/>
  <c r="N237" i="22"/>
  <c r="O237" i="22"/>
  <c r="P237" i="22"/>
  <c r="Q237" i="22"/>
  <c r="R237" i="22"/>
  <c r="S237" i="22"/>
  <c r="T237" i="22"/>
  <c r="U237" i="22"/>
  <c r="C238" i="22"/>
  <c r="D238" i="22"/>
  <c r="E238" i="22"/>
  <c r="F238" i="22"/>
  <c r="G238" i="22"/>
  <c r="H238" i="22"/>
  <c r="I238" i="22"/>
  <c r="J238" i="22"/>
  <c r="K238" i="22"/>
  <c r="L238" i="22"/>
  <c r="M238" i="22"/>
  <c r="N238" i="22"/>
  <c r="O238" i="22"/>
  <c r="P238" i="22"/>
  <c r="Q238" i="22"/>
  <c r="R238" i="22"/>
  <c r="S238" i="22"/>
  <c r="T238" i="22"/>
  <c r="U238" i="22"/>
  <c r="C239" i="22"/>
  <c r="D239" i="22"/>
  <c r="E239" i="22"/>
  <c r="F239" i="22"/>
  <c r="G239" i="22"/>
  <c r="H239" i="22"/>
  <c r="I239" i="22"/>
  <c r="J239" i="22"/>
  <c r="K239" i="22"/>
  <c r="L239" i="22"/>
  <c r="M239" i="22"/>
  <c r="N239" i="22"/>
  <c r="O239" i="22"/>
  <c r="P239" i="22"/>
  <c r="Q239" i="22"/>
  <c r="R239" i="22"/>
  <c r="S239" i="22"/>
  <c r="T239" i="22"/>
  <c r="U239" i="22"/>
  <c r="C240" i="22"/>
  <c r="D240" i="22"/>
  <c r="E240" i="22"/>
  <c r="F240" i="22"/>
  <c r="G240" i="22"/>
  <c r="H240" i="22"/>
  <c r="I240" i="22"/>
  <c r="J240" i="22"/>
  <c r="K240" i="22"/>
  <c r="L240" i="22"/>
  <c r="M240" i="22"/>
  <c r="N240" i="22"/>
  <c r="O240" i="22"/>
  <c r="P240" i="22"/>
  <c r="Q240" i="22"/>
  <c r="R240" i="22"/>
  <c r="S240" i="22"/>
  <c r="T240" i="22"/>
  <c r="U240" i="22"/>
  <c r="C241" i="22"/>
  <c r="D241" i="22"/>
  <c r="E241" i="22"/>
  <c r="F241" i="22"/>
  <c r="G241" i="22"/>
  <c r="H241" i="22"/>
  <c r="I241" i="22"/>
  <c r="J241" i="22"/>
  <c r="K241" i="22"/>
  <c r="L241" i="22"/>
  <c r="M241" i="22"/>
  <c r="N241" i="22"/>
  <c r="O241" i="22"/>
  <c r="P241" i="22"/>
  <c r="Q241" i="22"/>
  <c r="R241" i="22"/>
  <c r="S241" i="22"/>
  <c r="T241" i="22"/>
  <c r="U241" i="22"/>
  <c r="C242" i="22"/>
  <c r="D242" i="22"/>
  <c r="E242" i="22"/>
  <c r="F242" i="22"/>
  <c r="G242" i="22"/>
  <c r="H242" i="22"/>
  <c r="I242" i="22"/>
  <c r="J242" i="22"/>
  <c r="K242" i="22"/>
  <c r="L242" i="22"/>
  <c r="M242" i="22"/>
  <c r="N242" i="22"/>
  <c r="O242" i="22"/>
  <c r="P242" i="22"/>
  <c r="Q242" i="22"/>
  <c r="R242" i="22"/>
  <c r="S242" i="22"/>
  <c r="T242" i="22"/>
  <c r="U242" i="22"/>
  <c r="C243" i="22"/>
  <c r="D243" i="22"/>
  <c r="E243" i="22"/>
  <c r="F243" i="22"/>
  <c r="G243" i="22"/>
  <c r="H243" i="22"/>
  <c r="I243" i="22"/>
  <c r="J243" i="22"/>
  <c r="K243" i="22"/>
  <c r="L243" i="22"/>
  <c r="M243" i="22"/>
  <c r="N243" i="22"/>
  <c r="O243" i="22"/>
  <c r="P243" i="22"/>
  <c r="Q243" i="22"/>
  <c r="R243" i="22"/>
  <c r="S243" i="22"/>
  <c r="T243" i="22"/>
  <c r="U243" i="22"/>
  <c r="C244" i="22"/>
  <c r="D244" i="22"/>
  <c r="E244" i="22"/>
  <c r="F244" i="22"/>
  <c r="G244" i="22"/>
  <c r="H244" i="22"/>
  <c r="I244" i="22"/>
  <c r="J244" i="22"/>
  <c r="K244" i="22"/>
  <c r="L244" i="22"/>
  <c r="M244" i="22"/>
  <c r="N244" i="22"/>
  <c r="O244" i="22"/>
  <c r="P244" i="22"/>
  <c r="Q244" i="22"/>
  <c r="R244" i="22"/>
  <c r="S244" i="22"/>
  <c r="T244" i="22"/>
  <c r="U244" i="22"/>
  <c r="C245" i="22"/>
  <c r="D245" i="22"/>
  <c r="E245" i="22"/>
  <c r="F245" i="22"/>
  <c r="G245" i="22"/>
  <c r="H245" i="22"/>
  <c r="I245" i="22"/>
  <c r="J245" i="22"/>
  <c r="K245" i="22"/>
  <c r="L245" i="22"/>
  <c r="M245" i="22"/>
  <c r="N245" i="22"/>
  <c r="O245" i="22"/>
  <c r="P245" i="22"/>
  <c r="Q245" i="22"/>
  <c r="R245" i="22"/>
  <c r="S245" i="22"/>
  <c r="T245" i="22"/>
  <c r="U245" i="22"/>
  <c r="C246" i="22"/>
  <c r="D246" i="22"/>
  <c r="E246" i="22"/>
  <c r="F246" i="22"/>
  <c r="G246" i="22"/>
  <c r="H246" i="22"/>
  <c r="I246" i="22"/>
  <c r="J246" i="22"/>
  <c r="K246" i="22"/>
  <c r="L246" i="22"/>
  <c r="M246" i="22"/>
  <c r="N246" i="22"/>
  <c r="O246" i="22"/>
  <c r="P246" i="22"/>
  <c r="Q246" i="22"/>
  <c r="R246" i="22"/>
  <c r="S246" i="22"/>
  <c r="T246" i="22"/>
  <c r="U246" i="22"/>
  <c r="C247" i="22"/>
  <c r="D247" i="22"/>
  <c r="E247" i="22"/>
  <c r="F247" i="22"/>
  <c r="G247" i="22"/>
  <c r="H247" i="22"/>
  <c r="I247" i="22"/>
  <c r="J247" i="22"/>
  <c r="K247" i="22"/>
  <c r="L247" i="22"/>
  <c r="M247" i="22"/>
  <c r="N247" i="22"/>
  <c r="O247" i="22"/>
  <c r="P247" i="22"/>
  <c r="Q247" i="22"/>
  <c r="R247" i="22"/>
  <c r="S247" i="22"/>
  <c r="T247" i="22"/>
  <c r="U247" i="22"/>
  <c r="C248" i="22"/>
  <c r="D248" i="22"/>
  <c r="E248" i="22"/>
  <c r="F248" i="22"/>
  <c r="G248" i="22"/>
  <c r="H248" i="22"/>
  <c r="I248" i="22"/>
  <c r="J248" i="22"/>
  <c r="K248" i="22"/>
  <c r="L248" i="22"/>
  <c r="M248" i="22"/>
  <c r="N248" i="22"/>
  <c r="O248" i="22"/>
  <c r="P248" i="22"/>
  <c r="Q248" i="22"/>
  <c r="R248" i="22"/>
  <c r="S248" i="22"/>
  <c r="T248" i="22"/>
  <c r="U248" i="22"/>
  <c r="C249" i="22"/>
  <c r="D249" i="22"/>
  <c r="E249" i="22"/>
  <c r="F249" i="22"/>
  <c r="G249" i="22"/>
  <c r="H249" i="22"/>
  <c r="I249" i="22"/>
  <c r="J249" i="22"/>
  <c r="K249" i="22"/>
  <c r="L249" i="22"/>
  <c r="M249" i="22"/>
  <c r="N249" i="22"/>
  <c r="O249" i="22"/>
  <c r="P249" i="22"/>
  <c r="Q249" i="22"/>
  <c r="R249" i="22"/>
  <c r="S249" i="22"/>
  <c r="T249" i="22"/>
  <c r="U249" i="22"/>
  <c r="C250" i="22"/>
  <c r="D250" i="22"/>
  <c r="E250" i="22"/>
  <c r="F250" i="22"/>
  <c r="G250" i="22"/>
  <c r="H250" i="22"/>
  <c r="I250" i="22"/>
  <c r="J250" i="22"/>
  <c r="K250" i="22"/>
  <c r="L250" i="22"/>
  <c r="M250" i="22"/>
  <c r="N250" i="22"/>
  <c r="O250" i="22"/>
  <c r="P250" i="22"/>
  <c r="Q250" i="22"/>
  <c r="R250" i="22"/>
  <c r="S250" i="22"/>
  <c r="T250" i="22"/>
  <c r="U250" i="22"/>
  <c r="C251" i="22"/>
  <c r="D251" i="22"/>
  <c r="E251" i="22"/>
  <c r="F251" i="22"/>
  <c r="G251" i="22"/>
  <c r="H251" i="22"/>
  <c r="I251" i="22"/>
  <c r="J251" i="22"/>
  <c r="K251" i="22"/>
  <c r="L251" i="22"/>
  <c r="M251" i="22"/>
  <c r="N251" i="22"/>
  <c r="O251" i="22"/>
  <c r="P251" i="22"/>
  <c r="Q251" i="22"/>
  <c r="R251" i="22"/>
  <c r="S251" i="22"/>
  <c r="T251" i="22"/>
  <c r="U251" i="22"/>
  <c r="C252" i="22"/>
  <c r="D252" i="22"/>
  <c r="E252" i="22"/>
  <c r="F252" i="22"/>
  <c r="G252" i="22"/>
  <c r="H252" i="22"/>
  <c r="I252" i="22"/>
  <c r="J252" i="22"/>
  <c r="K252" i="22"/>
  <c r="L252" i="22"/>
  <c r="M252" i="22"/>
  <c r="N252" i="22"/>
  <c r="O252" i="22"/>
  <c r="P252" i="22"/>
  <c r="Q252" i="22"/>
  <c r="R252" i="22"/>
  <c r="S252" i="22"/>
  <c r="T252" i="22"/>
  <c r="U252" i="22"/>
  <c r="C253" i="22"/>
  <c r="D253" i="22"/>
  <c r="E253" i="22"/>
  <c r="F253" i="22"/>
  <c r="G253" i="22"/>
  <c r="H253" i="22"/>
  <c r="I253" i="22"/>
  <c r="J253" i="22"/>
  <c r="K253" i="22"/>
  <c r="L253" i="22"/>
  <c r="M253" i="22"/>
  <c r="N253" i="22"/>
  <c r="O253" i="22"/>
  <c r="P253" i="22"/>
  <c r="Q253" i="22"/>
  <c r="R253" i="22"/>
  <c r="S253" i="22"/>
  <c r="T253" i="22"/>
  <c r="U253" i="22"/>
  <c r="C254" i="22"/>
  <c r="D254" i="22"/>
  <c r="E254" i="22"/>
  <c r="F254" i="22"/>
  <c r="G254" i="22"/>
  <c r="H254" i="22"/>
  <c r="I254" i="22"/>
  <c r="J254" i="22"/>
  <c r="K254" i="22"/>
  <c r="L254" i="22"/>
  <c r="M254" i="22"/>
  <c r="N254" i="22"/>
  <c r="O254" i="22"/>
  <c r="P254" i="22"/>
  <c r="Q254" i="22"/>
  <c r="R254" i="22"/>
  <c r="S254" i="22"/>
  <c r="T254" i="22"/>
  <c r="U254" i="22"/>
  <c r="C255" i="22"/>
  <c r="D255" i="22"/>
  <c r="E255" i="22"/>
  <c r="F255" i="22"/>
  <c r="G255" i="22"/>
  <c r="H255" i="22"/>
  <c r="I255" i="22"/>
  <c r="J255" i="22"/>
  <c r="K255" i="22"/>
  <c r="L255" i="22"/>
  <c r="M255" i="22"/>
  <c r="N255" i="22"/>
  <c r="O255" i="22"/>
  <c r="P255" i="22"/>
  <c r="Q255" i="22"/>
  <c r="R255" i="22"/>
  <c r="S255" i="22"/>
  <c r="T255" i="22"/>
  <c r="U255" i="22"/>
  <c r="C256" i="22"/>
  <c r="D256" i="22"/>
  <c r="E256" i="22"/>
  <c r="F256" i="22"/>
  <c r="G256" i="22"/>
  <c r="H256" i="22"/>
  <c r="I256" i="22"/>
  <c r="J256" i="22"/>
  <c r="K256" i="22"/>
  <c r="L256" i="22"/>
  <c r="M256" i="22"/>
  <c r="N256" i="22"/>
  <c r="O256" i="22"/>
  <c r="P256" i="22"/>
  <c r="Q256" i="22"/>
  <c r="R256" i="22"/>
  <c r="S256" i="22"/>
  <c r="T256" i="22"/>
  <c r="U256" i="22"/>
  <c r="C257" i="22"/>
  <c r="D257" i="22"/>
  <c r="E257" i="22"/>
  <c r="F257" i="22"/>
  <c r="G257" i="22"/>
  <c r="H257" i="22"/>
  <c r="I257" i="22"/>
  <c r="J257" i="22"/>
  <c r="K257" i="22"/>
  <c r="L257" i="22"/>
  <c r="M257" i="22"/>
  <c r="N257" i="22"/>
  <c r="O257" i="22"/>
  <c r="P257" i="22"/>
  <c r="Q257" i="22"/>
  <c r="R257" i="22"/>
  <c r="S257" i="22"/>
  <c r="T257" i="22"/>
  <c r="U257" i="22"/>
  <c r="C258" i="22"/>
  <c r="D258" i="22"/>
  <c r="E258" i="22"/>
  <c r="F258" i="22"/>
  <c r="G258" i="22"/>
  <c r="H258" i="22"/>
  <c r="I258" i="22"/>
  <c r="J258" i="22"/>
  <c r="K258" i="22"/>
  <c r="L258" i="22"/>
  <c r="M258" i="22"/>
  <c r="N258" i="22"/>
  <c r="O258" i="22"/>
  <c r="P258" i="22"/>
  <c r="Q258" i="22"/>
  <c r="R258" i="22"/>
  <c r="S258" i="22"/>
  <c r="T258" i="22"/>
  <c r="U258" i="22"/>
  <c r="C259" i="22"/>
  <c r="D259" i="22"/>
  <c r="E259" i="22"/>
  <c r="F259" i="22"/>
  <c r="G259" i="22"/>
  <c r="H259" i="22"/>
  <c r="I259" i="22"/>
  <c r="J259" i="22"/>
  <c r="K259" i="22"/>
  <c r="L259" i="22"/>
  <c r="M259" i="22"/>
  <c r="N259" i="22"/>
  <c r="O259" i="22"/>
  <c r="P259" i="22"/>
  <c r="Q259" i="22"/>
  <c r="R259" i="22"/>
  <c r="S259" i="22"/>
  <c r="T259" i="22"/>
  <c r="U259" i="22"/>
  <c r="C260" i="22"/>
  <c r="D260" i="22"/>
  <c r="E260" i="22"/>
  <c r="F260" i="22"/>
  <c r="G260" i="22"/>
  <c r="H260" i="22"/>
  <c r="I260" i="22"/>
  <c r="J260" i="22"/>
  <c r="K260" i="22"/>
  <c r="L260" i="22"/>
  <c r="M260" i="22"/>
  <c r="N260" i="22"/>
  <c r="O260" i="22"/>
  <c r="P260" i="22"/>
  <c r="Q260" i="22"/>
  <c r="R260" i="22"/>
  <c r="S260" i="22"/>
  <c r="T260" i="22"/>
  <c r="U260" i="22"/>
  <c r="C261" i="22"/>
  <c r="D261" i="22"/>
  <c r="E261" i="22"/>
  <c r="F261" i="22"/>
  <c r="G261" i="22"/>
  <c r="H261" i="22"/>
  <c r="I261" i="22"/>
  <c r="J261" i="22"/>
  <c r="K261" i="22"/>
  <c r="L261" i="22"/>
  <c r="M261" i="22"/>
  <c r="N261" i="22"/>
  <c r="O261" i="22"/>
  <c r="P261" i="22"/>
  <c r="Q261" i="22"/>
  <c r="R261" i="22"/>
  <c r="S261" i="22"/>
  <c r="T261" i="22"/>
  <c r="U261" i="22"/>
  <c r="C262" i="22"/>
  <c r="D262" i="22"/>
  <c r="E262" i="22"/>
  <c r="F262" i="22"/>
  <c r="G262" i="22"/>
  <c r="H262" i="22"/>
  <c r="I262" i="22"/>
  <c r="J262" i="22"/>
  <c r="K262" i="22"/>
  <c r="L262" i="22"/>
  <c r="M262" i="22"/>
  <c r="N262" i="22"/>
  <c r="O262" i="22"/>
  <c r="P262" i="22"/>
  <c r="Q262" i="22"/>
  <c r="R262" i="22"/>
  <c r="S262" i="22"/>
  <c r="T262" i="22"/>
  <c r="U262" i="22"/>
  <c r="C263" i="22"/>
  <c r="D263" i="22"/>
  <c r="E263" i="22"/>
  <c r="F263" i="22"/>
  <c r="G263" i="22"/>
  <c r="H263" i="22"/>
  <c r="I263" i="22"/>
  <c r="J263" i="22"/>
  <c r="K263" i="22"/>
  <c r="L263" i="22"/>
  <c r="M263" i="22"/>
  <c r="N263" i="22"/>
  <c r="O263" i="22"/>
  <c r="P263" i="22"/>
  <c r="Q263" i="22"/>
  <c r="R263" i="22"/>
  <c r="S263" i="22"/>
  <c r="T263" i="22"/>
  <c r="U263" i="22"/>
  <c r="C264" i="22"/>
  <c r="D264" i="22"/>
  <c r="E264" i="22"/>
  <c r="F264" i="22"/>
  <c r="G264" i="22"/>
  <c r="H264" i="22"/>
  <c r="I264" i="22"/>
  <c r="J264" i="22"/>
  <c r="K264" i="22"/>
  <c r="L264" i="22"/>
  <c r="M264" i="22"/>
  <c r="N264" i="22"/>
  <c r="O264" i="22"/>
  <c r="P264" i="22"/>
  <c r="Q264" i="22"/>
  <c r="R264" i="22"/>
  <c r="S264" i="22"/>
  <c r="T264" i="22"/>
  <c r="U264" i="22"/>
  <c r="C265" i="22"/>
  <c r="D265" i="22"/>
  <c r="E265" i="22"/>
  <c r="F265" i="22"/>
  <c r="G265" i="22"/>
  <c r="H265" i="22"/>
  <c r="I265" i="22"/>
  <c r="J265" i="22"/>
  <c r="K265" i="22"/>
  <c r="L265" i="22"/>
  <c r="M265" i="22"/>
  <c r="N265" i="22"/>
  <c r="O265" i="22"/>
  <c r="P265" i="22"/>
  <c r="Q265" i="22"/>
  <c r="R265" i="22"/>
  <c r="S265" i="22"/>
  <c r="T265" i="22"/>
  <c r="U265" i="22"/>
  <c r="C266" i="22"/>
  <c r="D266" i="22"/>
  <c r="E266" i="22"/>
  <c r="F266" i="22"/>
  <c r="G266" i="22"/>
  <c r="H266" i="22"/>
  <c r="I266" i="22"/>
  <c r="J266" i="22"/>
  <c r="K266" i="22"/>
  <c r="L266" i="22"/>
  <c r="M266" i="22"/>
  <c r="N266" i="22"/>
  <c r="O266" i="22"/>
  <c r="P266" i="22"/>
  <c r="Q266" i="22"/>
  <c r="R266" i="22"/>
  <c r="S266" i="22"/>
  <c r="T266" i="22"/>
  <c r="U266" i="22"/>
  <c r="C267" i="22"/>
  <c r="D267" i="22"/>
  <c r="E267" i="22"/>
  <c r="F267" i="22"/>
  <c r="G267" i="22"/>
  <c r="H267" i="22"/>
  <c r="I267" i="22"/>
  <c r="J267" i="22"/>
  <c r="K267" i="22"/>
  <c r="L267" i="22"/>
  <c r="M267" i="22"/>
  <c r="N267" i="22"/>
  <c r="O267" i="22"/>
  <c r="P267" i="22"/>
  <c r="Q267" i="22"/>
  <c r="R267" i="22"/>
  <c r="S267" i="22"/>
  <c r="T267" i="22"/>
  <c r="U267" i="22"/>
  <c r="C268" i="22"/>
  <c r="D268" i="22"/>
  <c r="E268" i="22"/>
  <c r="F268" i="22"/>
  <c r="G268" i="22"/>
  <c r="H268" i="22"/>
  <c r="I268" i="22"/>
  <c r="J268" i="22"/>
  <c r="K268" i="22"/>
  <c r="L268" i="22"/>
  <c r="M268" i="22"/>
  <c r="N268" i="22"/>
  <c r="O268" i="22"/>
  <c r="P268" i="22"/>
  <c r="Q268" i="22"/>
  <c r="R268" i="22"/>
  <c r="S268" i="22"/>
  <c r="T268" i="22"/>
  <c r="U268" i="22"/>
  <c r="C269" i="22"/>
  <c r="D269" i="22"/>
  <c r="E269" i="22"/>
  <c r="F269" i="22"/>
  <c r="G269" i="22"/>
  <c r="H269" i="22"/>
  <c r="I269" i="22"/>
  <c r="J269" i="22"/>
  <c r="K269" i="22"/>
  <c r="L269" i="22"/>
  <c r="M269" i="22"/>
  <c r="N269" i="22"/>
  <c r="O269" i="22"/>
  <c r="P269" i="22"/>
  <c r="Q269" i="22"/>
  <c r="R269" i="22"/>
  <c r="S269" i="22"/>
  <c r="T269" i="22"/>
  <c r="U269" i="22"/>
  <c r="C270" i="22"/>
  <c r="D270" i="22"/>
  <c r="E270" i="22"/>
  <c r="F270" i="22"/>
  <c r="G270" i="22"/>
  <c r="H270" i="22"/>
  <c r="I270" i="22"/>
  <c r="J270" i="22"/>
  <c r="K270" i="22"/>
  <c r="L270" i="22"/>
  <c r="M270" i="22"/>
  <c r="N270" i="22"/>
  <c r="O270" i="22"/>
  <c r="P270" i="22"/>
  <c r="Q270" i="22"/>
  <c r="R270" i="22"/>
  <c r="S270" i="22"/>
  <c r="T270" i="22"/>
  <c r="U270" i="22"/>
  <c r="C271" i="22"/>
  <c r="D271" i="22"/>
  <c r="E271" i="22"/>
  <c r="F271" i="22"/>
  <c r="G271" i="22"/>
  <c r="H271" i="22"/>
  <c r="I271" i="22"/>
  <c r="J271" i="22"/>
  <c r="K271" i="22"/>
  <c r="L271" i="22"/>
  <c r="M271" i="22"/>
  <c r="N271" i="22"/>
  <c r="O271" i="22"/>
  <c r="P271" i="22"/>
  <c r="Q271" i="22"/>
  <c r="R271" i="22"/>
  <c r="S271" i="22"/>
  <c r="T271" i="22"/>
  <c r="U271" i="22"/>
  <c r="C272" i="22"/>
  <c r="D272" i="22"/>
  <c r="E272" i="22"/>
  <c r="F272" i="22"/>
  <c r="G272" i="22"/>
  <c r="H272" i="22"/>
  <c r="I272" i="22"/>
  <c r="J272" i="22"/>
  <c r="K272" i="22"/>
  <c r="L272" i="22"/>
  <c r="M272" i="22"/>
  <c r="N272" i="22"/>
  <c r="O272" i="22"/>
  <c r="P272" i="22"/>
  <c r="Q272" i="22"/>
  <c r="R272" i="22"/>
  <c r="S272" i="22"/>
  <c r="T272" i="22"/>
  <c r="U272" i="22"/>
  <c r="C273" i="22"/>
  <c r="D273" i="22"/>
  <c r="E273" i="22"/>
  <c r="F273" i="22"/>
  <c r="G273" i="22"/>
  <c r="H273" i="22"/>
  <c r="I273" i="22"/>
  <c r="J273" i="22"/>
  <c r="K273" i="22"/>
  <c r="L273" i="22"/>
  <c r="M273" i="22"/>
  <c r="N273" i="22"/>
  <c r="O273" i="22"/>
  <c r="P273" i="22"/>
  <c r="Q273" i="22"/>
  <c r="R273" i="22"/>
  <c r="S273" i="22"/>
  <c r="T273" i="22"/>
  <c r="U273" i="22"/>
  <c r="C274" i="22"/>
  <c r="D274" i="22"/>
  <c r="E274" i="22"/>
  <c r="F274" i="22"/>
  <c r="G274" i="22"/>
  <c r="H274" i="22"/>
  <c r="I274" i="22"/>
  <c r="J274" i="22"/>
  <c r="K274" i="22"/>
  <c r="L274" i="22"/>
  <c r="M274" i="22"/>
  <c r="N274" i="22"/>
  <c r="O274" i="22"/>
  <c r="P274" i="22"/>
  <c r="Q274" i="22"/>
  <c r="R274" i="22"/>
  <c r="S274" i="22"/>
  <c r="T274" i="22"/>
  <c r="U274" i="22"/>
  <c r="C275" i="22"/>
  <c r="D275" i="22"/>
  <c r="E275" i="22"/>
  <c r="F275" i="22"/>
  <c r="G275" i="22"/>
  <c r="H275" i="22"/>
  <c r="I275" i="22"/>
  <c r="J275" i="22"/>
  <c r="K275" i="22"/>
  <c r="L275" i="22"/>
  <c r="M275" i="22"/>
  <c r="N275" i="22"/>
  <c r="O275" i="22"/>
  <c r="P275" i="22"/>
  <c r="Q275" i="22"/>
  <c r="R275" i="22"/>
  <c r="S275" i="22"/>
  <c r="T275" i="22"/>
  <c r="U275" i="22"/>
  <c r="C276" i="22"/>
  <c r="D276" i="22"/>
  <c r="E276" i="22"/>
  <c r="F276" i="22"/>
  <c r="G276" i="22"/>
  <c r="H276" i="22"/>
  <c r="I276" i="22"/>
  <c r="J276" i="22"/>
  <c r="K276" i="22"/>
  <c r="L276" i="22"/>
  <c r="M276" i="22"/>
  <c r="N276" i="22"/>
  <c r="O276" i="22"/>
  <c r="P276" i="22"/>
  <c r="Q276" i="22"/>
  <c r="R276" i="22"/>
  <c r="S276" i="22"/>
  <c r="T276" i="22"/>
  <c r="U276" i="22"/>
  <c r="C277" i="22"/>
  <c r="D277" i="22"/>
  <c r="E277" i="22"/>
  <c r="F277" i="22"/>
  <c r="G277" i="22"/>
  <c r="H277" i="22"/>
  <c r="I277" i="22"/>
  <c r="J277" i="22"/>
  <c r="K277" i="22"/>
  <c r="L277" i="22"/>
  <c r="M277" i="22"/>
  <c r="N277" i="22"/>
  <c r="O277" i="22"/>
  <c r="P277" i="22"/>
  <c r="Q277" i="22"/>
  <c r="R277" i="22"/>
  <c r="S277" i="22"/>
  <c r="T277" i="22"/>
  <c r="U277" i="22"/>
  <c r="C278" i="22"/>
  <c r="D278" i="22"/>
  <c r="E278" i="22"/>
  <c r="F278" i="22"/>
  <c r="G278" i="22"/>
  <c r="H278" i="22"/>
  <c r="I278" i="22"/>
  <c r="J278" i="22"/>
  <c r="K278" i="22"/>
  <c r="L278" i="22"/>
  <c r="M278" i="22"/>
  <c r="N278" i="22"/>
  <c r="O278" i="22"/>
  <c r="P278" i="22"/>
  <c r="Q278" i="22"/>
  <c r="R278" i="22"/>
  <c r="S278" i="22"/>
  <c r="T278" i="22"/>
  <c r="U278" i="22"/>
  <c r="C279" i="22"/>
  <c r="D279" i="22"/>
  <c r="E279" i="22"/>
  <c r="F279" i="22"/>
  <c r="G279" i="22"/>
  <c r="H279" i="22"/>
  <c r="I279" i="22"/>
  <c r="J279" i="22"/>
  <c r="K279" i="22"/>
  <c r="L279" i="22"/>
  <c r="M279" i="22"/>
  <c r="N279" i="22"/>
  <c r="O279" i="22"/>
  <c r="P279" i="22"/>
  <c r="Q279" i="22"/>
  <c r="R279" i="22"/>
  <c r="S279" i="22"/>
  <c r="T279" i="22"/>
  <c r="U279" i="22"/>
  <c r="C280" i="22"/>
  <c r="D280" i="22"/>
  <c r="E280" i="22"/>
  <c r="F280" i="22"/>
  <c r="G280" i="22"/>
  <c r="H280" i="22"/>
  <c r="I280" i="22"/>
  <c r="J280" i="22"/>
  <c r="K280" i="22"/>
  <c r="L280" i="22"/>
  <c r="M280" i="22"/>
  <c r="N280" i="22"/>
  <c r="O280" i="22"/>
  <c r="P280" i="22"/>
  <c r="Q280" i="22"/>
  <c r="R280" i="22"/>
  <c r="S280" i="22"/>
  <c r="T280" i="22"/>
  <c r="U280" i="22"/>
  <c r="C281" i="22"/>
  <c r="D281" i="22"/>
  <c r="E281" i="22"/>
  <c r="F281" i="22"/>
  <c r="G281" i="22"/>
  <c r="H281" i="22"/>
  <c r="I281" i="22"/>
  <c r="J281" i="22"/>
  <c r="K281" i="22"/>
  <c r="L281" i="22"/>
  <c r="M281" i="22"/>
  <c r="N281" i="22"/>
  <c r="O281" i="22"/>
  <c r="P281" i="22"/>
  <c r="Q281" i="22"/>
  <c r="R281" i="22"/>
  <c r="S281" i="22"/>
  <c r="T281" i="22"/>
  <c r="U281" i="22"/>
  <c r="C282" i="22"/>
  <c r="D282" i="22"/>
  <c r="E282" i="22"/>
  <c r="F282" i="22"/>
  <c r="G282" i="22"/>
  <c r="H282" i="22"/>
  <c r="I282" i="22"/>
  <c r="J282" i="22"/>
  <c r="K282" i="22"/>
  <c r="L282" i="22"/>
  <c r="M282" i="22"/>
  <c r="N282" i="22"/>
  <c r="O282" i="22"/>
  <c r="P282" i="22"/>
  <c r="Q282" i="22"/>
  <c r="R282" i="22"/>
  <c r="S282" i="22"/>
  <c r="T282" i="22"/>
  <c r="U282" i="22"/>
  <c r="C283" i="22"/>
  <c r="D283" i="22"/>
  <c r="E283" i="22"/>
  <c r="F283" i="22"/>
  <c r="G283" i="22"/>
  <c r="H283" i="22"/>
  <c r="I283" i="22"/>
  <c r="J283" i="22"/>
  <c r="K283" i="22"/>
  <c r="L283" i="22"/>
  <c r="M283" i="22"/>
  <c r="N283" i="22"/>
  <c r="O283" i="22"/>
  <c r="P283" i="22"/>
  <c r="Q283" i="22"/>
  <c r="R283" i="22"/>
  <c r="S283" i="22"/>
  <c r="T283" i="22"/>
  <c r="U283" i="22"/>
  <c r="C284" i="22"/>
  <c r="D284" i="22"/>
  <c r="E284" i="22"/>
  <c r="F284" i="22"/>
  <c r="G284" i="22"/>
  <c r="H284" i="22"/>
  <c r="I284" i="22"/>
  <c r="J284" i="22"/>
  <c r="K284" i="22"/>
  <c r="L284" i="22"/>
  <c r="M284" i="22"/>
  <c r="N284" i="22"/>
  <c r="O284" i="22"/>
  <c r="P284" i="22"/>
  <c r="Q284" i="22"/>
  <c r="R284" i="22"/>
  <c r="S284" i="22"/>
  <c r="T284" i="22"/>
  <c r="U284" i="22"/>
  <c r="C285" i="22"/>
  <c r="D285" i="22"/>
  <c r="E285" i="22"/>
  <c r="F285" i="22"/>
  <c r="G285" i="22"/>
  <c r="H285" i="22"/>
  <c r="I285" i="22"/>
  <c r="J285" i="22"/>
  <c r="K285" i="22"/>
  <c r="L285" i="22"/>
  <c r="M285" i="22"/>
  <c r="N285" i="22"/>
  <c r="O285" i="22"/>
  <c r="P285" i="22"/>
  <c r="Q285" i="22"/>
  <c r="R285" i="22"/>
  <c r="S285" i="22"/>
  <c r="T285" i="22"/>
  <c r="U285" i="22"/>
  <c r="C286" i="22"/>
  <c r="D286" i="22"/>
  <c r="E286" i="22"/>
  <c r="F286" i="22"/>
  <c r="G286" i="22"/>
  <c r="H286" i="22"/>
  <c r="I286" i="22"/>
  <c r="J286" i="22"/>
  <c r="K286" i="22"/>
  <c r="L286" i="22"/>
  <c r="M286" i="22"/>
  <c r="N286" i="22"/>
  <c r="O286" i="22"/>
  <c r="P286" i="22"/>
  <c r="Q286" i="22"/>
  <c r="R286" i="22"/>
  <c r="S286" i="22"/>
  <c r="T286" i="22"/>
  <c r="U286" i="22"/>
  <c r="C287" i="22"/>
  <c r="D287" i="22"/>
  <c r="E287" i="22"/>
  <c r="F287" i="22"/>
  <c r="G287" i="22"/>
  <c r="H287" i="22"/>
  <c r="I287" i="22"/>
  <c r="J287" i="22"/>
  <c r="K287" i="22"/>
  <c r="L287" i="22"/>
  <c r="M287" i="22"/>
  <c r="N287" i="22"/>
  <c r="O287" i="22"/>
  <c r="P287" i="22"/>
  <c r="Q287" i="22"/>
  <c r="R287" i="22"/>
  <c r="S287" i="22"/>
  <c r="T287" i="22"/>
  <c r="U287" i="22"/>
  <c r="C288" i="22"/>
  <c r="D288" i="22"/>
  <c r="E288" i="22"/>
  <c r="F288" i="22"/>
  <c r="G288" i="22"/>
  <c r="H288" i="22"/>
  <c r="I288" i="22"/>
  <c r="J288" i="22"/>
  <c r="K288" i="22"/>
  <c r="L288" i="22"/>
  <c r="M288" i="22"/>
  <c r="N288" i="22"/>
  <c r="O288" i="22"/>
  <c r="P288" i="22"/>
  <c r="Q288" i="22"/>
  <c r="R288" i="22"/>
  <c r="S288" i="22"/>
  <c r="T288" i="22"/>
  <c r="U288" i="22"/>
  <c r="C289" i="22"/>
  <c r="D289" i="22"/>
  <c r="E289" i="22"/>
  <c r="F289" i="22"/>
  <c r="G289" i="22"/>
  <c r="H289" i="22"/>
  <c r="I289" i="22"/>
  <c r="J289" i="22"/>
  <c r="K289" i="22"/>
  <c r="L289" i="22"/>
  <c r="M289" i="22"/>
  <c r="N289" i="22"/>
  <c r="O289" i="22"/>
  <c r="P289" i="22"/>
  <c r="Q289" i="22"/>
  <c r="R289" i="22"/>
  <c r="S289" i="22"/>
  <c r="T289" i="22"/>
  <c r="U289" i="22"/>
  <c r="C290" i="22"/>
  <c r="D290" i="22"/>
  <c r="E290" i="22"/>
  <c r="F290" i="22"/>
  <c r="G290" i="22"/>
  <c r="H290" i="22"/>
  <c r="I290" i="22"/>
  <c r="J290" i="22"/>
  <c r="K290" i="22"/>
  <c r="L290" i="22"/>
  <c r="M290" i="22"/>
  <c r="N290" i="22"/>
  <c r="O290" i="22"/>
  <c r="P290" i="22"/>
  <c r="Q290" i="22"/>
  <c r="R290" i="22"/>
  <c r="S290" i="22"/>
  <c r="T290" i="22"/>
  <c r="U290" i="22"/>
  <c r="C291" i="22"/>
  <c r="D291" i="22"/>
  <c r="E291" i="22"/>
  <c r="F291" i="22"/>
  <c r="G291" i="22"/>
  <c r="H291" i="22"/>
  <c r="I291" i="22"/>
  <c r="J291" i="22"/>
  <c r="K291" i="22"/>
  <c r="L291" i="22"/>
  <c r="M291" i="22"/>
  <c r="N291" i="22"/>
  <c r="O291" i="22"/>
  <c r="P291" i="22"/>
  <c r="Q291" i="22"/>
  <c r="R291" i="22"/>
  <c r="S291" i="22"/>
  <c r="T291" i="22"/>
  <c r="U291" i="22"/>
  <c r="C292" i="22"/>
  <c r="D292" i="22"/>
  <c r="E292" i="22"/>
  <c r="F292" i="22"/>
  <c r="G292" i="22"/>
  <c r="H292" i="22"/>
  <c r="I292" i="22"/>
  <c r="J292" i="22"/>
  <c r="K292" i="22"/>
  <c r="L292" i="22"/>
  <c r="M292" i="22"/>
  <c r="N292" i="22"/>
  <c r="O292" i="22"/>
  <c r="P292" i="22"/>
  <c r="Q292" i="22"/>
  <c r="R292" i="22"/>
  <c r="S292" i="22"/>
  <c r="T292" i="22"/>
  <c r="U292" i="22"/>
  <c r="C293" i="22"/>
  <c r="D293" i="22"/>
  <c r="E293" i="22"/>
  <c r="F293" i="22"/>
  <c r="G293" i="22"/>
  <c r="H293" i="22"/>
  <c r="I293" i="22"/>
  <c r="J293" i="22"/>
  <c r="K293" i="22"/>
  <c r="L293" i="22"/>
  <c r="M293" i="22"/>
  <c r="N293" i="22"/>
  <c r="O293" i="22"/>
  <c r="P293" i="22"/>
  <c r="Q293" i="22"/>
  <c r="R293" i="22"/>
  <c r="S293" i="22"/>
  <c r="T293" i="22"/>
  <c r="U293" i="22"/>
  <c r="C294" i="22"/>
  <c r="D294" i="22"/>
  <c r="E294" i="22"/>
  <c r="F294" i="22"/>
  <c r="G294" i="22"/>
  <c r="H294" i="22"/>
  <c r="I294" i="22"/>
  <c r="J294" i="22"/>
  <c r="K294" i="22"/>
  <c r="L294" i="22"/>
  <c r="M294" i="22"/>
  <c r="N294" i="22"/>
  <c r="O294" i="22"/>
  <c r="P294" i="22"/>
  <c r="Q294" i="22"/>
  <c r="R294" i="22"/>
  <c r="S294" i="22"/>
  <c r="T294" i="22"/>
  <c r="U294" i="22"/>
  <c r="C295" i="22"/>
  <c r="D295" i="22"/>
  <c r="E295" i="22"/>
  <c r="F295" i="22"/>
  <c r="G295" i="22"/>
  <c r="H295" i="22"/>
  <c r="I295" i="22"/>
  <c r="J295" i="22"/>
  <c r="K295" i="22"/>
  <c r="L295" i="22"/>
  <c r="M295" i="22"/>
  <c r="N295" i="22"/>
  <c r="O295" i="22"/>
  <c r="P295" i="22"/>
  <c r="Q295" i="22"/>
  <c r="R295" i="22"/>
  <c r="S295" i="22"/>
  <c r="T295" i="22"/>
  <c r="U295" i="22"/>
  <c r="C296" i="22"/>
  <c r="D296" i="22"/>
  <c r="E296" i="22"/>
  <c r="F296" i="22"/>
  <c r="G296" i="22"/>
  <c r="H296" i="22"/>
  <c r="I296" i="22"/>
  <c r="J296" i="22"/>
  <c r="K296" i="22"/>
  <c r="L296" i="22"/>
  <c r="M296" i="22"/>
  <c r="N296" i="22"/>
  <c r="O296" i="22"/>
  <c r="P296" i="22"/>
  <c r="Q296" i="22"/>
  <c r="R296" i="22"/>
  <c r="S296" i="22"/>
  <c r="T296" i="22"/>
  <c r="U296" i="22"/>
  <c r="C297" i="22"/>
  <c r="D297" i="22"/>
  <c r="E297" i="22"/>
  <c r="F297" i="22"/>
  <c r="G297" i="22"/>
  <c r="H297" i="22"/>
  <c r="I297" i="22"/>
  <c r="J297" i="22"/>
  <c r="K297" i="22"/>
  <c r="L297" i="22"/>
  <c r="M297" i="22"/>
  <c r="N297" i="22"/>
  <c r="O297" i="22"/>
  <c r="P297" i="22"/>
  <c r="Q297" i="22"/>
  <c r="R297" i="22"/>
  <c r="S297" i="22"/>
  <c r="T297" i="22"/>
  <c r="U297" i="22"/>
  <c r="C298" i="22"/>
  <c r="D298" i="22"/>
  <c r="E298" i="22"/>
  <c r="F298" i="22"/>
  <c r="G298" i="22"/>
  <c r="H298" i="22"/>
  <c r="I298" i="22"/>
  <c r="J298" i="22"/>
  <c r="K298" i="22"/>
  <c r="L298" i="22"/>
  <c r="M298" i="22"/>
  <c r="N298" i="22"/>
  <c r="O298" i="22"/>
  <c r="P298" i="22"/>
  <c r="Q298" i="22"/>
  <c r="R298" i="22"/>
  <c r="S298" i="22"/>
  <c r="T298" i="22"/>
  <c r="U298" i="22"/>
  <c r="C299" i="22"/>
  <c r="D299" i="22"/>
  <c r="E299" i="22"/>
  <c r="F299" i="22"/>
  <c r="G299" i="22"/>
  <c r="H299" i="22"/>
  <c r="I299" i="22"/>
  <c r="J299" i="22"/>
  <c r="K299" i="22"/>
  <c r="L299" i="22"/>
  <c r="M299" i="22"/>
  <c r="N299" i="22"/>
  <c r="O299" i="22"/>
  <c r="P299" i="22"/>
  <c r="Q299" i="22"/>
  <c r="R299" i="22"/>
  <c r="S299" i="22"/>
  <c r="T299" i="22"/>
  <c r="U299" i="22"/>
  <c r="C300" i="22"/>
  <c r="D300" i="22"/>
  <c r="E300" i="22"/>
  <c r="F300" i="22"/>
  <c r="G300" i="22"/>
  <c r="H300" i="22"/>
  <c r="I300" i="22"/>
  <c r="J300" i="22"/>
  <c r="K300" i="22"/>
  <c r="L300" i="22"/>
  <c r="M300" i="22"/>
  <c r="N300" i="22"/>
  <c r="O300" i="22"/>
  <c r="P300" i="22"/>
  <c r="Q300" i="22"/>
  <c r="R300" i="22"/>
  <c r="S300" i="22"/>
  <c r="T300" i="22"/>
  <c r="U300" i="22"/>
  <c r="C301" i="22"/>
  <c r="D301" i="22"/>
  <c r="E301" i="22"/>
  <c r="F301" i="22"/>
  <c r="G301" i="22"/>
  <c r="H301" i="22"/>
  <c r="I301" i="22"/>
  <c r="J301" i="22"/>
  <c r="K301" i="22"/>
  <c r="L301" i="22"/>
  <c r="M301" i="22"/>
  <c r="N301" i="22"/>
  <c r="O301" i="22"/>
  <c r="P301" i="22"/>
  <c r="Q301" i="22"/>
  <c r="R301" i="22"/>
  <c r="S301" i="22"/>
  <c r="T301" i="22"/>
  <c r="U301" i="22"/>
  <c r="C302" i="22"/>
  <c r="D302" i="22"/>
  <c r="E302" i="22"/>
  <c r="F302" i="22"/>
  <c r="G302" i="22"/>
  <c r="H302" i="22"/>
  <c r="I302" i="22"/>
  <c r="J302" i="22"/>
  <c r="K302" i="22"/>
  <c r="L302" i="22"/>
  <c r="M302" i="22"/>
  <c r="N302" i="22"/>
  <c r="O302" i="22"/>
  <c r="P302" i="22"/>
  <c r="Q302" i="22"/>
  <c r="R302" i="22"/>
  <c r="S302" i="22"/>
  <c r="T302" i="22"/>
  <c r="U302" i="22"/>
  <c r="C303" i="22"/>
  <c r="D303" i="22"/>
  <c r="E303" i="22"/>
  <c r="F303" i="22"/>
  <c r="G303" i="22"/>
  <c r="H303" i="22"/>
  <c r="I303" i="22"/>
  <c r="J303" i="22"/>
  <c r="K303" i="22"/>
  <c r="L303" i="22"/>
  <c r="M303" i="22"/>
  <c r="N303" i="22"/>
  <c r="O303" i="22"/>
  <c r="P303" i="22"/>
  <c r="Q303" i="22"/>
  <c r="R303" i="22"/>
  <c r="S303" i="22"/>
  <c r="T303" i="22"/>
  <c r="U303" i="22"/>
  <c r="C304" i="22"/>
  <c r="D304" i="22"/>
  <c r="E304" i="22"/>
  <c r="F304" i="22"/>
  <c r="G304" i="22"/>
  <c r="H304" i="22"/>
  <c r="I304" i="22"/>
  <c r="J304" i="22"/>
  <c r="K304" i="22"/>
  <c r="L304" i="22"/>
  <c r="M304" i="22"/>
  <c r="N304" i="22"/>
  <c r="O304" i="22"/>
  <c r="P304" i="22"/>
  <c r="Q304" i="22"/>
  <c r="R304" i="22"/>
  <c r="S304" i="22"/>
  <c r="T304" i="22"/>
  <c r="U304" i="22"/>
  <c r="C305" i="22"/>
  <c r="D305" i="22"/>
  <c r="E305" i="22"/>
  <c r="F305" i="22"/>
  <c r="G305" i="22"/>
  <c r="H305" i="22"/>
  <c r="I305" i="22"/>
  <c r="J305" i="22"/>
  <c r="K305" i="22"/>
  <c r="L305" i="22"/>
  <c r="M305" i="22"/>
  <c r="N305" i="22"/>
  <c r="O305" i="22"/>
  <c r="P305" i="22"/>
  <c r="Q305" i="22"/>
  <c r="R305" i="22"/>
  <c r="S305" i="22"/>
  <c r="T305" i="22"/>
  <c r="U305" i="22"/>
  <c r="C306" i="22"/>
  <c r="D306" i="22"/>
  <c r="E306" i="22"/>
  <c r="F306" i="22"/>
  <c r="G306" i="22"/>
  <c r="H306" i="22"/>
  <c r="I306" i="22"/>
  <c r="J306" i="22"/>
  <c r="K306" i="22"/>
  <c r="L306" i="22"/>
  <c r="M306" i="22"/>
  <c r="N306" i="22"/>
  <c r="O306" i="22"/>
  <c r="P306" i="22"/>
  <c r="Q306" i="22"/>
  <c r="R306" i="22"/>
  <c r="S306" i="22"/>
  <c r="T306" i="22"/>
  <c r="U306" i="22"/>
  <c r="C307" i="22"/>
  <c r="D307" i="22"/>
  <c r="E307" i="22"/>
  <c r="F307" i="22"/>
  <c r="G307" i="22"/>
  <c r="H307" i="22"/>
  <c r="I307" i="22"/>
  <c r="J307" i="22"/>
  <c r="K307" i="22"/>
  <c r="L307" i="22"/>
  <c r="M307" i="22"/>
  <c r="N307" i="22"/>
  <c r="O307" i="22"/>
  <c r="P307" i="22"/>
  <c r="Q307" i="22"/>
  <c r="R307" i="22"/>
  <c r="S307" i="22"/>
  <c r="T307" i="22"/>
  <c r="U307" i="22"/>
  <c r="C308" i="22"/>
  <c r="D308" i="22"/>
  <c r="E308" i="22"/>
  <c r="F308" i="22"/>
  <c r="G308" i="22"/>
  <c r="H308" i="22"/>
  <c r="I308" i="22"/>
  <c r="J308" i="22"/>
  <c r="K308" i="22"/>
  <c r="L308" i="22"/>
  <c r="M308" i="22"/>
  <c r="N308" i="22"/>
  <c r="O308" i="22"/>
  <c r="P308" i="22"/>
  <c r="Q308" i="22"/>
  <c r="R308" i="22"/>
  <c r="S308" i="22"/>
  <c r="T308" i="22"/>
  <c r="U308" i="22"/>
  <c r="C309" i="22"/>
  <c r="D309" i="22"/>
  <c r="E309" i="22"/>
  <c r="F309" i="22"/>
  <c r="G309" i="22"/>
  <c r="H309" i="22"/>
  <c r="I309" i="22"/>
  <c r="J309" i="22"/>
  <c r="K309" i="22"/>
  <c r="L309" i="22"/>
  <c r="M309" i="22"/>
  <c r="N309" i="22"/>
  <c r="O309" i="22"/>
  <c r="P309" i="22"/>
  <c r="Q309" i="22"/>
  <c r="R309" i="22"/>
  <c r="S309" i="22"/>
  <c r="T309" i="22"/>
  <c r="U309" i="22"/>
  <c r="C310" i="22"/>
  <c r="D310" i="22"/>
  <c r="E310" i="22"/>
  <c r="F310" i="22"/>
  <c r="G310" i="22"/>
  <c r="H310" i="22"/>
  <c r="I310" i="22"/>
  <c r="J310" i="22"/>
  <c r="K310" i="22"/>
  <c r="L310" i="22"/>
  <c r="M310" i="22"/>
  <c r="N310" i="22"/>
  <c r="O310" i="22"/>
  <c r="P310" i="22"/>
  <c r="Q310" i="22"/>
  <c r="R310" i="22"/>
  <c r="S310" i="22"/>
  <c r="T310" i="22"/>
  <c r="U310" i="22"/>
  <c r="C311" i="22"/>
  <c r="D311" i="22"/>
  <c r="E311" i="22"/>
  <c r="F311" i="22"/>
  <c r="G311" i="22"/>
  <c r="H311" i="22"/>
  <c r="I311" i="22"/>
  <c r="J311" i="22"/>
  <c r="K311" i="22"/>
  <c r="L311" i="22"/>
  <c r="M311" i="22"/>
  <c r="N311" i="22"/>
  <c r="O311" i="22"/>
  <c r="P311" i="22"/>
  <c r="Q311" i="22"/>
  <c r="R311" i="22"/>
  <c r="S311" i="22"/>
  <c r="T311" i="22"/>
  <c r="U311" i="22"/>
  <c r="C312" i="22"/>
  <c r="D312" i="22"/>
  <c r="E312" i="22"/>
  <c r="F312" i="22"/>
  <c r="G312" i="22"/>
  <c r="H312" i="22"/>
  <c r="I312" i="22"/>
  <c r="J312" i="22"/>
  <c r="K312" i="22"/>
  <c r="L312" i="22"/>
  <c r="M312" i="22"/>
  <c r="N312" i="22"/>
  <c r="O312" i="22"/>
  <c r="P312" i="22"/>
  <c r="Q312" i="22"/>
  <c r="R312" i="22"/>
  <c r="S312" i="22"/>
  <c r="T312" i="22"/>
  <c r="U312" i="22"/>
  <c r="C313" i="22"/>
  <c r="D313" i="22"/>
  <c r="E313" i="22"/>
  <c r="F313" i="22"/>
  <c r="G313" i="22"/>
  <c r="H313" i="22"/>
  <c r="I313" i="22"/>
  <c r="J313" i="22"/>
  <c r="K313" i="22"/>
  <c r="L313" i="22"/>
  <c r="M313" i="22"/>
  <c r="N313" i="22"/>
  <c r="O313" i="22"/>
  <c r="P313" i="22"/>
  <c r="Q313" i="22"/>
  <c r="R313" i="22"/>
  <c r="S313" i="22"/>
  <c r="T313" i="22"/>
  <c r="U313" i="22"/>
  <c r="C314" i="22"/>
  <c r="D314" i="22"/>
  <c r="E314" i="22"/>
  <c r="F314" i="22"/>
  <c r="G314" i="22"/>
  <c r="H314" i="22"/>
  <c r="I314" i="22"/>
  <c r="J314" i="22"/>
  <c r="K314" i="22"/>
  <c r="L314" i="22"/>
  <c r="M314" i="22"/>
  <c r="N314" i="22"/>
  <c r="O314" i="22"/>
  <c r="P314" i="22"/>
  <c r="Q314" i="22"/>
  <c r="R314" i="22"/>
  <c r="S314" i="22"/>
  <c r="T314" i="22"/>
  <c r="U314" i="22"/>
  <c r="C315" i="22"/>
  <c r="D315" i="22"/>
  <c r="E315" i="22"/>
  <c r="F315" i="22"/>
  <c r="G315" i="22"/>
  <c r="H315" i="22"/>
  <c r="I315" i="22"/>
  <c r="J315" i="22"/>
  <c r="K315" i="22"/>
  <c r="L315" i="22"/>
  <c r="M315" i="22"/>
  <c r="N315" i="22"/>
  <c r="O315" i="22"/>
  <c r="P315" i="22"/>
  <c r="Q315" i="22"/>
  <c r="R315" i="22"/>
  <c r="S315" i="22"/>
  <c r="T315" i="22"/>
  <c r="U315" i="22"/>
  <c r="C316" i="22"/>
  <c r="D316" i="22"/>
  <c r="E316" i="22"/>
  <c r="F316" i="22"/>
  <c r="G316" i="22"/>
  <c r="H316" i="22"/>
  <c r="I316" i="22"/>
  <c r="J316" i="22"/>
  <c r="K316" i="22"/>
  <c r="L316" i="22"/>
  <c r="M316" i="22"/>
  <c r="N316" i="22"/>
  <c r="O316" i="22"/>
  <c r="P316" i="22"/>
  <c r="Q316" i="22"/>
  <c r="R316" i="22"/>
  <c r="S316" i="22"/>
  <c r="T316" i="22"/>
  <c r="U316" i="22"/>
  <c r="C317" i="22"/>
  <c r="D317" i="22"/>
  <c r="E317" i="22"/>
  <c r="F317" i="22"/>
  <c r="G317" i="22"/>
  <c r="H317" i="22"/>
  <c r="I317" i="22"/>
  <c r="J317" i="22"/>
  <c r="K317" i="22"/>
  <c r="L317" i="22"/>
  <c r="M317" i="22"/>
  <c r="N317" i="22"/>
  <c r="O317" i="22"/>
  <c r="P317" i="22"/>
  <c r="Q317" i="22"/>
  <c r="R317" i="22"/>
  <c r="S317" i="22"/>
  <c r="T317" i="22"/>
  <c r="U317" i="22"/>
  <c r="C318" i="22"/>
  <c r="D318" i="22"/>
  <c r="E318" i="22"/>
  <c r="F318" i="22"/>
  <c r="G318" i="22"/>
  <c r="H318" i="22"/>
  <c r="I318" i="22"/>
  <c r="J318" i="22"/>
  <c r="K318" i="22"/>
  <c r="L318" i="22"/>
  <c r="M318" i="22"/>
  <c r="N318" i="22"/>
  <c r="O318" i="22"/>
  <c r="P318" i="22"/>
  <c r="Q318" i="22"/>
  <c r="R318" i="22"/>
  <c r="S318" i="22"/>
  <c r="T318" i="22"/>
  <c r="U318" i="22"/>
  <c r="C319" i="22"/>
  <c r="D319" i="22"/>
  <c r="E319" i="22"/>
  <c r="F319" i="22"/>
  <c r="G319" i="22"/>
  <c r="H319" i="22"/>
  <c r="I319" i="22"/>
  <c r="J319" i="22"/>
  <c r="K319" i="22"/>
  <c r="L319" i="22"/>
  <c r="M319" i="22"/>
  <c r="N319" i="22"/>
  <c r="O319" i="22"/>
  <c r="P319" i="22"/>
  <c r="Q319" i="22"/>
  <c r="R319" i="22"/>
  <c r="S319" i="22"/>
  <c r="T319" i="22"/>
  <c r="U319" i="22"/>
  <c r="C320" i="22"/>
  <c r="D320" i="22"/>
  <c r="E320" i="22"/>
  <c r="F320" i="22"/>
  <c r="G320" i="22"/>
  <c r="H320" i="22"/>
  <c r="I320" i="22"/>
  <c r="J320" i="22"/>
  <c r="K320" i="22"/>
  <c r="L320" i="22"/>
  <c r="M320" i="22"/>
  <c r="N320" i="22"/>
  <c r="O320" i="22"/>
  <c r="P320" i="22"/>
  <c r="Q320" i="22"/>
  <c r="R320" i="22"/>
  <c r="S320" i="22"/>
  <c r="T320" i="22"/>
  <c r="U320" i="22"/>
  <c r="C321" i="22"/>
  <c r="D321" i="22"/>
  <c r="E321" i="22"/>
  <c r="F321" i="22"/>
  <c r="G321" i="22"/>
  <c r="H321" i="22"/>
  <c r="I321" i="22"/>
  <c r="J321" i="22"/>
  <c r="K321" i="22"/>
  <c r="L321" i="22"/>
  <c r="M321" i="22"/>
  <c r="N321" i="22"/>
  <c r="O321" i="22"/>
  <c r="P321" i="22"/>
  <c r="Q321" i="22"/>
  <c r="R321" i="22"/>
  <c r="S321" i="22"/>
  <c r="T321" i="22"/>
  <c r="U321" i="22"/>
  <c r="C322" i="22"/>
  <c r="D322" i="22"/>
  <c r="E322" i="22"/>
  <c r="F322" i="22"/>
  <c r="G322" i="22"/>
  <c r="H322" i="22"/>
  <c r="I322" i="22"/>
  <c r="J322" i="22"/>
  <c r="K322" i="22"/>
  <c r="L322" i="22"/>
  <c r="M322" i="22"/>
  <c r="N322" i="22"/>
  <c r="O322" i="22"/>
  <c r="P322" i="22"/>
  <c r="Q322" i="22"/>
  <c r="R322" i="22"/>
  <c r="S322" i="22"/>
  <c r="T322" i="22"/>
  <c r="U322" i="22"/>
  <c r="C323" i="22"/>
  <c r="D323" i="22"/>
  <c r="E323" i="22"/>
  <c r="F323" i="22"/>
  <c r="G323" i="22"/>
  <c r="H323" i="22"/>
  <c r="I323" i="22"/>
  <c r="J323" i="22"/>
  <c r="K323" i="22"/>
  <c r="L323" i="22"/>
  <c r="M323" i="22"/>
  <c r="N323" i="22"/>
  <c r="O323" i="22"/>
  <c r="P323" i="22"/>
  <c r="Q323" i="22"/>
  <c r="R323" i="22"/>
  <c r="S323" i="22"/>
  <c r="T323" i="22"/>
  <c r="U323" i="22"/>
  <c r="C324" i="22"/>
  <c r="D324" i="22"/>
  <c r="E324" i="22"/>
  <c r="F324" i="22"/>
  <c r="G324" i="22"/>
  <c r="H324" i="22"/>
  <c r="I324" i="22"/>
  <c r="J324" i="22"/>
  <c r="K324" i="22"/>
  <c r="L324" i="22"/>
  <c r="M324" i="22"/>
  <c r="N324" i="22"/>
  <c r="O324" i="22"/>
  <c r="P324" i="22"/>
  <c r="Q324" i="22"/>
  <c r="R324" i="22"/>
  <c r="S324" i="22"/>
  <c r="T324" i="22"/>
  <c r="U324" i="22"/>
  <c r="C325" i="22"/>
  <c r="D325" i="22"/>
  <c r="E325" i="22"/>
  <c r="F325" i="22"/>
  <c r="G325" i="22"/>
  <c r="H325" i="22"/>
  <c r="I325" i="22"/>
  <c r="J325" i="22"/>
  <c r="K325" i="22"/>
  <c r="L325" i="22"/>
  <c r="M325" i="22"/>
  <c r="N325" i="22"/>
  <c r="O325" i="22"/>
  <c r="P325" i="22"/>
  <c r="Q325" i="22"/>
  <c r="R325" i="22"/>
  <c r="S325" i="22"/>
  <c r="T325" i="22"/>
  <c r="U325" i="22"/>
  <c r="C326" i="22"/>
  <c r="D326" i="22"/>
  <c r="E326" i="22"/>
  <c r="F326" i="22"/>
  <c r="G326" i="22"/>
  <c r="H326" i="22"/>
  <c r="I326" i="22"/>
  <c r="J326" i="22"/>
  <c r="K326" i="22"/>
  <c r="L326" i="22"/>
  <c r="M326" i="22"/>
  <c r="N326" i="22"/>
  <c r="O326" i="22"/>
  <c r="P326" i="22"/>
  <c r="Q326" i="22"/>
  <c r="R326" i="22"/>
  <c r="S326" i="22"/>
  <c r="T326" i="22"/>
  <c r="U326" i="22"/>
  <c r="C327" i="22"/>
  <c r="D327" i="22"/>
  <c r="E327" i="22"/>
  <c r="F327" i="22"/>
  <c r="G327" i="22"/>
  <c r="H327" i="22"/>
  <c r="I327" i="22"/>
  <c r="J327" i="22"/>
  <c r="K327" i="22"/>
  <c r="L327" i="22"/>
  <c r="M327" i="22"/>
  <c r="N327" i="22"/>
  <c r="O327" i="22"/>
  <c r="P327" i="22"/>
  <c r="Q327" i="22"/>
  <c r="R327" i="22"/>
  <c r="S327" i="22"/>
  <c r="T327" i="22"/>
  <c r="U327" i="22"/>
  <c r="C328" i="22"/>
  <c r="D328" i="22"/>
  <c r="E328" i="22"/>
  <c r="F328" i="22"/>
  <c r="G328" i="22"/>
  <c r="H328" i="22"/>
  <c r="I328" i="22"/>
  <c r="J328" i="22"/>
  <c r="K328" i="22"/>
  <c r="L328" i="22"/>
  <c r="M328" i="22"/>
  <c r="N328" i="22"/>
  <c r="O328" i="22"/>
  <c r="P328" i="22"/>
  <c r="Q328" i="22"/>
  <c r="R328" i="22"/>
  <c r="S328" i="22"/>
  <c r="T328" i="22"/>
  <c r="U328" i="22"/>
  <c r="C329" i="22"/>
  <c r="D329" i="22"/>
  <c r="E329" i="22"/>
  <c r="F329" i="22"/>
  <c r="G329" i="22"/>
  <c r="H329" i="22"/>
  <c r="I329" i="22"/>
  <c r="J329" i="22"/>
  <c r="K329" i="22"/>
  <c r="L329" i="22"/>
  <c r="M329" i="22"/>
  <c r="N329" i="22"/>
  <c r="O329" i="22"/>
  <c r="P329" i="22"/>
  <c r="Q329" i="22"/>
  <c r="R329" i="22"/>
  <c r="S329" i="22"/>
  <c r="T329" i="22"/>
  <c r="U329" i="22"/>
  <c r="C330" i="22"/>
  <c r="D330" i="22"/>
  <c r="E330" i="22"/>
  <c r="F330" i="22"/>
  <c r="G330" i="22"/>
  <c r="H330" i="22"/>
  <c r="I330" i="22"/>
  <c r="J330" i="22"/>
  <c r="K330" i="22"/>
  <c r="L330" i="22"/>
  <c r="M330" i="22"/>
  <c r="N330" i="22"/>
  <c r="O330" i="22"/>
  <c r="P330" i="22"/>
  <c r="Q330" i="22"/>
  <c r="R330" i="22"/>
  <c r="S330" i="22"/>
  <c r="T330" i="22"/>
  <c r="U330" i="22"/>
  <c r="C331" i="22"/>
  <c r="D331" i="22"/>
  <c r="E331" i="22"/>
  <c r="F331" i="22"/>
  <c r="G331" i="22"/>
  <c r="H331" i="22"/>
  <c r="I331" i="22"/>
  <c r="J331" i="22"/>
  <c r="K331" i="22"/>
  <c r="L331" i="22"/>
  <c r="M331" i="22"/>
  <c r="N331" i="22"/>
  <c r="O331" i="22"/>
  <c r="P331" i="22"/>
  <c r="Q331" i="22"/>
  <c r="R331" i="22"/>
  <c r="S331" i="22"/>
  <c r="T331" i="22"/>
  <c r="U331" i="22"/>
  <c r="C332" i="22"/>
  <c r="D332" i="22"/>
  <c r="E332" i="22"/>
  <c r="F332" i="22"/>
  <c r="G332" i="22"/>
  <c r="H332" i="22"/>
  <c r="I332" i="22"/>
  <c r="J332" i="22"/>
  <c r="K332" i="22"/>
  <c r="L332" i="22"/>
  <c r="M332" i="22"/>
  <c r="N332" i="22"/>
  <c r="O332" i="22"/>
  <c r="P332" i="22"/>
  <c r="Q332" i="22"/>
  <c r="R332" i="22"/>
  <c r="S332" i="22"/>
  <c r="T332" i="22"/>
  <c r="U332" i="22"/>
  <c r="C333" i="22"/>
  <c r="D333" i="22"/>
  <c r="E333" i="22"/>
  <c r="F333" i="22"/>
  <c r="G333" i="22"/>
  <c r="H333" i="22"/>
  <c r="I333" i="22"/>
  <c r="J333" i="22"/>
  <c r="K333" i="22"/>
  <c r="L333" i="22"/>
  <c r="M333" i="22"/>
  <c r="N333" i="22"/>
  <c r="O333" i="22"/>
  <c r="P333" i="22"/>
  <c r="Q333" i="22"/>
  <c r="R333" i="22"/>
  <c r="S333" i="22"/>
  <c r="T333" i="22"/>
  <c r="U333" i="22"/>
  <c r="C334" i="22"/>
  <c r="D334" i="22"/>
  <c r="E334" i="22"/>
  <c r="F334" i="22"/>
  <c r="G334" i="22"/>
  <c r="H334" i="22"/>
  <c r="I334" i="22"/>
  <c r="J334" i="22"/>
  <c r="K334" i="22"/>
  <c r="L334" i="22"/>
  <c r="M334" i="22"/>
  <c r="N334" i="22"/>
  <c r="O334" i="22"/>
  <c r="P334" i="22"/>
  <c r="Q334" i="22"/>
  <c r="R334" i="22"/>
  <c r="S334" i="22"/>
  <c r="T334" i="22"/>
  <c r="U334" i="22"/>
  <c r="C335" i="22"/>
  <c r="D335" i="22"/>
  <c r="E335" i="22"/>
  <c r="F335" i="22"/>
  <c r="G335" i="22"/>
  <c r="H335" i="22"/>
  <c r="I335" i="22"/>
  <c r="J335" i="22"/>
  <c r="K335" i="22"/>
  <c r="L335" i="22"/>
  <c r="M335" i="22"/>
  <c r="N335" i="22"/>
  <c r="O335" i="22"/>
  <c r="P335" i="22"/>
  <c r="Q335" i="22"/>
  <c r="R335" i="22"/>
  <c r="S335" i="22"/>
  <c r="T335" i="22"/>
  <c r="U335" i="22"/>
  <c r="C336" i="22"/>
  <c r="D336" i="22"/>
  <c r="E336" i="22"/>
  <c r="F336" i="22"/>
  <c r="G336" i="22"/>
  <c r="H336" i="22"/>
  <c r="I336" i="22"/>
  <c r="J336" i="22"/>
  <c r="K336" i="22"/>
  <c r="L336" i="22"/>
  <c r="M336" i="22"/>
  <c r="N336" i="22"/>
  <c r="O336" i="22"/>
  <c r="P336" i="22"/>
  <c r="Q336" i="22"/>
  <c r="R336" i="22"/>
  <c r="S336" i="22"/>
  <c r="T336" i="22"/>
  <c r="U336" i="22"/>
  <c r="C337" i="22"/>
  <c r="D337" i="22"/>
  <c r="E337" i="22"/>
  <c r="F337" i="22"/>
  <c r="G337" i="22"/>
  <c r="H337" i="22"/>
  <c r="I337" i="22"/>
  <c r="J337" i="22"/>
  <c r="K337" i="22"/>
  <c r="L337" i="22"/>
  <c r="M337" i="22"/>
  <c r="N337" i="22"/>
  <c r="O337" i="22"/>
  <c r="P337" i="22"/>
  <c r="Q337" i="22"/>
  <c r="R337" i="22"/>
  <c r="S337" i="22"/>
  <c r="T337" i="22"/>
  <c r="U337" i="22"/>
  <c r="C338" i="22"/>
  <c r="D338" i="22"/>
  <c r="E338" i="22"/>
  <c r="F338" i="22"/>
  <c r="G338" i="22"/>
  <c r="H338" i="22"/>
  <c r="I338" i="22"/>
  <c r="J338" i="22"/>
  <c r="K338" i="22"/>
  <c r="L338" i="22"/>
  <c r="M338" i="22"/>
  <c r="N338" i="22"/>
  <c r="O338" i="22"/>
  <c r="P338" i="22"/>
  <c r="Q338" i="22"/>
  <c r="R338" i="22"/>
  <c r="S338" i="22"/>
  <c r="T338" i="22"/>
  <c r="U338" i="22"/>
  <c r="C339" i="22"/>
  <c r="D339" i="22"/>
  <c r="E339" i="22"/>
  <c r="F339" i="22"/>
  <c r="G339" i="22"/>
  <c r="H339" i="22"/>
  <c r="I339" i="22"/>
  <c r="J339" i="22"/>
  <c r="K339" i="22"/>
  <c r="L339" i="22"/>
  <c r="M339" i="22"/>
  <c r="N339" i="22"/>
  <c r="O339" i="22"/>
  <c r="P339" i="22"/>
  <c r="Q339" i="22"/>
  <c r="R339" i="22"/>
  <c r="S339" i="22"/>
  <c r="T339" i="22"/>
  <c r="U339" i="22"/>
  <c r="C340" i="22"/>
  <c r="D340" i="22"/>
  <c r="E340" i="22"/>
  <c r="F340" i="22"/>
  <c r="G340" i="22"/>
  <c r="H340" i="22"/>
  <c r="I340" i="22"/>
  <c r="J340" i="22"/>
  <c r="K340" i="22"/>
  <c r="L340" i="22"/>
  <c r="M340" i="22"/>
  <c r="N340" i="22"/>
  <c r="O340" i="22"/>
  <c r="P340" i="22"/>
  <c r="Q340" i="22"/>
  <c r="R340" i="22"/>
  <c r="S340" i="22"/>
  <c r="T340" i="22"/>
  <c r="U340" i="22"/>
  <c r="C341" i="22"/>
  <c r="D341" i="22"/>
  <c r="E341" i="22"/>
  <c r="F341" i="22"/>
  <c r="G341" i="22"/>
  <c r="H341" i="22"/>
  <c r="I341" i="22"/>
  <c r="J341" i="22"/>
  <c r="K341" i="22"/>
  <c r="L341" i="22"/>
  <c r="M341" i="22"/>
  <c r="N341" i="22"/>
  <c r="O341" i="22"/>
  <c r="P341" i="22"/>
  <c r="Q341" i="22"/>
  <c r="R341" i="22"/>
  <c r="S341" i="22"/>
  <c r="T341" i="22"/>
  <c r="U341" i="22"/>
  <c r="C342" i="22"/>
  <c r="D342" i="22"/>
  <c r="E342" i="22"/>
  <c r="F342" i="22"/>
  <c r="G342" i="22"/>
  <c r="H342" i="22"/>
  <c r="I342" i="22"/>
  <c r="J342" i="22"/>
  <c r="K342" i="22"/>
  <c r="L342" i="22"/>
  <c r="M342" i="22"/>
  <c r="N342" i="22"/>
  <c r="O342" i="22"/>
  <c r="P342" i="22"/>
  <c r="Q342" i="22"/>
  <c r="R342" i="22"/>
  <c r="S342" i="22"/>
  <c r="T342" i="22"/>
  <c r="U342" i="22"/>
  <c r="C343" i="22"/>
  <c r="D343" i="22"/>
  <c r="E343" i="22"/>
  <c r="F343" i="22"/>
  <c r="G343" i="22"/>
  <c r="H343" i="22"/>
  <c r="I343" i="22"/>
  <c r="J343" i="22"/>
  <c r="K343" i="22"/>
  <c r="L343" i="22"/>
  <c r="M343" i="22"/>
  <c r="N343" i="22"/>
  <c r="O343" i="22"/>
  <c r="P343" i="22"/>
  <c r="Q343" i="22"/>
  <c r="R343" i="22"/>
  <c r="S343" i="22"/>
  <c r="T343" i="22"/>
  <c r="U343" i="22"/>
  <c r="C344" i="22"/>
  <c r="D344" i="22"/>
  <c r="E344" i="22"/>
  <c r="F344" i="22"/>
  <c r="G344" i="22"/>
  <c r="H344" i="22"/>
  <c r="I344" i="22"/>
  <c r="J344" i="22"/>
  <c r="K344" i="22"/>
  <c r="L344" i="22"/>
  <c r="M344" i="22"/>
  <c r="N344" i="22"/>
  <c r="O344" i="22"/>
  <c r="P344" i="22"/>
  <c r="Q344" i="22"/>
  <c r="R344" i="22"/>
  <c r="S344" i="22"/>
  <c r="T344" i="22"/>
  <c r="U344" i="22"/>
  <c r="C345" i="22"/>
  <c r="D345" i="22"/>
  <c r="E345" i="22"/>
  <c r="F345" i="22"/>
  <c r="G345" i="22"/>
  <c r="H345" i="22"/>
  <c r="I345" i="22"/>
  <c r="J345" i="22"/>
  <c r="K345" i="22"/>
  <c r="L345" i="22"/>
  <c r="M345" i="22"/>
  <c r="N345" i="22"/>
  <c r="O345" i="22"/>
  <c r="P345" i="22"/>
  <c r="Q345" i="22"/>
  <c r="R345" i="22"/>
  <c r="S345" i="22"/>
  <c r="T345" i="22"/>
  <c r="U345" i="22"/>
  <c r="C346" i="22"/>
  <c r="D346" i="22"/>
  <c r="E346" i="22"/>
  <c r="F346" i="22"/>
  <c r="G346" i="22"/>
  <c r="H346" i="22"/>
  <c r="I346" i="22"/>
  <c r="J346" i="22"/>
  <c r="K346" i="22"/>
  <c r="L346" i="22"/>
  <c r="M346" i="22"/>
  <c r="N346" i="22"/>
  <c r="O346" i="22"/>
  <c r="P346" i="22"/>
  <c r="Q346" i="22"/>
  <c r="R346" i="22"/>
  <c r="S346" i="22"/>
  <c r="T346" i="22"/>
  <c r="U346" i="22"/>
  <c r="C347" i="22"/>
  <c r="D347" i="22"/>
  <c r="E347" i="22"/>
  <c r="F347" i="22"/>
  <c r="G347" i="22"/>
  <c r="H347" i="22"/>
  <c r="I347" i="22"/>
  <c r="J347" i="22"/>
  <c r="K347" i="22"/>
  <c r="L347" i="22"/>
  <c r="M347" i="22"/>
  <c r="N347" i="22"/>
  <c r="O347" i="22"/>
  <c r="P347" i="22"/>
  <c r="Q347" i="22"/>
  <c r="R347" i="22"/>
  <c r="S347" i="22"/>
  <c r="T347" i="22"/>
  <c r="U347" i="22"/>
  <c r="C348" i="22"/>
  <c r="D348" i="22"/>
  <c r="E348" i="22"/>
  <c r="F348" i="22"/>
  <c r="G348" i="22"/>
  <c r="H348" i="22"/>
  <c r="I348" i="22"/>
  <c r="J348" i="22"/>
  <c r="K348" i="22"/>
  <c r="L348" i="22"/>
  <c r="M348" i="22"/>
  <c r="N348" i="22"/>
  <c r="O348" i="22"/>
  <c r="P348" i="22"/>
  <c r="Q348" i="22"/>
  <c r="R348" i="22"/>
  <c r="S348" i="22"/>
  <c r="T348" i="22"/>
  <c r="U348" i="22"/>
  <c r="C349" i="22"/>
  <c r="D349" i="22"/>
  <c r="E349" i="22"/>
  <c r="F349" i="22"/>
  <c r="G349" i="22"/>
  <c r="H349" i="22"/>
  <c r="I349" i="22"/>
  <c r="J349" i="22"/>
  <c r="K349" i="22"/>
  <c r="L349" i="22"/>
  <c r="M349" i="22"/>
  <c r="N349" i="22"/>
  <c r="O349" i="22"/>
  <c r="P349" i="22"/>
  <c r="Q349" i="22"/>
  <c r="R349" i="22"/>
  <c r="S349" i="22"/>
  <c r="T349" i="22"/>
  <c r="U349" i="22"/>
  <c r="C350" i="22"/>
  <c r="D350" i="22"/>
  <c r="E350" i="22"/>
  <c r="F350" i="22"/>
  <c r="G350" i="22"/>
  <c r="H350" i="22"/>
  <c r="I350" i="22"/>
  <c r="J350" i="22"/>
  <c r="K350" i="22"/>
  <c r="L350" i="22"/>
  <c r="M350" i="22"/>
  <c r="N350" i="22"/>
  <c r="O350" i="22"/>
  <c r="P350" i="22"/>
  <c r="Q350" i="22"/>
  <c r="R350" i="22"/>
  <c r="S350" i="22"/>
  <c r="T350" i="22"/>
  <c r="U350" i="22"/>
  <c r="C351" i="22"/>
  <c r="D351" i="22"/>
  <c r="E351" i="22"/>
  <c r="F351" i="22"/>
  <c r="G351" i="22"/>
  <c r="H351" i="22"/>
  <c r="I351" i="22"/>
  <c r="J351" i="22"/>
  <c r="K351" i="22"/>
  <c r="L351" i="22"/>
  <c r="M351" i="22"/>
  <c r="N351" i="22"/>
  <c r="O351" i="22"/>
  <c r="P351" i="22"/>
  <c r="Q351" i="22"/>
  <c r="R351" i="22"/>
  <c r="S351" i="22"/>
  <c r="T351" i="22"/>
  <c r="U351" i="22"/>
  <c r="C352" i="22"/>
  <c r="D352" i="22"/>
  <c r="E352" i="22"/>
  <c r="F352" i="22"/>
  <c r="G352" i="22"/>
  <c r="H352" i="22"/>
  <c r="I352" i="22"/>
  <c r="J352" i="22"/>
  <c r="K352" i="22"/>
  <c r="L352" i="22"/>
  <c r="M352" i="22"/>
  <c r="N352" i="22"/>
  <c r="O352" i="22"/>
  <c r="P352" i="22"/>
  <c r="Q352" i="22"/>
  <c r="R352" i="22"/>
  <c r="S352" i="22"/>
  <c r="T352" i="22"/>
  <c r="U352" i="22"/>
  <c r="C353" i="22"/>
  <c r="D353" i="22"/>
  <c r="E353" i="22"/>
  <c r="F353" i="22"/>
  <c r="G353" i="22"/>
  <c r="H353" i="22"/>
  <c r="I353" i="22"/>
  <c r="J353" i="22"/>
  <c r="K353" i="22"/>
  <c r="L353" i="22"/>
  <c r="M353" i="22"/>
  <c r="N353" i="22"/>
  <c r="O353" i="22"/>
  <c r="P353" i="22"/>
  <c r="Q353" i="22"/>
  <c r="R353" i="22"/>
  <c r="S353" i="22"/>
  <c r="T353" i="22"/>
  <c r="U353" i="22"/>
  <c r="C354" i="22"/>
  <c r="D354" i="22"/>
  <c r="E354" i="22"/>
  <c r="F354" i="22"/>
  <c r="G354" i="22"/>
  <c r="H354" i="22"/>
  <c r="I354" i="22"/>
  <c r="J354" i="22"/>
  <c r="K354" i="22"/>
  <c r="L354" i="22"/>
  <c r="M354" i="22"/>
  <c r="N354" i="22"/>
  <c r="O354" i="22"/>
  <c r="P354" i="22"/>
  <c r="Q354" i="22"/>
  <c r="R354" i="22"/>
  <c r="S354" i="22"/>
  <c r="T354" i="22"/>
  <c r="U354" i="22"/>
  <c r="C355" i="22"/>
  <c r="D355" i="22"/>
  <c r="E355" i="22"/>
  <c r="F355" i="22"/>
  <c r="G355" i="22"/>
  <c r="H355" i="22"/>
  <c r="I355" i="22"/>
  <c r="J355" i="22"/>
  <c r="K355" i="22"/>
  <c r="L355" i="22"/>
  <c r="M355" i="22"/>
  <c r="N355" i="22"/>
  <c r="O355" i="22"/>
  <c r="P355" i="22"/>
  <c r="Q355" i="22"/>
  <c r="R355" i="22"/>
  <c r="S355" i="22"/>
  <c r="T355" i="22"/>
  <c r="U355" i="22"/>
  <c r="C356" i="22"/>
  <c r="D356" i="22"/>
  <c r="E356" i="22"/>
  <c r="F356" i="22"/>
  <c r="G356" i="22"/>
  <c r="H356" i="22"/>
  <c r="I356" i="22"/>
  <c r="J356" i="22"/>
  <c r="K356" i="22"/>
  <c r="L356" i="22"/>
  <c r="M356" i="22"/>
  <c r="N356" i="22"/>
  <c r="O356" i="22"/>
  <c r="P356" i="22"/>
  <c r="Q356" i="22"/>
  <c r="R356" i="22"/>
  <c r="S356" i="22"/>
  <c r="T356" i="22"/>
  <c r="U356" i="22"/>
  <c r="C357" i="22"/>
  <c r="D357" i="22"/>
  <c r="E357" i="22"/>
  <c r="F357" i="22"/>
  <c r="G357" i="22"/>
  <c r="H357" i="22"/>
  <c r="I357" i="22"/>
  <c r="J357" i="22"/>
  <c r="K357" i="22"/>
  <c r="L357" i="22"/>
  <c r="M357" i="22"/>
  <c r="N357" i="22"/>
  <c r="O357" i="22"/>
  <c r="P357" i="22"/>
  <c r="Q357" i="22"/>
  <c r="R357" i="22"/>
  <c r="S357" i="22"/>
  <c r="T357" i="22"/>
  <c r="U357" i="22"/>
  <c r="C358" i="22"/>
  <c r="D358" i="22"/>
  <c r="E358" i="22"/>
  <c r="F358" i="22"/>
  <c r="G358" i="22"/>
  <c r="H358" i="22"/>
  <c r="I358" i="22"/>
  <c r="J358" i="22"/>
  <c r="K358" i="22"/>
  <c r="L358" i="22"/>
  <c r="M358" i="22"/>
  <c r="N358" i="22"/>
  <c r="O358" i="22"/>
  <c r="P358" i="22"/>
  <c r="Q358" i="22"/>
  <c r="R358" i="22"/>
  <c r="S358" i="22"/>
  <c r="T358" i="22"/>
  <c r="U358" i="22"/>
  <c r="C359" i="22"/>
  <c r="D359" i="22"/>
  <c r="E359" i="22"/>
  <c r="F359" i="22"/>
  <c r="G359" i="22"/>
  <c r="H359" i="22"/>
  <c r="I359" i="22"/>
  <c r="J359" i="22"/>
  <c r="K359" i="22"/>
  <c r="L359" i="22"/>
  <c r="M359" i="22"/>
  <c r="N359" i="22"/>
  <c r="O359" i="22"/>
  <c r="P359" i="22"/>
  <c r="Q359" i="22"/>
  <c r="R359" i="22"/>
  <c r="S359" i="22"/>
  <c r="T359" i="22"/>
  <c r="U359" i="22"/>
  <c r="C360" i="22"/>
  <c r="D360" i="22"/>
  <c r="E360" i="22"/>
  <c r="F360" i="22"/>
  <c r="G360" i="22"/>
  <c r="H360" i="22"/>
  <c r="I360" i="22"/>
  <c r="J360" i="22"/>
  <c r="K360" i="22"/>
  <c r="L360" i="22"/>
  <c r="M360" i="22"/>
  <c r="N360" i="22"/>
  <c r="O360" i="22"/>
  <c r="P360" i="22"/>
  <c r="Q360" i="22"/>
  <c r="R360" i="22"/>
  <c r="S360" i="22"/>
  <c r="T360" i="22"/>
  <c r="U360" i="22"/>
  <c r="C361" i="22"/>
  <c r="D361" i="22"/>
  <c r="E361" i="22"/>
  <c r="F361" i="22"/>
  <c r="G361" i="22"/>
  <c r="H361" i="22"/>
  <c r="I361" i="22"/>
  <c r="J361" i="22"/>
  <c r="K361" i="22"/>
  <c r="L361" i="22"/>
  <c r="M361" i="22"/>
  <c r="N361" i="22"/>
  <c r="O361" i="22"/>
  <c r="P361" i="22"/>
  <c r="Q361" i="22"/>
  <c r="R361" i="22"/>
  <c r="S361" i="22"/>
  <c r="T361" i="22"/>
  <c r="U361" i="22"/>
  <c r="C362" i="22"/>
  <c r="D362" i="22"/>
  <c r="E362" i="22"/>
  <c r="F362" i="22"/>
  <c r="G362" i="22"/>
  <c r="H362" i="22"/>
  <c r="I362" i="22"/>
  <c r="J362" i="22"/>
  <c r="K362" i="22"/>
  <c r="L362" i="22"/>
  <c r="M362" i="22"/>
  <c r="N362" i="22"/>
  <c r="O362" i="22"/>
  <c r="P362" i="22"/>
  <c r="Q362" i="22"/>
  <c r="R362" i="22"/>
  <c r="S362" i="22"/>
  <c r="T362" i="22"/>
  <c r="U362" i="22"/>
  <c r="C363" i="22"/>
  <c r="D363" i="22"/>
  <c r="E363" i="22"/>
  <c r="F363" i="22"/>
  <c r="G363" i="22"/>
  <c r="H363" i="22"/>
  <c r="I363" i="22"/>
  <c r="J363" i="22"/>
  <c r="K363" i="22"/>
  <c r="L363" i="22"/>
  <c r="M363" i="22"/>
  <c r="N363" i="22"/>
  <c r="O363" i="22"/>
  <c r="P363" i="22"/>
  <c r="Q363" i="22"/>
  <c r="R363" i="22"/>
  <c r="S363" i="22"/>
  <c r="T363" i="22"/>
  <c r="U363" i="22"/>
  <c r="C364" i="22"/>
  <c r="D364" i="22"/>
  <c r="E364" i="22"/>
  <c r="F364" i="22"/>
  <c r="G364" i="22"/>
  <c r="H364" i="22"/>
  <c r="I364" i="22"/>
  <c r="J364" i="22"/>
  <c r="K364" i="22"/>
  <c r="L364" i="22"/>
  <c r="M364" i="22"/>
  <c r="N364" i="22"/>
  <c r="O364" i="22"/>
  <c r="P364" i="22"/>
  <c r="Q364" i="22"/>
  <c r="R364" i="22"/>
  <c r="S364" i="22"/>
  <c r="T364" i="22"/>
  <c r="U364" i="22"/>
  <c r="C365" i="22"/>
  <c r="D365" i="22"/>
  <c r="E365" i="22"/>
  <c r="F365" i="22"/>
  <c r="G365" i="22"/>
  <c r="H365" i="22"/>
  <c r="I365" i="22"/>
  <c r="J365" i="22"/>
  <c r="K365" i="22"/>
  <c r="L365" i="22"/>
  <c r="M365" i="22"/>
  <c r="N365" i="22"/>
  <c r="O365" i="22"/>
  <c r="P365" i="22"/>
  <c r="Q365" i="22"/>
  <c r="R365" i="22"/>
  <c r="S365" i="22"/>
  <c r="T365" i="22"/>
  <c r="U365" i="22"/>
  <c r="C366" i="22"/>
  <c r="D366" i="22"/>
  <c r="E366" i="22"/>
  <c r="F366" i="22"/>
  <c r="G366" i="22"/>
  <c r="H366" i="22"/>
  <c r="I366" i="22"/>
  <c r="J366" i="22"/>
  <c r="K366" i="22"/>
  <c r="L366" i="22"/>
  <c r="M366" i="22"/>
  <c r="N366" i="22"/>
  <c r="O366" i="22"/>
  <c r="P366" i="22"/>
  <c r="Q366" i="22"/>
  <c r="R366" i="22"/>
  <c r="S366" i="22"/>
  <c r="T366" i="22"/>
  <c r="U366" i="22"/>
  <c r="C367" i="22"/>
  <c r="D367" i="22"/>
  <c r="E367" i="22"/>
  <c r="F367" i="22"/>
  <c r="G367" i="22"/>
  <c r="H367" i="22"/>
  <c r="I367" i="22"/>
  <c r="J367" i="22"/>
  <c r="K367" i="22"/>
  <c r="L367" i="22"/>
  <c r="M367" i="22"/>
  <c r="N367" i="22"/>
  <c r="O367" i="22"/>
  <c r="P367" i="22"/>
  <c r="Q367" i="22"/>
  <c r="R367" i="22"/>
  <c r="S367" i="22"/>
  <c r="T367" i="22"/>
  <c r="U367" i="22"/>
  <c r="C368" i="22"/>
  <c r="D368" i="22"/>
  <c r="E368" i="22"/>
  <c r="F368" i="22"/>
  <c r="G368" i="22"/>
  <c r="H368" i="22"/>
  <c r="I368" i="22"/>
  <c r="J368" i="22"/>
  <c r="K368" i="22"/>
  <c r="L368" i="22"/>
  <c r="M368" i="22"/>
  <c r="N368" i="22"/>
  <c r="O368" i="22"/>
  <c r="P368" i="22"/>
  <c r="Q368" i="22"/>
  <c r="R368" i="22"/>
  <c r="S368" i="22"/>
  <c r="T368" i="22"/>
  <c r="U368" i="22"/>
  <c r="C369" i="22"/>
  <c r="D369" i="22"/>
  <c r="E369" i="22"/>
  <c r="F369" i="22"/>
  <c r="G369" i="22"/>
  <c r="H369" i="22"/>
  <c r="I369" i="22"/>
  <c r="J369" i="22"/>
  <c r="K369" i="22"/>
  <c r="L369" i="22"/>
  <c r="M369" i="22"/>
  <c r="N369" i="22"/>
  <c r="O369" i="22"/>
  <c r="P369" i="22"/>
  <c r="Q369" i="22"/>
  <c r="R369" i="22"/>
  <c r="S369" i="22"/>
  <c r="T369" i="22"/>
  <c r="U369" i="22"/>
  <c r="C370" i="22"/>
  <c r="D370" i="22"/>
  <c r="E370" i="22"/>
  <c r="F370" i="22"/>
  <c r="G370" i="22"/>
  <c r="H370" i="22"/>
  <c r="I370" i="22"/>
  <c r="J370" i="22"/>
  <c r="K370" i="22"/>
  <c r="L370" i="22"/>
  <c r="M370" i="22"/>
  <c r="N370" i="22"/>
  <c r="O370" i="22"/>
  <c r="P370" i="22"/>
  <c r="Q370" i="22"/>
  <c r="R370" i="22"/>
  <c r="S370" i="22"/>
  <c r="T370" i="22"/>
  <c r="U370" i="22"/>
  <c r="C371" i="22"/>
  <c r="D371" i="22"/>
  <c r="E371" i="22"/>
  <c r="F371" i="22"/>
  <c r="G371" i="22"/>
  <c r="H371" i="22"/>
  <c r="I371" i="22"/>
  <c r="J371" i="22"/>
  <c r="K371" i="22"/>
  <c r="L371" i="22"/>
  <c r="M371" i="22"/>
  <c r="N371" i="22"/>
  <c r="O371" i="22"/>
  <c r="P371" i="22"/>
  <c r="Q371" i="22"/>
  <c r="R371" i="22"/>
  <c r="S371" i="22"/>
  <c r="T371" i="22"/>
  <c r="U371" i="22"/>
  <c r="C372" i="22"/>
  <c r="D372" i="22"/>
  <c r="E372" i="22"/>
  <c r="F372" i="22"/>
  <c r="G372" i="22"/>
  <c r="H372" i="22"/>
  <c r="I372" i="22"/>
  <c r="J372" i="22"/>
  <c r="K372" i="22"/>
  <c r="L372" i="22"/>
  <c r="M372" i="22"/>
  <c r="N372" i="22"/>
  <c r="O372" i="22"/>
  <c r="P372" i="22"/>
  <c r="Q372" i="22"/>
  <c r="R372" i="22"/>
  <c r="S372" i="22"/>
  <c r="T372" i="22"/>
  <c r="U372" i="22"/>
  <c r="C373" i="22"/>
  <c r="D373" i="22"/>
  <c r="E373" i="22"/>
  <c r="F373" i="22"/>
  <c r="G373" i="22"/>
  <c r="H373" i="22"/>
  <c r="I373" i="22"/>
  <c r="J373" i="22"/>
  <c r="K373" i="22"/>
  <c r="L373" i="22"/>
  <c r="M373" i="22"/>
  <c r="N373" i="22"/>
  <c r="O373" i="22"/>
  <c r="P373" i="22"/>
  <c r="Q373" i="22"/>
  <c r="R373" i="22"/>
  <c r="S373" i="22"/>
  <c r="T373" i="22"/>
  <c r="U373" i="22"/>
  <c r="C374" i="22"/>
  <c r="D374" i="22"/>
  <c r="E374" i="22"/>
  <c r="F374" i="22"/>
  <c r="G374" i="22"/>
  <c r="H374" i="22"/>
  <c r="I374" i="22"/>
  <c r="J374" i="22"/>
  <c r="K374" i="22"/>
  <c r="L374" i="22"/>
  <c r="M374" i="22"/>
  <c r="N374" i="22"/>
  <c r="O374" i="22"/>
  <c r="P374" i="22"/>
  <c r="Q374" i="22"/>
  <c r="R374" i="22"/>
  <c r="S374" i="22"/>
  <c r="T374" i="22"/>
  <c r="U374" i="22"/>
  <c r="C375" i="22"/>
  <c r="D375" i="22"/>
  <c r="E375" i="22"/>
  <c r="F375" i="22"/>
  <c r="G375" i="22"/>
  <c r="H375" i="22"/>
  <c r="I375" i="22"/>
  <c r="J375" i="22"/>
  <c r="K375" i="22"/>
  <c r="L375" i="22"/>
  <c r="M375" i="22"/>
  <c r="N375" i="22"/>
  <c r="O375" i="22"/>
  <c r="P375" i="22"/>
  <c r="Q375" i="22"/>
  <c r="R375" i="22"/>
  <c r="S375" i="22"/>
  <c r="T375" i="22"/>
  <c r="U375" i="22"/>
  <c r="C376" i="22"/>
  <c r="D376" i="22"/>
  <c r="E376" i="22"/>
  <c r="F376" i="22"/>
  <c r="G376" i="22"/>
  <c r="H376" i="22"/>
  <c r="I376" i="22"/>
  <c r="J376" i="22"/>
  <c r="K376" i="22"/>
  <c r="L376" i="22"/>
  <c r="M376" i="22"/>
  <c r="N376" i="22"/>
  <c r="O376" i="22"/>
  <c r="P376" i="22"/>
  <c r="Q376" i="22"/>
  <c r="R376" i="22"/>
  <c r="S376" i="22"/>
  <c r="T376" i="22"/>
  <c r="U376" i="22"/>
  <c r="C377" i="22"/>
  <c r="D377" i="22"/>
  <c r="E377" i="22"/>
  <c r="F377" i="22"/>
  <c r="G377" i="22"/>
  <c r="H377" i="22"/>
  <c r="I377" i="22"/>
  <c r="J377" i="22"/>
  <c r="K377" i="22"/>
  <c r="L377" i="22"/>
  <c r="M377" i="22"/>
  <c r="N377" i="22"/>
  <c r="O377" i="22"/>
  <c r="P377" i="22"/>
  <c r="Q377" i="22"/>
  <c r="R377" i="22"/>
  <c r="S377" i="22"/>
  <c r="T377" i="22"/>
  <c r="U377" i="22"/>
  <c r="C378" i="22"/>
  <c r="D378" i="22"/>
  <c r="E378" i="22"/>
  <c r="F378" i="22"/>
  <c r="G378" i="22"/>
  <c r="H378" i="22"/>
  <c r="I378" i="22"/>
  <c r="J378" i="22"/>
  <c r="K378" i="22"/>
  <c r="L378" i="22"/>
  <c r="M378" i="22"/>
  <c r="N378" i="22"/>
  <c r="O378" i="22"/>
  <c r="P378" i="22"/>
  <c r="Q378" i="22"/>
  <c r="R378" i="22"/>
  <c r="S378" i="22"/>
  <c r="T378" i="22"/>
  <c r="U378" i="22"/>
  <c r="C379" i="22"/>
  <c r="D379" i="22"/>
  <c r="E379" i="22"/>
  <c r="F379" i="22"/>
  <c r="G379" i="22"/>
  <c r="H379" i="22"/>
  <c r="I379" i="22"/>
  <c r="J379" i="22"/>
  <c r="K379" i="22"/>
  <c r="L379" i="22"/>
  <c r="M379" i="22"/>
  <c r="N379" i="22"/>
  <c r="O379" i="22"/>
  <c r="P379" i="22"/>
  <c r="Q379" i="22"/>
  <c r="R379" i="22"/>
  <c r="S379" i="22"/>
  <c r="T379" i="22"/>
  <c r="U379" i="22"/>
  <c r="C380" i="22"/>
  <c r="D380" i="22"/>
  <c r="E380" i="22"/>
  <c r="F380" i="22"/>
  <c r="G380" i="22"/>
  <c r="H380" i="22"/>
  <c r="I380" i="22"/>
  <c r="J380" i="22"/>
  <c r="K380" i="22"/>
  <c r="L380" i="22"/>
  <c r="M380" i="22"/>
  <c r="N380" i="22"/>
  <c r="O380" i="22"/>
  <c r="P380" i="22"/>
  <c r="Q380" i="22"/>
  <c r="R380" i="22"/>
  <c r="S380" i="22"/>
  <c r="T380" i="22"/>
  <c r="U380" i="22"/>
  <c r="C381" i="22"/>
  <c r="D381" i="22"/>
  <c r="E381" i="22"/>
  <c r="F381" i="22"/>
  <c r="G381" i="22"/>
  <c r="H381" i="22"/>
  <c r="I381" i="22"/>
  <c r="J381" i="22"/>
  <c r="K381" i="22"/>
  <c r="L381" i="22"/>
  <c r="M381" i="22"/>
  <c r="N381" i="22"/>
  <c r="O381" i="22"/>
  <c r="P381" i="22"/>
  <c r="Q381" i="22"/>
  <c r="R381" i="22"/>
  <c r="S381" i="22"/>
  <c r="T381" i="22"/>
  <c r="U381" i="22"/>
  <c r="C382" i="22"/>
  <c r="D382" i="22"/>
  <c r="E382" i="22"/>
  <c r="F382" i="22"/>
  <c r="G382" i="22"/>
  <c r="H382" i="22"/>
  <c r="I382" i="22"/>
  <c r="J382" i="22"/>
  <c r="K382" i="22"/>
  <c r="L382" i="22"/>
  <c r="M382" i="22"/>
  <c r="N382" i="22"/>
  <c r="O382" i="22"/>
  <c r="P382" i="22"/>
  <c r="Q382" i="22"/>
  <c r="R382" i="22"/>
  <c r="S382" i="22"/>
  <c r="T382" i="22"/>
  <c r="U382" i="22"/>
  <c r="C383" i="22"/>
  <c r="D383" i="22"/>
  <c r="E383" i="22"/>
  <c r="F383" i="22"/>
  <c r="G383" i="22"/>
  <c r="H383" i="22"/>
  <c r="I383" i="22"/>
  <c r="J383" i="22"/>
  <c r="K383" i="22"/>
  <c r="L383" i="22"/>
  <c r="M383" i="22"/>
  <c r="N383" i="22"/>
  <c r="O383" i="22"/>
  <c r="P383" i="22"/>
  <c r="Q383" i="22"/>
  <c r="R383" i="22"/>
  <c r="S383" i="22"/>
  <c r="T383" i="22"/>
  <c r="U383" i="22"/>
  <c r="C384" i="22"/>
  <c r="D384" i="22"/>
  <c r="E384" i="22"/>
  <c r="F384" i="22"/>
  <c r="G384" i="22"/>
  <c r="H384" i="22"/>
  <c r="I384" i="22"/>
  <c r="J384" i="22"/>
  <c r="K384" i="22"/>
  <c r="L384" i="22"/>
  <c r="M384" i="22"/>
  <c r="N384" i="22"/>
  <c r="O384" i="22"/>
  <c r="P384" i="22"/>
  <c r="Q384" i="22"/>
  <c r="R384" i="22"/>
  <c r="S384" i="22"/>
  <c r="T384" i="22"/>
  <c r="U384" i="22"/>
  <c r="C385" i="22"/>
  <c r="D385" i="22"/>
  <c r="E385" i="22"/>
  <c r="F385" i="22"/>
  <c r="G385" i="22"/>
  <c r="H385" i="22"/>
  <c r="I385" i="22"/>
  <c r="J385" i="22"/>
  <c r="K385" i="22"/>
  <c r="L385" i="22"/>
  <c r="M385" i="22"/>
  <c r="N385" i="22"/>
  <c r="O385" i="22"/>
  <c r="P385" i="22"/>
  <c r="Q385" i="22"/>
  <c r="R385" i="22"/>
  <c r="S385" i="22"/>
  <c r="T385" i="22"/>
  <c r="U385" i="22"/>
  <c r="C386" i="22"/>
  <c r="D386" i="22"/>
  <c r="E386" i="22"/>
  <c r="F386" i="22"/>
  <c r="G386" i="22"/>
  <c r="H386" i="22"/>
  <c r="I386" i="22"/>
  <c r="J386" i="22"/>
  <c r="K386" i="22"/>
  <c r="L386" i="22"/>
  <c r="M386" i="22"/>
  <c r="N386" i="22"/>
  <c r="O386" i="22"/>
  <c r="P386" i="22"/>
  <c r="Q386" i="22"/>
  <c r="R386" i="22"/>
  <c r="S386" i="22"/>
  <c r="T386" i="22"/>
  <c r="U386" i="22"/>
  <c r="C387" i="22"/>
  <c r="D387" i="22"/>
  <c r="E387" i="22"/>
  <c r="F387" i="22"/>
  <c r="G387" i="22"/>
  <c r="H387" i="22"/>
  <c r="I387" i="22"/>
  <c r="J387" i="22"/>
  <c r="K387" i="22"/>
  <c r="L387" i="22"/>
  <c r="M387" i="22"/>
  <c r="N387" i="22"/>
  <c r="O387" i="22"/>
  <c r="P387" i="22"/>
  <c r="Q387" i="22"/>
  <c r="R387" i="22"/>
  <c r="S387" i="22"/>
  <c r="T387" i="22"/>
  <c r="U387" i="22"/>
  <c r="C388" i="22"/>
  <c r="D388" i="22"/>
  <c r="E388" i="22"/>
  <c r="F388" i="22"/>
  <c r="G388" i="22"/>
  <c r="H388" i="22"/>
  <c r="I388" i="22"/>
  <c r="J388" i="22"/>
  <c r="K388" i="22"/>
  <c r="L388" i="22"/>
  <c r="M388" i="22"/>
  <c r="N388" i="22"/>
  <c r="O388" i="22"/>
  <c r="P388" i="22"/>
  <c r="Q388" i="22"/>
  <c r="R388" i="22"/>
  <c r="S388" i="22"/>
  <c r="T388" i="22"/>
  <c r="U388" i="22"/>
  <c r="C389" i="22"/>
  <c r="D389" i="22"/>
  <c r="E389" i="22"/>
  <c r="F389" i="22"/>
  <c r="G389" i="22"/>
  <c r="H389" i="22"/>
  <c r="I389" i="22"/>
  <c r="J389" i="22"/>
  <c r="K389" i="22"/>
  <c r="L389" i="22"/>
  <c r="M389" i="22"/>
  <c r="N389" i="22"/>
  <c r="O389" i="22"/>
  <c r="P389" i="22"/>
  <c r="Q389" i="22"/>
  <c r="R389" i="22"/>
  <c r="S389" i="22"/>
  <c r="T389" i="22"/>
  <c r="U389" i="22"/>
  <c r="C390" i="22"/>
  <c r="D390" i="22"/>
  <c r="E390" i="22"/>
  <c r="F390" i="22"/>
  <c r="G390" i="22"/>
  <c r="H390" i="22"/>
  <c r="I390" i="22"/>
  <c r="J390" i="22"/>
  <c r="K390" i="22"/>
  <c r="L390" i="22"/>
  <c r="M390" i="22"/>
  <c r="N390" i="22"/>
  <c r="O390" i="22"/>
  <c r="P390" i="22"/>
  <c r="Q390" i="22"/>
  <c r="R390" i="22"/>
  <c r="S390" i="22"/>
  <c r="T390" i="22"/>
  <c r="U390" i="22"/>
  <c r="C391" i="22"/>
  <c r="D391" i="22"/>
  <c r="E391" i="22"/>
  <c r="F391" i="22"/>
  <c r="G391" i="22"/>
  <c r="H391" i="22"/>
  <c r="I391" i="22"/>
  <c r="J391" i="22"/>
  <c r="K391" i="22"/>
  <c r="L391" i="22"/>
  <c r="M391" i="22"/>
  <c r="N391" i="22"/>
  <c r="O391" i="22"/>
  <c r="P391" i="22"/>
  <c r="Q391" i="22"/>
  <c r="R391" i="22"/>
  <c r="S391" i="22"/>
  <c r="T391" i="22"/>
  <c r="U391" i="22"/>
  <c r="C392" i="22"/>
  <c r="D392" i="22"/>
  <c r="E392" i="22"/>
  <c r="F392" i="22"/>
  <c r="G392" i="22"/>
  <c r="H392" i="22"/>
  <c r="I392" i="22"/>
  <c r="J392" i="22"/>
  <c r="K392" i="22"/>
  <c r="L392" i="22"/>
  <c r="M392" i="22"/>
  <c r="N392" i="22"/>
  <c r="O392" i="22"/>
  <c r="P392" i="22"/>
  <c r="Q392" i="22"/>
  <c r="R392" i="22"/>
  <c r="S392" i="22"/>
  <c r="T392" i="22"/>
  <c r="U392" i="22"/>
  <c r="C393" i="22"/>
  <c r="D393" i="22"/>
  <c r="E393" i="22"/>
  <c r="F393" i="22"/>
  <c r="G393" i="22"/>
  <c r="H393" i="22"/>
  <c r="I393" i="22"/>
  <c r="J393" i="22"/>
  <c r="K393" i="22"/>
  <c r="L393" i="22"/>
  <c r="M393" i="22"/>
  <c r="N393" i="22"/>
  <c r="O393" i="22"/>
  <c r="P393" i="22"/>
  <c r="Q393" i="22"/>
  <c r="R393" i="22"/>
  <c r="S393" i="22"/>
  <c r="T393" i="22"/>
  <c r="U393" i="22"/>
  <c r="C394" i="22"/>
  <c r="D394" i="22"/>
  <c r="E394" i="22"/>
  <c r="F394" i="22"/>
  <c r="G394" i="22"/>
  <c r="H394" i="22"/>
  <c r="I394" i="22"/>
  <c r="J394" i="22"/>
  <c r="K394" i="22"/>
  <c r="L394" i="22"/>
  <c r="M394" i="22"/>
  <c r="N394" i="22"/>
  <c r="O394" i="22"/>
  <c r="P394" i="22"/>
  <c r="Q394" i="22"/>
  <c r="R394" i="22"/>
  <c r="S394" i="22"/>
  <c r="T394" i="22"/>
  <c r="U394" i="22"/>
  <c r="C395" i="22"/>
  <c r="D395" i="22"/>
  <c r="E395" i="22"/>
  <c r="F395" i="22"/>
  <c r="G395" i="22"/>
  <c r="H395" i="22"/>
  <c r="I395" i="22"/>
  <c r="J395" i="22"/>
  <c r="K395" i="22"/>
  <c r="L395" i="22"/>
  <c r="M395" i="22"/>
  <c r="N395" i="22"/>
  <c r="O395" i="22"/>
  <c r="P395" i="22"/>
  <c r="Q395" i="22"/>
  <c r="R395" i="22"/>
  <c r="S395" i="22"/>
  <c r="T395" i="22"/>
  <c r="U395" i="22"/>
  <c r="C396" i="22"/>
  <c r="D396" i="22"/>
  <c r="E396" i="22"/>
  <c r="F396" i="22"/>
  <c r="G396" i="22"/>
  <c r="H396" i="22"/>
  <c r="I396" i="22"/>
  <c r="J396" i="22"/>
  <c r="K396" i="22"/>
  <c r="L396" i="22"/>
  <c r="M396" i="22"/>
  <c r="N396" i="22"/>
  <c r="O396" i="22"/>
  <c r="P396" i="22"/>
  <c r="Q396" i="22"/>
  <c r="R396" i="22"/>
  <c r="S396" i="22"/>
  <c r="T396" i="22"/>
  <c r="U396" i="22"/>
  <c r="C397" i="22"/>
  <c r="D397" i="22"/>
  <c r="E397" i="22"/>
  <c r="F397" i="22"/>
  <c r="G397" i="22"/>
  <c r="H397" i="22"/>
  <c r="I397" i="22"/>
  <c r="J397" i="22"/>
  <c r="K397" i="22"/>
  <c r="L397" i="22"/>
  <c r="M397" i="22"/>
  <c r="N397" i="22"/>
  <c r="O397" i="22"/>
  <c r="P397" i="22"/>
  <c r="Q397" i="22"/>
  <c r="R397" i="22"/>
  <c r="S397" i="22"/>
  <c r="T397" i="22"/>
  <c r="U397" i="22"/>
  <c r="C398" i="22"/>
  <c r="D398" i="22"/>
  <c r="E398" i="22"/>
  <c r="F398" i="22"/>
  <c r="G398" i="22"/>
  <c r="H398" i="22"/>
  <c r="I398" i="22"/>
  <c r="J398" i="22"/>
  <c r="K398" i="22"/>
  <c r="L398" i="22"/>
  <c r="M398" i="22"/>
  <c r="N398" i="22"/>
  <c r="O398" i="22"/>
  <c r="P398" i="22"/>
  <c r="Q398" i="22"/>
  <c r="R398" i="22"/>
  <c r="S398" i="22"/>
  <c r="T398" i="22"/>
  <c r="U398" i="22"/>
  <c r="C399" i="22"/>
  <c r="D399" i="22"/>
  <c r="E399" i="22"/>
  <c r="F399" i="22"/>
  <c r="G399" i="22"/>
  <c r="H399" i="22"/>
  <c r="I399" i="22"/>
  <c r="J399" i="22"/>
  <c r="K399" i="22"/>
  <c r="L399" i="22"/>
  <c r="M399" i="22"/>
  <c r="N399" i="22"/>
  <c r="O399" i="22"/>
  <c r="P399" i="22"/>
  <c r="Q399" i="22"/>
  <c r="R399" i="22"/>
  <c r="S399" i="22"/>
  <c r="T399" i="22"/>
  <c r="U399" i="22"/>
  <c r="C400" i="22"/>
  <c r="D400" i="22"/>
  <c r="E400" i="22"/>
  <c r="F400" i="22"/>
  <c r="G400" i="22"/>
  <c r="H400" i="22"/>
  <c r="I400" i="22"/>
  <c r="J400" i="22"/>
  <c r="K400" i="22"/>
  <c r="L400" i="22"/>
  <c r="M400" i="22"/>
  <c r="N400" i="22"/>
  <c r="O400" i="22"/>
  <c r="P400" i="22"/>
  <c r="Q400" i="22"/>
  <c r="R400" i="22"/>
  <c r="S400" i="22"/>
  <c r="T400" i="22"/>
  <c r="U400" i="22"/>
  <c r="C401" i="22"/>
  <c r="D401" i="22"/>
  <c r="E401" i="22"/>
  <c r="F401" i="22"/>
  <c r="G401" i="22"/>
  <c r="H401" i="22"/>
  <c r="I401" i="22"/>
  <c r="J401" i="22"/>
  <c r="K401" i="22"/>
  <c r="L401" i="22"/>
  <c r="M401" i="22"/>
  <c r="N401" i="22"/>
  <c r="O401" i="22"/>
  <c r="P401" i="22"/>
  <c r="Q401" i="22"/>
  <c r="R401" i="22"/>
  <c r="S401" i="22"/>
  <c r="T401" i="22"/>
  <c r="U401" i="22"/>
  <c r="C402" i="22"/>
  <c r="D402" i="22"/>
  <c r="E402" i="22"/>
  <c r="F402" i="22"/>
  <c r="G402" i="22"/>
  <c r="H402" i="22"/>
  <c r="I402" i="22"/>
  <c r="J402" i="22"/>
  <c r="K402" i="22"/>
  <c r="L402" i="22"/>
  <c r="M402" i="22"/>
  <c r="N402" i="22"/>
  <c r="O402" i="22"/>
  <c r="P402" i="22"/>
  <c r="Q402" i="22"/>
  <c r="R402" i="22"/>
  <c r="S402" i="22"/>
  <c r="T402" i="22"/>
  <c r="U402" i="22"/>
  <c r="C403" i="22"/>
  <c r="D403" i="22"/>
  <c r="E403" i="22"/>
  <c r="F403" i="22"/>
  <c r="G403" i="22"/>
  <c r="H403" i="22"/>
  <c r="I403" i="22"/>
  <c r="J403" i="22"/>
  <c r="K403" i="22"/>
  <c r="L403" i="22"/>
  <c r="M403" i="22"/>
  <c r="N403" i="22"/>
  <c r="O403" i="22"/>
  <c r="P403" i="22"/>
  <c r="Q403" i="22"/>
  <c r="R403" i="22"/>
  <c r="S403" i="22"/>
  <c r="T403" i="22"/>
  <c r="U403" i="22"/>
  <c r="C404" i="22"/>
  <c r="D404" i="22"/>
  <c r="E404" i="22"/>
  <c r="F404" i="22"/>
  <c r="G404" i="22"/>
  <c r="H404" i="22"/>
  <c r="I404" i="22"/>
  <c r="J404" i="22"/>
  <c r="K404" i="22"/>
  <c r="L404" i="22"/>
  <c r="M404" i="22"/>
  <c r="N404" i="22"/>
  <c r="O404" i="22"/>
  <c r="P404" i="22"/>
  <c r="Q404" i="22"/>
  <c r="R404" i="22"/>
  <c r="S404" i="22"/>
  <c r="T404" i="22"/>
  <c r="U404" i="22"/>
  <c r="C405" i="22"/>
  <c r="D405" i="22"/>
  <c r="E405" i="22"/>
  <c r="F405" i="22"/>
  <c r="G405" i="22"/>
  <c r="H405" i="22"/>
  <c r="I405" i="22"/>
  <c r="J405" i="22"/>
  <c r="K405" i="22"/>
  <c r="L405" i="22"/>
  <c r="M405" i="22"/>
  <c r="N405" i="22"/>
  <c r="O405" i="22"/>
  <c r="P405" i="22"/>
  <c r="Q405" i="22"/>
  <c r="R405" i="22"/>
  <c r="S405" i="22"/>
  <c r="T405" i="22"/>
  <c r="U405" i="22"/>
  <c r="C406" i="22"/>
  <c r="D406" i="22"/>
  <c r="E406" i="22"/>
  <c r="F406" i="22"/>
  <c r="G406" i="22"/>
  <c r="H406" i="22"/>
  <c r="I406" i="22"/>
  <c r="J406" i="22"/>
  <c r="K406" i="22"/>
  <c r="L406" i="22"/>
  <c r="M406" i="22"/>
  <c r="N406" i="22"/>
  <c r="O406" i="22"/>
  <c r="P406" i="22"/>
  <c r="Q406" i="22"/>
  <c r="R406" i="22"/>
  <c r="S406" i="22"/>
  <c r="T406" i="22"/>
  <c r="U406" i="22"/>
  <c r="C407" i="22"/>
  <c r="D407" i="22"/>
  <c r="E407" i="22"/>
  <c r="F407" i="22"/>
  <c r="G407" i="22"/>
  <c r="H407" i="22"/>
  <c r="I407" i="22"/>
  <c r="J407" i="22"/>
  <c r="K407" i="22"/>
  <c r="L407" i="22"/>
  <c r="M407" i="22"/>
  <c r="N407" i="22"/>
  <c r="O407" i="22"/>
  <c r="P407" i="22"/>
  <c r="Q407" i="22"/>
  <c r="R407" i="22"/>
  <c r="S407" i="22"/>
  <c r="T407" i="22"/>
  <c r="U407" i="22"/>
  <c r="C408" i="22"/>
  <c r="D408" i="22"/>
  <c r="E408" i="22"/>
  <c r="F408" i="22"/>
  <c r="G408" i="22"/>
  <c r="H408" i="22"/>
  <c r="I408" i="22"/>
  <c r="J408" i="22"/>
  <c r="K408" i="22"/>
  <c r="L408" i="22"/>
  <c r="M408" i="22"/>
  <c r="N408" i="22"/>
  <c r="O408" i="22"/>
  <c r="P408" i="22"/>
  <c r="Q408" i="22"/>
  <c r="R408" i="22"/>
  <c r="S408" i="22"/>
  <c r="T408" i="22"/>
  <c r="U408" i="22"/>
  <c r="C409" i="22"/>
  <c r="D409" i="22"/>
  <c r="E409" i="22"/>
  <c r="F409" i="22"/>
  <c r="G409" i="22"/>
  <c r="H409" i="22"/>
  <c r="I409" i="22"/>
  <c r="J409" i="22"/>
  <c r="K409" i="22"/>
  <c r="L409" i="22"/>
  <c r="M409" i="22"/>
  <c r="N409" i="22"/>
  <c r="O409" i="22"/>
  <c r="P409" i="22"/>
  <c r="Q409" i="22"/>
  <c r="R409" i="22"/>
  <c r="S409" i="22"/>
  <c r="T409" i="22"/>
  <c r="U409" i="22"/>
  <c r="C410" i="22"/>
  <c r="D410" i="22"/>
  <c r="E410" i="22"/>
  <c r="F410" i="22"/>
  <c r="G410" i="22"/>
  <c r="H410" i="22"/>
  <c r="I410" i="22"/>
  <c r="J410" i="22"/>
  <c r="K410" i="22"/>
  <c r="L410" i="22"/>
  <c r="M410" i="22"/>
  <c r="N410" i="22"/>
  <c r="O410" i="22"/>
  <c r="P410" i="22"/>
  <c r="Q410" i="22"/>
  <c r="R410" i="22"/>
  <c r="S410" i="22"/>
  <c r="T410" i="22"/>
  <c r="U410" i="22"/>
  <c r="C411" i="22"/>
  <c r="D411" i="22"/>
  <c r="E411" i="22"/>
  <c r="F411" i="22"/>
  <c r="G411" i="22"/>
  <c r="H411" i="22"/>
  <c r="I411" i="22"/>
  <c r="J411" i="22"/>
  <c r="K411" i="22"/>
  <c r="L411" i="22"/>
  <c r="M411" i="22"/>
  <c r="N411" i="22"/>
  <c r="O411" i="22"/>
  <c r="P411" i="22"/>
  <c r="Q411" i="22"/>
  <c r="R411" i="22"/>
  <c r="S411" i="22"/>
  <c r="T411" i="22"/>
  <c r="U411" i="22"/>
  <c r="C412" i="22"/>
  <c r="D412" i="22"/>
  <c r="E412" i="22"/>
  <c r="F412" i="22"/>
  <c r="G412" i="22"/>
  <c r="H412" i="22"/>
  <c r="I412" i="22"/>
  <c r="J412" i="22"/>
  <c r="K412" i="22"/>
  <c r="L412" i="22"/>
  <c r="M412" i="22"/>
  <c r="N412" i="22"/>
  <c r="O412" i="22"/>
  <c r="P412" i="22"/>
  <c r="Q412" i="22"/>
  <c r="R412" i="22"/>
  <c r="S412" i="22"/>
  <c r="T412" i="22"/>
  <c r="U412" i="22"/>
  <c r="C413" i="22"/>
  <c r="D413" i="22"/>
  <c r="E413" i="22"/>
  <c r="F413" i="22"/>
  <c r="G413" i="22"/>
  <c r="H413" i="22"/>
  <c r="I413" i="22"/>
  <c r="J413" i="22"/>
  <c r="K413" i="22"/>
  <c r="L413" i="22"/>
  <c r="M413" i="22"/>
  <c r="N413" i="22"/>
  <c r="O413" i="22"/>
  <c r="P413" i="22"/>
  <c r="Q413" i="22"/>
  <c r="R413" i="22"/>
  <c r="S413" i="22"/>
  <c r="T413" i="22"/>
  <c r="U413" i="22"/>
  <c r="C414" i="22"/>
  <c r="D414" i="22"/>
  <c r="E414" i="22"/>
  <c r="F414" i="22"/>
  <c r="G414" i="22"/>
  <c r="H414" i="22"/>
  <c r="I414" i="22"/>
  <c r="J414" i="22"/>
  <c r="K414" i="22"/>
  <c r="L414" i="22"/>
  <c r="M414" i="22"/>
  <c r="N414" i="22"/>
  <c r="O414" i="22"/>
  <c r="P414" i="22"/>
  <c r="Q414" i="22"/>
  <c r="R414" i="22"/>
  <c r="S414" i="22"/>
  <c r="T414" i="22"/>
  <c r="U414" i="22"/>
  <c r="C415" i="22"/>
  <c r="D415" i="22"/>
  <c r="E415" i="22"/>
  <c r="F415" i="22"/>
  <c r="G415" i="22"/>
  <c r="H415" i="22"/>
  <c r="I415" i="22"/>
  <c r="J415" i="22"/>
  <c r="K415" i="22"/>
  <c r="L415" i="22"/>
  <c r="M415" i="22"/>
  <c r="N415" i="22"/>
  <c r="O415" i="22"/>
  <c r="P415" i="22"/>
  <c r="Q415" i="22"/>
  <c r="R415" i="22"/>
  <c r="S415" i="22"/>
  <c r="T415" i="22"/>
  <c r="U415" i="22"/>
  <c r="C416" i="22"/>
  <c r="D416" i="22"/>
  <c r="E416" i="22"/>
  <c r="F416" i="22"/>
  <c r="G416" i="22"/>
  <c r="H416" i="22"/>
  <c r="I416" i="22"/>
  <c r="J416" i="22"/>
  <c r="K416" i="22"/>
  <c r="L416" i="22"/>
  <c r="M416" i="22"/>
  <c r="N416" i="22"/>
  <c r="O416" i="22"/>
  <c r="P416" i="22"/>
  <c r="Q416" i="22"/>
  <c r="R416" i="22"/>
  <c r="S416" i="22"/>
  <c r="T416" i="22"/>
  <c r="U416" i="22"/>
  <c r="C417" i="22"/>
  <c r="D417" i="22"/>
  <c r="E417" i="22"/>
  <c r="F417" i="22"/>
  <c r="G417" i="22"/>
  <c r="H417" i="22"/>
  <c r="I417" i="22"/>
  <c r="J417" i="22"/>
  <c r="K417" i="22"/>
  <c r="L417" i="22"/>
  <c r="M417" i="22"/>
  <c r="N417" i="22"/>
  <c r="O417" i="22"/>
  <c r="P417" i="22"/>
  <c r="Q417" i="22"/>
  <c r="R417" i="22"/>
  <c r="S417" i="22"/>
  <c r="T417" i="22"/>
  <c r="U417" i="22"/>
  <c r="C418" i="22"/>
  <c r="D418" i="22"/>
  <c r="E418" i="22"/>
  <c r="F418" i="22"/>
  <c r="G418" i="22"/>
  <c r="H418" i="22"/>
  <c r="I418" i="22"/>
  <c r="J418" i="22"/>
  <c r="K418" i="22"/>
  <c r="L418" i="22"/>
  <c r="M418" i="22"/>
  <c r="N418" i="22"/>
  <c r="O418" i="22"/>
  <c r="P418" i="22"/>
  <c r="Q418" i="22"/>
  <c r="R418" i="22"/>
  <c r="S418" i="22"/>
  <c r="T418" i="22"/>
  <c r="U418" i="22"/>
  <c r="C419" i="22"/>
  <c r="D419" i="22"/>
  <c r="E419" i="22"/>
  <c r="F419" i="22"/>
  <c r="G419" i="22"/>
  <c r="H419" i="22"/>
  <c r="I419" i="22"/>
  <c r="J419" i="22"/>
  <c r="K419" i="22"/>
  <c r="L419" i="22"/>
  <c r="M419" i="22"/>
  <c r="N419" i="22"/>
  <c r="O419" i="22"/>
  <c r="P419" i="22"/>
  <c r="Q419" i="22"/>
  <c r="R419" i="22"/>
  <c r="S419" i="22"/>
  <c r="T419" i="22"/>
  <c r="U419" i="22"/>
  <c r="C420" i="22"/>
  <c r="D420" i="22"/>
  <c r="E420" i="22"/>
  <c r="F420" i="22"/>
  <c r="G420" i="22"/>
  <c r="H420" i="22"/>
  <c r="I420" i="22"/>
  <c r="J420" i="22"/>
  <c r="K420" i="22"/>
  <c r="L420" i="22"/>
  <c r="M420" i="22"/>
  <c r="N420" i="22"/>
  <c r="O420" i="22"/>
  <c r="P420" i="22"/>
  <c r="Q420" i="22"/>
  <c r="R420" i="22"/>
  <c r="S420" i="22"/>
  <c r="T420" i="22"/>
  <c r="U420" i="22"/>
  <c r="C421" i="22"/>
  <c r="D421" i="22"/>
  <c r="E421" i="22"/>
  <c r="F421" i="22"/>
  <c r="G421" i="22"/>
  <c r="H421" i="22"/>
  <c r="I421" i="22"/>
  <c r="J421" i="22"/>
  <c r="K421" i="22"/>
  <c r="L421" i="22"/>
  <c r="M421" i="22"/>
  <c r="N421" i="22"/>
  <c r="O421" i="22"/>
  <c r="P421" i="22"/>
  <c r="Q421" i="22"/>
  <c r="R421" i="22"/>
  <c r="S421" i="22"/>
  <c r="T421" i="22"/>
  <c r="U421" i="22"/>
  <c r="C422" i="22"/>
  <c r="D422" i="22"/>
  <c r="E422" i="22"/>
  <c r="F422" i="22"/>
  <c r="G422" i="22"/>
  <c r="H422" i="22"/>
  <c r="I422" i="22"/>
  <c r="J422" i="22"/>
  <c r="K422" i="22"/>
  <c r="L422" i="22"/>
  <c r="M422" i="22"/>
  <c r="N422" i="22"/>
  <c r="O422" i="22"/>
  <c r="P422" i="22"/>
  <c r="Q422" i="22"/>
  <c r="R422" i="22"/>
  <c r="S422" i="22"/>
  <c r="T422" i="22"/>
  <c r="U422" i="22"/>
  <c r="C423" i="22"/>
  <c r="D423" i="22"/>
  <c r="E423" i="22"/>
  <c r="F423" i="22"/>
  <c r="G423" i="22"/>
  <c r="H423" i="22"/>
  <c r="I423" i="22"/>
  <c r="J423" i="22"/>
  <c r="K423" i="22"/>
  <c r="L423" i="22"/>
  <c r="M423" i="22"/>
  <c r="N423" i="22"/>
  <c r="O423" i="22"/>
  <c r="P423" i="22"/>
  <c r="Q423" i="22"/>
  <c r="R423" i="22"/>
  <c r="S423" i="22"/>
  <c r="T423" i="22"/>
  <c r="U423" i="22"/>
  <c r="C424" i="22"/>
  <c r="D424" i="22"/>
  <c r="E424" i="22"/>
  <c r="F424" i="22"/>
  <c r="G424" i="22"/>
  <c r="H424" i="22"/>
  <c r="I424" i="22"/>
  <c r="J424" i="22"/>
  <c r="K424" i="22"/>
  <c r="L424" i="22"/>
  <c r="M424" i="22"/>
  <c r="N424" i="22"/>
  <c r="O424" i="22"/>
  <c r="P424" i="22"/>
  <c r="Q424" i="22"/>
  <c r="R424" i="22"/>
  <c r="S424" i="22"/>
  <c r="T424" i="22"/>
  <c r="U424" i="22"/>
  <c r="C425" i="22"/>
  <c r="D425" i="22"/>
  <c r="E425" i="22"/>
  <c r="F425" i="22"/>
  <c r="G425" i="22"/>
  <c r="H425" i="22"/>
  <c r="I425" i="22"/>
  <c r="J425" i="22"/>
  <c r="K425" i="22"/>
  <c r="L425" i="22"/>
  <c r="M425" i="22"/>
  <c r="N425" i="22"/>
  <c r="O425" i="22"/>
  <c r="P425" i="22"/>
  <c r="Q425" i="22"/>
  <c r="R425" i="22"/>
  <c r="S425" i="22"/>
  <c r="T425" i="22"/>
  <c r="U425" i="22"/>
  <c r="C426" i="22"/>
  <c r="D426" i="22"/>
  <c r="E426" i="22"/>
  <c r="F426" i="22"/>
  <c r="G426" i="22"/>
  <c r="H426" i="22"/>
  <c r="I426" i="22"/>
  <c r="J426" i="22"/>
  <c r="K426" i="22"/>
  <c r="L426" i="22"/>
  <c r="M426" i="22"/>
  <c r="N426" i="22"/>
  <c r="O426" i="22"/>
  <c r="P426" i="22"/>
  <c r="Q426" i="22"/>
  <c r="R426" i="22"/>
  <c r="S426" i="22"/>
  <c r="T426" i="22"/>
  <c r="U426" i="22"/>
  <c r="C427" i="22"/>
  <c r="D427" i="22"/>
  <c r="E427" i="22"/>
  <c r="F427" i="22"/>
  <c r="G427" i="22"/>
  <c r="H427" i="22"/>
  <c r="I427" i="22"/>
  <c r="J427" i="22"/>
  <c r="K427" i="22"/>
  <c r="L427" i="22"/>
  <c r="M427" i="22"/>
  <c r="N427" i="22"/>
  <c r="O427" i="22"/>
  <c r="P427" i="22"/>
  <c r="Q427" i="22"/>
  <c r="R427" i="22"/>
  <c r="S427" i="22"/>
  <c r="T427" i="22"/>
  <c r="U427" i="22"/>
  <c r="C428" i="22"/>
  <c r="D428" i="22"/>
  <c r="E428" i="22"/>
  <c r="F428" i="22"/>
  <c r="G428" i="22"/>
  <c r="H428" i="22"/>
  <c r="I428" i="22"/>
  <c r="J428" i="22"/>
  <c r="K428" i="22"/>
  <c r="L428" i="22"/>
  <c r="M428" i="22"/>
  <c r="N428" i="22"/>
  <c r="O428" i="22"/>
  <c r="P428" i="22"/>
  <c r="Q428" i="22"/>
  <c r="R428" i="22"/>
  <c r="S428" i="22"/>
  <c r="T428" i="22"/>
  <c r="U428" i="22"/>
  <c r="C429" i="22"/>
  <c r="D429" i="22"/>
  <c r="E429" i="22"/>
  <c r="F429" i="22"/>
  <c r="G429" i="22"/>
  <c r="H429" i="22"/>
  <c r="I429" i="22"/>
  <c r="J429" i="22"/>
  <c r="K429" i="22"/>
  <c r="L429" i="22"/>
  <c r="M429" i="22"/>
  <c r="N429" i="22"/>
  <c r="O429" i="22"/>
  <c r="P429" i="22"/>
  <c r="Q429" i="22"/>
  <c r="R429" i="22"/>
  <c r="S429" i="22"/>
  <c r="T429" i="22"/>
  <c r="U429" i="22"/>
  <c r="C430" i="22"/>
  <c r="D430" i="22"/>
  <c r="E430" i="22"/>
  <c r="F430" i="22"/>
  <c r="G430" i="22"/>
  <c r="H430" i="22"/>
  <c r="I430" i="22"/>
  <c r="J430" i="22"/>
  <c r="K430" i="22"/>
  <c r="L430" i="22"/>
  <c r="M430" i="22"/>
  <c r="N430" i="22"/>
  <c r="O430" i="22"/>
  <c r="P430" i="22"/>
  <c r="Q430" i="22"/>
  <c r="R430" i="22"/>
  <c r="S430" i="22"/>
  <c r="T430" i="22"/>
  <c r="U430" i="22"/>
  <c r="C431" i="22"/>
  <c r="D431" i="22"/>
  <c r="E431" i="22"/>
  <c r="F431" i="22"/>
  <c r="G431" i="22"/>
  <c r="H431" i="22"/>
  <c r="I431" i="22"/>
  <c r="J431" i="22"/>
  <c r="K431" i="22"/>
  <c r="L431" i="22"/>
  <c r="M431" i="22"/>
  <c r="N431" i="22"/>
  <c r="O431" i="22"/>
  <c r="P431" i="22"/>
  <c r="Q431" i="22"/>
  <c r="R431" i="22"/>
  <c r="S431" i="22"/>
  <c r="T431" i="22"/>
  <c r="U431" i="22"/>
  <c r="C432" i="22"/>
  <c r="D432" i="22"/>
  <c r="E432" i="22"/>
  <c r="F432" i="22"/>
  <c r="G432" i="22"/>
  <c r="H432" i="22"/>
  <c r="I432" i="22"/>
  <c r="J432" i="22"/>
  <c r="K432" i="22"/>
  <c r="L432" i="22"/>
  <c r="M432" i="22"/>
  <c r="N432" i="22"/>
  <c r="O432" i="22"/>
  <c r="P432" i="22"/>
  <c r="Q432" i="22"/>
  <c r="R432" i="22"/>
  <c r="S432" i="22"/>
  <c r="T432" i="22"/>
  <c r="U432" i="22"/>
  <c r="C433" i="22"/>
  <c r="D433" i="22"/>
  <c r="E433" i="22"/>
  <c r="F433" i="22"/>
  <c r="G433" i="22"/>
  <c r="H433" i="22"/>
  <c r="I433" i="22"/>
  <c r="J433" i="22"/>
  <c r="K433" i="22"/>
  <c r="L433" i="22"/>
  <c r="M433" i="22"/>
  <c r="N433" i="22"/>
  <c r="O433" i="22"/>
  <c r="P433" i="22"/>
  <c r="Q433" i="22"/>
  <c r="R433" i="22"/>
  <c r="S433" i="22"/>
  <c r="T433" i="22"/>
  <c r="U433"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89" i="22"/>
  <c r="B90" i="22"/>
  <c r="B91" i="22"/>
  <c r="B92" i="22"/>
  <c r="B93" i="22"/>
  <c r="B94" i="22"/>
  <c r="B95" i="22"/>
  <c r="B96" i="22"/>
  <c r="B97" i="22"/>
  <c r="B98" i="22"/>
  <c r="B99" i="22"/>
  <c r="B100" i="22"/>
  <c r="B101" i="22"/>
  <c r="B102" i="22"/>
  <c r="B103" i="22"/>
  <c r="B104" i="22"/>
  <c r="B105" i="22"/>
  <c r="B106" i="22"/>
  <c r="B107" i="22"/>
  <c r="B108" i="22"/>
  <c r="B109" i="22"/>
  <c r="B110" i="22"/>
  <c r="B111" i="22"/>
  <c r="B112" i="22"/>
  <c r="B113" i="22"/>
  <c r="B114" i="22"/>
  <c r="B115" i="22"/>
  <c r="B116" i="22"/>
  <c r="B117" i="22"/>
  <c r="B118" i="22"/>
  <c r="B119" i="22"/>
  <c r="B120" i="22"/>
  <c r="B121" i="22"/>
  <c r="B122" i="22"/>
  <c r="B123" i="22"/>
  <c r="B124" i="22"/>
  <c r="B125" i="22"/>
  <c r="B126" i="22"/>
  <c r="B127" i="22"/>
  <c r="B128" i="22"/>
  <c r="B129" i="22"/>
  <c r="B130" i="22"/>
  <c r="B131" i="22"/>
  <c r="B132" i="22"/>
  <c r="B133" i="22"/>
  <c r="B134" i="22"/>
  <c r="B135" i="22"/>
  <c r="B136" i="22"/>
  <c r="B137" i="22"/>
  <c r="B138" i="22"/>
  <c r="B139" i="22"/>
  <c r="B140" i="22"/>
  <c r="B141" i="22"/>
  <c r="B142" i="22"/>
  <c r="B143" i="22"/>
  <c r="B144" i="22"/>
  <c r="B145" i="22"/>
  <c r="B146" i="22"/>
  <c r="B147" i="22"/>
  <c r="B148" i="22"/>
  <c r="B149" i="22"/>
  <c r="B150" i="22"/>
  <c r="B151" i="22"/>
  <c r="B152" i="22"/>
  <c r="B153" i="22"/>
  <c r="B154" i="22"/>
  <c r="B155" i="22"/>
  <c r="B156" i="22"/>
  <c r="B157" i="22"/>
  <c r="B158" i="22"/>
  <c r="B159" i="22"/>
  <c r="B160" i="22"/>
  <c r="B161" i="22"/>
  <c r="B162" i="22"/>
  <c r="B163" i="22"/>
  <c r="B164" i="22"/>
  <c r="B165" i="22"/>
  <c r="B166" i="22"/>
  <c r="B167" i="22"/>
  <c r="B168" i="22"/>
  <c r="B169" i="22"/>
  <c r="B170" i="22"/>
  <c r="B171" i="22"/>
  <c r="B172" i="22"/>
  <c r="B173" i="22"/>
  <c r="B174" i="22"/>
  <c r="B175" i="22"/>
  <c r="B176" i="22"/>
  <c r="B177" i="22"/>
  <c r="B178" i="22"/>
  <c r="B179" i="22"/>
  <c r="B180" i="22"/>
  <c r="B181" i="22"/>
  <c r="B182" i="22"/>
  <c r="B183" i="22"/>
  <c r="B184" i="22"/>
  <c r="B185" i="22"/>
  <c r="B186" i="22"/>
  <c r="B187" i="22"/>
  <c r="B188" i="22"/>
  <c r="B189" i="22"/>
  <c r="B190" i="22"/>
  <c r="B191" i="22"/>
  <c r="B192" i="22"/>
  <c r="B193" i="22"/>
  <c r="B194" i="22"/>
  <c r="B195" i="22"/>
  <c r="B196" i="22"/>
  <c r="B197" i="22"/>
  <c r="B198" i="22"/>
  <c r="B199" i="22"/>
  <c r="B200" i="22"/>
  <c r="B201" i="22"/>
  <c r="B202" i="22"/>
  <c r="B203" i="22"/>
  <c r="B204" i="22"/>
  <c r="B205" i="22"/>
  <c r="B206" i="22"/>
  <c r="B207" i="22"/>
  <c r="B208" i="22"/>
  <c r="B209" i="22"/>
  <c r="B210" i="22"/>
  <c r="B211" i="22"/>
  <c r="B212" i="22"/>
  <c r="B213" i="22"/>
  <c r="B214" i="22"/>
  <c r="B215" i="22"/>
  <c r="B216" i="22"/>
  <c r="B217" i="22"/>
  <c r="B218" i="22"/>
  <c r="B219" i="22"/>
  <c r="B220" i="22"/>
  <c r="B221" i="22"/>
  <c r="B222" i="22"/>
  <c r="B223" i="22"/>
  <c r="B224" i="22"/>
  <c r="B225" i="22"/>
  <c r="B226" i="22"/>
  <c r="B227" i="22"/>
  <c r="B228" i="22"/>
  <c r="B229" i="22"/>
  <c r="B230" i="22"/>
  <c r="B231" i="22"/>
  <c r="B232" i="22"/>
  <c r="B233" i="22"/>
  <c r="B234" i="22"/>
  <c r="B235" i="22"/>
  <c r="B236" i="22"/>
  <c r="B237" i="22"/>
  <c r="B238" i="22"/>
  <c r="B239" i="22"/>
  <c r="B240" i="22"/>
  <c r="B241" i="22"/>
  <c r="B242" i="22"/>
  <c r="B243" i="22"/>
  <c r="B244" i="22"/>
  <c r="B245" i="22"/>
  <c r="B246" i="22"/>
  <c r="B247" i="22"/>
  <c r="B248" i="22"/>
  <c r="B249" i="22"/>
  <c r="B250" i="22"/>
  <c r="B251" i="22"/>
  <c r="B252" i="22"/>
  <c r="B253" i="22"/>
  <c r="B254" i="22"/>
  <c r="B255" i="22"/>
  <c r="B256" i="22"/>
  <c r="B257" i="22"/>
  <c r="B258" i="22"/>
  <c r="B259" i="22"/>
  <c r="B260" i="22"/>
  <c r="B261" i="22"/>
  <c r="B262" i="22"/>
  <c r="B263" i="22"/>
  <c r="B264" i="22"/>
  <c r="B265" i="22"/>
  <c r="B266" i="22"/>
  <c r="B267" i="22"/>
  <c r="B268" i="22"/>
  <c r="B269" i="22"/>
  <c r="B270" i="22"/>
  <c r="B271" i="22"/>
  <c r="B272" i="22"/>
  <c r="B273" i="22"/>
  <c r="B274" i="22"/>
  <c r="B275" i="22"/>
  <c r="B276" i="22"/>
  <c r="B277" i="22"/>
  <c r="B278" i="22"/>
  <c r="B279" i="22"/>
  <c r="B280" i="22"/>
  <c r="B281" i="22"/>
  <c r="B282" i="22"/>
  <c r="B283" i="22"/>
  <c r="B284" i="22"/>
  <c r="B285" i="22"/>
  <c r="B286" i="22"/>
  <c r="B287" i="22"/>
  <c r="B288" i="22"/>
  <c r="B289" i="22"/>
  <c r="B290" i="22"/>
  <c r="B291" i="22"/>
  <c r="B292" i="22"/>
  <c r="B293" i="22"/>
  <c r="B294" i="22"/>
  <c r="B295" i="22"/>
  <c r="B296" i="22"/>
  <c r="B297" i="22"/>
  <c r="B298" i="22"/>
  <c r="B299" i="22"/>
  <c r="B300" i="22"/>
  <c r="B301" i="22"/>
  <c r="B302" i="22"/>
  <c r="B303" i="22"/>
  <c r="B304" i="22"/>
  <c r="B305" i="22"/>
  <c r="B306" i="22"/>
  <c r="B307" i="22"/>
  <c r="B308" i="22"/>
  <c r="B309" i="22"/>
  <c r="B310" i="22"/>
  <c r="B311" i="22"/>
  <c r="B312" i="22"/>
  <c r="B313" i="22"/>
  <c r="B314" i="22"/>
  <c r="B315" i="22"/>
  <c r="B316" i="22"/>
  <c r="B317" i="22"/>
  <c r="B318" i="22"/>
  <c r="B319" i="22"/>
  <c r="B320" i="22"/>
  <c r="B321" i="22"/>
  <c r="B322" i="22"/>
  <c r="B323" i="22"/>
  <c r="B324" i="22"/>
  <c r="B325" i="22"/>
  <c r="B326" i="22"/>
  <c r="B327" i="22"/>
  <c r="B328" i="22"/>
  <c r="B329" i="22"/>
  <c r="B330" i="22"/>
  <c r="B331" i="22"/>
  <c r="B332" i="22"/>
  <c r="B333" i="22"/>
  <c r="B334" i="22"/>
  <c r="B335" i="22"/>
  <c r="B336" i="22"/>
  <c r="B337" i="22"/>
  <c r="B338" i="22"/>
  <c r="B339" i="22"/>
  <c r="B340" i="22"/>
  <c r="B341" i="22"/>
  <c r="B342" i="22"/>
  <c r="B343" i="22"/>
  <c r="B344" i="22"/>
  <c r="B345" i="22"/>
  <c r="B346" i="22"/>
  <c r="B347" i="22"/>
  <c r="B348" i="22"/>
  <c r="B349" i="22"/>
  <c r="B350" i="22"/>
  <c r="B351" i="22"/>
  <c r="B352" i="22"/>
  <c r="B353" i="22"/>
  <c r="B354" i="22"/>
  <c r="B355" i="22"/>
  <c r="B356" i="22"/>
  <c r="B357" i="22"/>
  <c r="B358" i="22"/>
  <c r="B359" i="22"/>
  <c r="B360" i="22"/>
  <c r="B361" i="22"/>
  <c r="B362" i="22"/>
  <c r="B363" i="22"/>
  <c r="B364" i="22"/>
  <c r="B365" i="22"/>
  <c r="B366" i="22"/>
  <c r="B367" i="22"/>
  <c r="B368" i="22"/>
  <c r="B369" i="22"/>
  <c r="B370" i="22"/>
  <c r="B371" i="22"/>
  <c r="B372" i="22"/>
  <c r="B373" i="22"/>
  <c r="B374" i="22"/>
  <c r="B375" i="22"/>
  <c r="B376" i="22"/>
  <c r="B377" i="22"/>
  <c r="B378" i="22"/>
  <c r="B379" i="22"/>
  <c r="B380" i="22"/>
  <c r="B381" i="22"/>
  <c r="B382" i="22"/>
  <c r="B383" i="22"/>
  <c r="B384" i="22"/>
  <c r="B385" i="22"/>
  <c r="B386" i="22"/>
  <c r="B387" i="22"/>
  <c r="B388" i="22"/>
  <c r="B389" i="22"/>
  <c r="B390" i="22"/>
  <c r="B391" i="22"/>
  <c r="B392" i="22"/>
  <c r="B393" i="22"/>
  <c r="B394" i="22"/>
  <c r="B395" i="22"/>
  <c r="B396" i="22"/>
  <c r="B397" i="22"/>
  <c r="B398" i="22"/>
  <c r="B399" i="22"/>
  <c r="B400" i="22"/>
  <c r="B401" i="22"/>
  <c r="B402" i="22"/>
  <c r="B403" i="22"/>
  <c r="B404" i="22"/>
  <c r="B405" i="22"/>
  <c r="B406" i="22"/>
  <c r="B407" i="22"/>
  <c r="B408" i="22"/>
  <c r="B409" i="22"/>
  <c r="B410" i="22"/>
  <c r="B411" i="22"/>
  <c r="B412" i="22"/>
  <c r="B413" i="22"/>
  <c r="B414" i="22"/>
  <c r="B415" i="22"/>
  <c r="B416" i="22"/>
  <c r="B417" i="22"/>
  <c r="B418" i="22"/>
  <c r="B419" i="22"/>
  <c r="B420" i="22"/>
  <c r="B421" i="22"/>
  <c r="B422" i="22"/>
  <c r="B423" i="22"/>
  <c r="B424" i="22"/>
  <c r="B425" i="22"/>
  <c r="B426" i="22"/>
  <c r="B427" i="22"/>
  <c r="B428" i="22"/>
  <c r="B429" i="22"/>
  <c r="B430" i="22"/>
  <c r="B431" i="22"/>
  <c r="B432" i="22"/>
  <c r="B433" i="22"/>
  <c r="V4" i="10"/>
  <c r="W4" i="10"/>
  <c r="X4" i="10"/>
  <c r="Y4" i="10"/>
  <c r="Z4" i="10"/>
  <c r="AA4" i="10"/>
  <c r="AB4" i="10"/>
  <c r="AC4" i="10"/>
  <c r="AD4" i="10"/>
  <c r="AE4" i="10"/>
  <c r="U4" i="10"/>
  <c r="B3" i="22"/>
  <c r="B6" i="22"/>
  <c r="B7" i="22"/>
  <c r="B8" i="22"/>
  <c r="B9" i="22"/>
  <c r="B10" i="22"/>
  <c r="B11" i="22"/>
  <c r="B12" i="22"/>
  <c r="B13" i="22"/>
  <c r="B14" i="22"/>
  <c r="B15" i="22"/>
  <c r="B16" i="22"/>
  <c r="B17" i="22"/>
  <c r="B18" i="22"/>
  <c r="B19" i="22"/>
  <c r="B20" i="22"/>
  <c r="B21" i="22"/>
  <c r="C6" i="20"/>
  <c r="F4" i="20" s="1"/>
  <c r="G4" i="29" l="1"/>
  <c r="B2" i="28" s="1"/>
  <c r="U1" i="10"/>
  <c r="U3" i="10" l="1"/>
  <c r="A1" i="10" s="1"/>
  <c r="B2" i="2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RAPP2017-14_tab_kommune_base.xlsx!Base_piv" type="102" refreshedVersion="6" minRefreshableVersion="5">
    <extLst>
      <ext xmlns:x15="http://schemas.microsoft.com/office/spreadsheetml/2010/11/main" uri="{DE250136-89BD-433C-8126-D09CA5730AF9}">
        <x15:connection id="Base_piv" autoDelete="1">
          <x15:rangePr sourceName="_xlcn.WorksheetConnection_RAPP201714_tab_kommune_base.xlsxBase_piv1"/>
        </x15:connection>
      </ext>
    </extLst>
  </connection>
  <connection id="3" xr16:uid="{00000000-0015-0000-FFFF-FFFF02000000}" name="WorksheetConnection_RAPP2017-14_tab_kommune_base.xlsx!Tabell1" type="102" refreshedVersion="6" minRefreshableVersion="5">
    <extLst>
      <ext xmlns:x15="http://schemas.microsoft.com/office/spreadsheetml/2010/11/main" uri="{DE250136-89BD-433C-8126-D09CA5730AF9}">
        <x15:connection id="Tabell1" autoDelete="1">
          <x15:rangePr sourceName="_xlcn.WorksheetConnection_RAPP201714_tab_kommune_base.xlsxTabell11"/>
        </x15:connection>
      </ext>
    </extLst>
  </connection>
</connections>
</file>

<file path=xl/sharedStrings.xml><?xml version="1.0" encoding="utf-8"?>
<sst xmlns="http://schemas.openxmlformats.org/spreadsheetml/2006/main" count="25670" uniqueCount="1409">
  <si>
    <t>Jordbruks- areal ned-
bygd i alt</t>
  </si>
  <si>
    <t>Bolig- bebygg-
else</t>
  </si>
  <si>
    <t>Fritids- bebygg-
else</t>
  </si>
  <si>
    <t>Bebygd område
for landbruk</t>
  </si>
  <si>
    <t>Næring, offentlig og privat
tjenesteyting</t>
  </si>
  <si>
    <t>Veg og bane</t>
  </si>
  <si>
    <t>Sports-, idretts-, og
grønne områder</t>
  </si>
  <si>
    <t>Annen bebyggelse og anlegg</t>
  </si>
  <si>
    <t>01 Østfold</t>
  </si>
  <si>
    <t>0101 Halden (2003)</t>
  </si>
  <si>
    <t>0104 Moss (2003)</t>
  </si>
  <si>
    <t>0105 Sarpsborg(2003)</t>
  </si>
  <si>
    <t>0106 Fredrikstad (2001)</t>
  </si>
  <si>
    <t>0111 Hvaler (2002)</t>
  </si>
  <si>
    <t>0118 Aremark(2003)</t>
  </si>
  <si>
    <t>0119 Marker (2003)</t>
  </si>
  <si>
    <t>0121 Rømskog(2003)</t>
  </si>
  <si>
    <t>0122 Trøgstad (2003)</t>
  </si>
  <si>
    <t>0123 Spydeberg(2003)</t>
  </si>
  <si>
    <t>0124 Askim(2007)</t>
  </si>
  <si>
    <t>0125 Eidsberg (2003)</t>
  </si>
  <si>
    <t>0127 Skiptvet (2003)</t>
  </si>
  <si>
    <t>0128 Rakkestad(2003)</t>
  </si>
  <si>
    <t>0135 Råde (2003)</t>
  </si>
  <si>
    <t>0136 Rygge(2003)</t>
  </si>
  <si>
    <t>0137 Våler(2003)</t>
  </si>
  <si>
    <t>0138 Hobøl(2002)</t>
  </si>
  <si>
    <t>02 Akershus</t>
  </si>
  <si>
    <t>0211 Vestby (2003)</t>
  </si>
  <si>
    <t>0213 Ski(2002)</t>
  </si>
  <si>
    <t>0214 Ås (2003)</t>
  </si>
  <si>
    <t>0215 Frogn(2003)</t>
  </si>
  <si>
    <t>0216 Nesodden (2003)</t>
  </si>
  <si>
    <t>0217 Oppegård (2004)</t>
  </si>
  <si>
    <t>0219 Bærum(2008)</t>
  </si>
  <si>
    <t>0220 Asker(2006)</t>
  </si>
  <si>
    <t>0221 Aurskog-Høland (2005)</t>
  </si>
  <si>
    <t>0226 Sørum(2001)</t>
  </si>
  <si>
    <t>0227 Fet(2004)</t>
  </si>
  <si>
    <t>0228 Rælingen (2003)</t>
  </si>
  <si>
    <t>0229 Enebakk(2003)</t>
  </si>
  <si>
    <t>0230 Lørenskog(2003)</t>
  </si>
  <si>
    <t>0231 Skedsmo(2003)</t>
  </si>
  <si>
    <t>0233 Nittedal (2002)</t>
  </si>
  <si>
    <t>0234 Gjerdrum (2004)</t>
  </si>
  <si>
    <t>0235 Ullensaker (2003)</t>
  </si>
  <si>
    <t>0236 Nes(2005)</t>
  </si>
  <si>
    <t>0237 Eidsvoll (2002)</t>
  </si>
  <si>
    <t>0238 Nannestad(2003)</t>
  </si>
  <si>
    <t>0239 Hurdal (2002)</t>
  </si>
  <si>
    <t>03 Oslo</t>
  </si>
  <si>
    <t>0301 Oslo (1998)</t>
  </si>
  <si>
    <t>04 Hedmark</t>
  </si>
  <si>
    <t>8 781</t>
  </si>
  <si>
    <t>2 038</t>
  </si>
  <si>
    <t>3 151</t>
  </si>
  <si>
    <t>1 053</t>
  </si>
  <si>
    <t>1 047</t>
  </si>
  <si>
    <t>0402 Kongsvinger (2002)</t>
  </si>
  <si>
    <t>0403 Hamar(2002)</t>
  </si>
  <si>
    <t>0412 Ringsaker(2002)</t>
  </si>
  <si>
    <t>1 867</t>
  </si>
  <si>
    <t>0415 Løten(2002)</t>
  </si>
  <si>
    <t>0417 Stange (2002)</t>
  </si>
  <si>
    <t>1 420</t>
  </si>
  <si>
    <t>0418 Nord-Odal(2002)</t>
  </si>
  <si>
    <t>0419 Sør-Odal (2002)</t>
  </si>
  <si>
    <t>0420 Eidskog(2002)</t>
  </si>
  <si>
    <t>0423 Grue (2002)</t>
  </si>
  <si>
    <t>0425 Åsnes(2002)</t>
  </si>
  <si>
    <t>0426 Våler(2002)</t>
  </si>
  <si>
    <t>0427 Elverum(2002)</t>
  </si>
  <si>
    <t>1 097</t>
  </si>
  <si>
    <t>0428 Trysil (2007)</t>
  </si>
  <si>
    <t>0429 Åmot (2006)</t>
  </si>
  <si>
    <t>0430 Stor-Elvdal (2008)</t>
  </si>
  <si>
    <t>0432 Rendalen (2004)</t>
  </si>
  <si>
    <t>0434 Engerdal (2008)</t>
  </si>
  <si>
    <t>0436 Tolga(2008)</t>
  </si>
  <si>
    <t>0437 Tynset (2004)</t>
  </si>
  <si>
    <t>0438 Alvdal (2004)</t>
  </si>
  <si>
    <t>0439 Folldal(2008)</t>
  </si>
  <si>
    <t>0441 Os (2008)</t>
  </si>
  <si>
    <t>05 Oppland</t>
  </si>
  <si>
    <t>5 955</t>
  </si>
  <si>
    <t>1 328</t>
  </si>
  <si>
    <t>2 112</t>
  </si>
  <si>
    <t>1 014</t>
  </si>
  <si>
    <t>0501 Lillehammer (2004)</t>
  </si>
  <si>
    <t>0502 Gjøvik (2004)</t>
  </si>
  <si>
    <t>0511 Dovre(2009)</t>
  </si>
  <si>
    <t>0512 Lesja(2000)</t>
  </si>
  <si>
    <t>0513 Skjåk(2002)</t>
  </si>
  <si>
    <t>0514 Lom(2002)</t>
  </si>
  <si>
    <t>0515 Vågå (2006)</t>
  </si>
  <si>
    <t>0516 Nord-Fron(2004)</t>
  </si>
  <si>
    <t>0517 Sel(2006)</t>
  </si>
  <si>
    <t>0519 Sør-Fron (2005)</t>
  </si>
  <si>
    <t>0520 Ringebu(2004)</t>
  </si>
  <si>
    <t>0521 Øyer (2005)</t>
  </si>
  <si>
    <t>0522 Gausdal(2004)</t>
  </si>
  <si>
    <t>0528 Østre Toten (2004)</t>
  </si>
  <si>
    <t>0529 Vestre Toten(2004)</t>
  </si>
  <si>
    <t>0532 Jevnaker (2007)</t>
  </si>
  <si>
    <t>0533 Lunner (2004)</t>
  </si>
  <si>
    <t>0534 Gran (2001)</t>
  </si>
  <si>
    <t>0536 Søndre Land (2007)</t>
  </si>
  <si>
    <t>0538 Nordre Land (2007)</t>
  </si>
  <si>
    <t>0540 Sør-Aurdal (2008)</t>
  </si>
  <si>
    <t>0541 Etnedal(2006)</t>
  </si>
  <si>
    <t>0542 Nord-Aurdal (2008)</t>
  </si>
  <si>
    <t>0543 Vestre Slidre (2009)</t>
  </si>
  <si>
    <t>0544 Øystre Slidre (2005)</t>
  </si>
  <si>
    <t>0545 Vang (2004)</t>
  </si>
  <si>
    <t>06 Buskerud</t>
  </si>
  <si>
    <t>0602 Drammen(2008)</t>
  </si>
  <si>
    <t>0604 Kongsberg(2003)</t>
  </si>
  <si>
    <t>0605 Ringerike(2004)</t>
  </si>
  <si>
    <t>0612 Hole (2003)</t>
  </si>
  <si>
    <t>0615 Flå(2008)</t>
  </si>
  <si>
    <t>0616 Nes(2008)</t>
  </si>
  <si>
    <t>0617 Gol(2009)</t>
  </si>
  <si>
    <t>0618 Hemsedal (2002)</t>
  </si>
  <si>
    <t>0619 Ål (2009)</t>
  </si>
  <si>
    <t>0620 Hol(2009)</t>
  </si>
  <si>
    <t>0621 Sigdal (2004)</t>
  </si>
  <si>
    <t>0622 Krødsherad (2008)</t>
  </si>
  <si>
    <t>0623 Modum(2008)</t>
  </si>
  <si>
    <t>0624 Øvre Eiker (2005)</t>
  </si>
  <si>
    <t>0625 Nedre Eiker(2005)</t>
  </si>
  <si>
    <t>0626 Lier (2005)</t>
  </si>
  <si>
    <t>0627 Røyken (1999)</t>
  </si>
  <si>
    <t>0628 Hurum(2003)</t>
  </si>
  <si>
    <t>0631 Flesberg (2004)</t>
  </si>
  <si>
    <t>0632 Rollag (2004)</t>
  </si>
  <si>
    <t>0633 Nore og Uvdal (2004)</t>
  </si>
  <si>
    <t>07 Vestfold</t>
  </si>
  <si>
    <t>0701 Horten (2002)</t>
  </si>
  <si>
    <t>0702 Holmestrand (2002)</t>
  </si>
  <si>
    <t>0704 Tønsberg(2002)</t>
  </si>
  <si>
    <t>0706 Sandefjord (2002)</t>
  </si>
  <si>
    <t>0709 Larvik (2002)</t>
  </si>
  <si>
    <t>0711 Svelvik(2002)</t>
  </si>
  <si>
    <t>0713 Sande (2002)</t>
  </si>
  <si>
    <t>0714 Hof(2002)</t>
  </si>
  <si>
    <t>0716 Re (2002)</t>
  </si>
  <si>
    <t>0719 Andebu (2002)</t>
  </si>
  <si>
    <t>0720 Stokke (2002)</t>
  </si>
  <si>
    <t>0722 Nøtterøy(2002)</t>
  </si>
  <si>
    <t>0723 Tjøme (2002)</t>
  </si>
  <si>
    <t>0728 Lardal (2002)</t>
  </si>
  <si>
    <t>08 Telemark</t>
  </si>
  <si>
    <t>0805 Porsgrunn (2002)</t>
  </si>
  <si>
    <t>0806 Skien (2001)</t>
  </si>
  <si>
    <t>0807 Notodden (2004)</t>
  </si>
  <si>
    <t>0811 Siljan (2004)</t>
  </si>
  <si>
    <t>0814 Bamble (2004)</t>
  </si>
  <si>
    <t>0815 Kragerø(2004)</t>
  </si>
  <si>
    <t>0817 Drangedal (2006)</t>
  </si>
  <si>
    <t>0819 Nome (2005)</t>
  </si>
  <si>
    <t>0821 Bø (2004)</t>
  </si>
  <si>
    <t>0822 Sauherad (2003)</t>
  </si>
  <si>
    <t>0826 Tinn (2008)</t>
  </si>
  <si>
    <t>0827 Hjartdal (2005)</t>
  </si>
  <si>
    <t>0828 Seljord (2007)</t>
  </si>
  <si>
    <t>0829 Kviteseid (2006)</t>
  </si>
  <si>
    <t>0830 Nissedal (2004)</t>
  </si>
  <si>
    <t>0831 Fyresdal (2007)</t>
  </si>
  <si>
    <t>0833 Tokke 2008)</t>
  </si>
  <si>
    <t>0834 Vinje (2006)</t>
  </si>
  <si>
    <t>09 Aust-Agder</t>
  </si>
  <si>
    <t>0901 Risør (2004)</t>
  </si>
  <si>
    <t>0904 Grimstad (2009)</t>
  </si>
  <si>
    <t>0906 Arendal (2003)</t>
  </si>
  <si>
    <t>0911 Gjerstad (2004)</t>
  </si>
  <si>
    <t>0912 Vegårshei (2004)</t>
  </si>
  <si>
    <t>0914 Tvedestrand(2004)</t>
  </si>
  <si>
    <t>0919 Froland (2009)</t>
  </si>
  <si>
    <t>0926 Lillesand (1999)</t>
  </si>
  <si>
    <t>0928 Birkenes (2007)</t>
  </si>
  <si>
    <t>0929 Åmli (2009)</t>
  </si>
  <si>
    <t>0935 Iveland (2007)</t>
  </si>
  <si>
    <t>0937 Evje og Hornnes (2007)</t>
  </si>
  <si>
    <t>0938 Bygland (2006)</t>
  </si>
  <si>
    <t>0940 Valle (2005)</t>
  </si>
  <si>
    <t>10 Vest-Agder</t>
  </si>
  <si>
    <t>1001 Kristiansand (2002)</t>
  </si>
  <si>
    <t>1002 Mandal (2004)</t>
  </si>
  <si>
    <t>1003 Farsund (2002)</t>
  </si>
  <si>
    <t>1004 Flekkefjord (2005)</t>
  </si>
  <si>
    <t>1014 Vennesla (2004)</t>
  </si>
  <si>
    <t>1017 Songdalen (2004)</t>
  </si>
  <si>
    <t>1018 Søgne (2000)</t>
  </si>
  <si>
    <t>1021 Marnardal (2004)</t>
  </si>
  <si>
    <t>1026 Åseral (2005)</t>
  </si>
  <si>
    <t>1027 Audnedal (2004)</t>
  </si>
  <si>
    <t>1029 Lindesnes (2004)</t>
  </si>
  <si>
    <t>1032 Lyngdal (2004)</t>
  </si>
  <si>
    <t>1034 Hægebostad (2006)</t>
  </si>
  <si>
    <t>1037 Kvinesdal (2006)</t>
  </si>
  <si>
    <t>1046 Sirdal (2006)</t>
  </si>
  <si>
    <t>11 Rogaland</t>
  </si>
  <si>
    <t>1101 Eigersund (2003)</t>
  </si>
  <si>
    <t>1102 Sandnes (2003)</t>
  </si>
  <si>
    <t>1103 Stavanger (2007)</t>
  </si>
  <si>
    <t>1106 Haugesund (2002)</t>
  </si>
  <si>
    <t>1111 Sokndal (2003)</t>
  </si>
  <si>
    <t>1112 Lund (2003)</t>
  </si>
  <si>
    <t>1114 Bjerkreim (2003)</t>
  </si>
  <si>
    <t>1119 Hå  (2003)</t>
  </si>
  <si>
    <t>1120 Klepp (2002)</t>
  </si>
  <si>
    <t>1121 Time (2002)</t>
  </si>
  <si>
    <t>1122 Gjesdal (2003)</t>
  </si>
  <si>
    <t>1124 Sola (2003)</t>
  </si>
  <si>
    <t>1127 Randaberg (2003)</t>
  </si>
  <si>
    <t>1129 Forsand (2003)</t>
  </si>
  <si>
    <t>1130 Strand (2003)</t>
  </si>
  <si>
    <t>1133 Hjelmeland (2003)</t>
  </si>
  <si>
    <t>1134 Suldal (2006)</t>
  </si>
  <si>
    <t>1135 Sauda (2006)</t>
  </si>
  <si>
    <t>1141 Finnøy (2004)</t>
  </si>
  <si>
    <t>1142 Rennesøy (2004)</t>
  </si>
  <si>
    <t>1144 Kvitsøy (2003)</t>
  </si>
  <si>
    <t>1145 Bokn (2004)</t>
  </si>
  <si>
    <t>1146 Tysvær (2007)</t>
  </si>
  <si>
    <t>1149 Karmøy (2002)</t>
  </si>
  <si>
    <t>1151 Utsira (2004)</t>
  </si>
  <si>
    <t>1160 Vindafjord (2004)</t>
  </si>
  <si>
    <t>1201 Bergen (2005)</t>
  </si>
  <si>
    <t>1211 Etne (2004)</t>
  </si>
  <si>
    <t>1216 Sveio (2004)</t>
  </si>
  <si>
    <t>1219 Bømlo (2007)</t>
  </si>
  <si>
    <t>1221 Stord (2003)</t>
  </si>
  <si>
    <t>1222 Fitjar (2000)</t>
  </si>
  <si>
    <t>1223 Tysnes (2008)</t>
  </si>
  <si>
    <t>1224 Kvinnherad (2008)</t>
  </si>
  <si>
    <t>1227 Jondal (2005)</t>
  </si>
  <si>
    <t>1228 Odda (2003)</t>
  </si>
  <si>
    <t>1231 Ullensvang (2006)</t>
  </si>
  <si>
    <t>1232 Eidfjord (2006)</t>
  </si>
  <si>
    <t>1233 Ulvik (2002)</t>
  </si>
  <si>
    <t>1234 Granvin (2007)</t>
  </si>
  <si>
    <t>1235 Voss (2008)</t>
  </si>
  <si>
    <t>1238 Kvam (2008)</t>
  </si>
  <si>
    <t>1241 Fusa (2005)</t>
  </si>
  <si>
    <t>1242 Samnanger (2008)</t>
  </si>
  <si>
    <t>1243 Os  (2008)</t>
  </si>
  <si>
    <t>1244 Austevoll (2008)</t>
  </si>
  <si>
    <t>1245 Sund (2008)</t>
  </si>
  <si>
    <t>1246 Fjell (2004)</t>
  </si>
  <si>
    <t>1247 Askøy (2005)</t>
  </si>
  <si>
    <t>1251 Vaksdal (2008)</t>
  </si>
  <si>
    <t>1252 Modalen (2004)</t>
  </si>
  <si>
    <t>1253 Osterøy (2008)</t>
  </si>
  <si>
    <t>1256 Meland (2000)</t>
  </si>
  <si>
    <t>1259 Øygarden (2004)</t>
  </si>
  <si>
    <t>1260 Radøy (2000)</t>
  </si>
  <si>
    <t>1263 Lindås (2003)</t>
  </si>
  <si>
    <t>1264 Austrheim (2000)</t>
  </si>
  <si>
    <t>1265 Fedje (2006)</t>
  </si>
  <si>
    <t>1266 Masfjorden (2003)</t>
  </si>
  <si>
    <t>14 Sogn og Fjordane</t>
  </si>
  <si>
    <t>1401 Flora (2007)</t>
  </si>
  <si>
    <t>1411 Gulen (2002)</t>
  </si>
  <si>
    <t>1412 Solund (2005)</t>
  </si>
  <si>
    <t>1413 Hyllestad (2004)</t>
  </si>
  <si>
    <t>1416 Høyanger (2008)</t>
  </si>
  <si>
    <t>1417 Vik (2002)</t>
  </si>
  <si>
    <t>1418 Balestrand (2006)</t>
  </si>
  <si>
    <t>1419 Leikanger (2003)</t>
  </si>
  <si>
    <t>1420 Sogndal (2009)</t>
  </si>
  <si>
    <t>1421 Aurland (2008)</t>
  </si>
  <si>
    <t>1422 Lærdal (2007)</t>
  </si>
  <si>
    <t>1424 Årdal (2008)</t>
  </si>
  <si>
    <t>1426 Luster (2007)</t>
  </si>
  <si>
    <t>1428 Askvoll (2003)</t>
  </si>
  <si>
    <t>1429 Fjaler (2007)</t>
  </si>
  <si>
    <t>1430 Gaular (2003)</t>
  </si>
  <si>
    <t>1431 Jølster (2006)</t>
  </si>
  <si>
    <t>1432 Førde (2007)</t>
  </si>
  <si>
    <t>1433 Naustdal (2004)</t>
  </si>
  <si>
    <t>1438 Bremanger (2007)</t>
  </si>
  <si>
    <t>1439 Vågsøy (2008)</t>
  </si>
  <si>
    <t>1441 Selje (2006)</t>
  </si>
  <si>
    <t>1443 Eid (2006)</t>
  </si>
  <si>
    <t>1444 Hornindal (2006)</t>
  </si>
  <si>
    <t>1445 Gloppen (2005)</t>
  </si>
  <si>
    <t>1449 Stryn (2006)</t>
  </si>
  <si>
    <t>15 Møre og Romsdal</t>
  </si>
  <si>
    <t>1502 Molde (2006)</t>
  </si>
  <si>
    <t>1504 Ålesund (2006)</t>
  </si>
  <si>
    <t>1505 Kristiansund (2003)</t>
  </si>
  <si>
    <t>1511 Vanylven (2007)</t>
  </si>
  <si>
    <t>1514 Sande (2006)</t>
  </si>
  <si>
    <t>1515 Herøy (2006)</t>
  </si>
  <si>
    <t>1516 Ulstein (2006)</t>
  </si>
  <si>
    <t>1517 Hareid (2006)</t>
  </si>
  <si>
    <t>1519 Volda (2002)</t>
  </si>
  <si>
    <t>1520 Ørsta (2003)</t>
  </si>
  <si>
    <t>1523 Ørskog (2006)</t>
  </si>
  <si>
    <t>1524 Norddal (2003)</t>
  </si>
  <si>
    <t>1525 Stranda (2007)</t>
  </si>
  <si>
    <t>1526 Stordal (2001)</t>
  </si>
  <si>
    <t>1528 Sykkylven (2007)</t>
  </si>
  <si>
    <t>1529 Skodje (2006)</t>
  </si>
  <si>
    <t>1531 Sula (2008)</t>
  </si>
  <si>
    <t>1532 Giske (2006)</t>
  </si>
  <si>
    <t>1534 Haram (2006)</t>
  </si>
  <si>
    <t>1535 Vestnes (2006)</t>
  </si>
  <si>
    <t>1539 Rauma (2006)</t>
  </si>
  <si>
    <t>1543 Nesset (2001)</t>
  </si>
  <si>
    <t>1545 Midsund (2007)</t>
  </si>
  <si>
    <t>1546 Sandøy (2002)</t>
  </si>
  <si>
    <t>1547 Aukra (2003)</t>
  </si>
  <si>
    <t>1548 Fræna (2006)</t>
  </si>
  <si>
    <t>1551 Eide (2000)</t>
  </si>
  <si>
    <t>1554 Averøy (2004)</t>
  </si>
  <si>
    <t>1557 Gjemnes (2007)</t>
  </si>
  <si>
    <t>1560 Tingvoll (2004)</t>
  </si>
  <si>
    <t>1563 Sunndal (2004)</t>
  </si>
  <si>
    <t>1566 Surnadal (2004)</t>
  </si>
  <si>
    <t>1567 Rindal (2002)</t>
  </si>
  <si>
    <t>1571 Halsa (2004)</t>
  </si>
  <si>
    <t>1573 Smøla (2005)</t>
  </si>
  <si>
    <t>1576 Aure (2005)</t>
  </si>
  <si>
    <t>16 Sør-Trøndelag</t>
  </si>
  <si>
    <t>1601 Trondheim (2003)</t>
  </si>
  <si>
    <t>1612 Hemne (2001)</t>
  </si>
  <si>
    <t>1613 Snillfjord (2001)</t>
  </si>
  <si>
    <t>1617 Hitra (2009)</t>
  </si>
  <si>
    <t>1620 Frøya (2009)</t>
  </si>
  <si>
    <t>1621 Ørland (2004)</t>
  </si>
  <si>
    <t>1622 Agdenes (2005)</t>
  </si>
  <si>
    <t>1624 Rissa (2006)</t>
  </si>
  <si>
    <t>1627 Bjugn (2007)</t>
  </si>
  <si>
    <t>1630 Åfjord (2008)</t>
  </si>
  <si>
    <t>1632 Roan (2000)</t>
  </si>
  <si>
    <t>1633 Osen (2002)</t>
  </si>
  <si>
    <t>1634 Oppdal (2002)</t>
  </si>
  <si>
    <t>1635 Rennebu (2005)</t>
  </si>
  <si>
    <t>1636 Meldal (1998)</t>
  </si>
  <si>
    <t>1638 Orkdal (2002)</t>
  </si>
  <si>
    <t>1640 Røros (2003)</t>
  </si>
  <si>
    <t>1644 Holtålen (2003)</t>
  </si>
  <si>
    <t>1648 Mitre-Gauldal (2002)</t>
  </si>
  <si>
    <t>1653 Melhus (2006)</t>
  </si>
  <si>
    <t>1657 Skaun (2006)</t>
  </si>
  <si>
    <t>1662 Klæbu (2005)</t>
  </si>
  <si>
    <t>1663 Malvik (2006)</t>
  </si>
  <si>
    <t>1664 Selbu (1998)</t>
  </si>
  <si>
    <t>1665 Tydal (2002)</t>
  </si>
  <si>
    <t>17 Nord-Trøndelag</t>
  </si>
  <si>
    <t>1702 Steinkjer (2003)</t>
  </si>
  <si>
    <t>1703 Namsos  (2008)</t>
  </si>
  <si>
    <t>1711 Meråker (2006)</t>
  </si>
  <si>
    <t>1714 Stjørdal (2004)</t>
  </si>
  <si>
    <t>1717 Frosta (2004)</t>
  </si>
  <si>
    <t>1718 Leksvik (2007)</t>
  </si>
  <si>
    <t>1719 Levanger (2006)</t>
  </si>
  <si>
    <t>1721 Verdal  (2004)</t>
  </si>
  <si>
    <t>1724 Verran  (2003)</t>
  </si>
  <si>
    <t>1725 Namdalseid (2002)</t>
  </si>
  <si>
    <t>1738 Lierne  (2007)</t>
  </si>
  <si>
    <t>1739 Røyrvik (2003)</t>
  </si>
  <si>
    <t>1740 Namsskogan (2003)</t>
  </si>
  <si>
    <t>1742 Grong  (2001)</t>
  </si>
  <si>
    <t>1743 Høylandet (2001)</t>
  </si>
  <si>
    <t>1744 Overhalla (2005)</t>
  </si>
  <si>
    <t>1748 Fosnes  (2004)</t>
  </si>
  <si>
    <t>1749 Flatanger (2007)</t>
  </si>
  <si>
    <t>1750 Vikna  (2008)</t>
  </si>
  <si>
    <t>1751 Nærøy  (2006)</t>
  </si>
  <si>
    <t>1755 Leka (2004)</t>
  </si>
  <si>
    <t>1756 Inderøy (2003)</t>
  </si>
  <si>
    <t>18 Nordland</t>
  </si>
  <si>
    <t>1804 Bodø (2004)</t>
  </si>
  <si>
    <t>1805 Narvik (2003)</t>
  </si>
  <si>
    <t>1811 Bindal (2005)</t>
  </si>
  <si>
    <t>1812 Sømna (2004)</t>
  </si>
  <si>
    <t>1813 Brønnøy (2004)</t>
  </si>
  <si>
    <t>1815 Vega (2002)</t>
  </si>
  <si>
    <t>1816 Vevelstad (2004)</t>
  </si>
  <si>
    <t>1818 Herøy (2003)</t>
  </si>
  <si>
    <t>1820 Alstahaug (2002)</t>
  </si>
  <si>
    <t>1822 Leirfjord (2005)</t>
  </si>
  <si>
    <t>1824 Vefsn (2004)</t>
  </si>
  <si>
    <t>1825 Grane (2004)</t>
  </si>
  <si>
    <t>1827 Dønna (2003)</t>
  </si>
  <si>
    <t>1828 Nesna (2005)</t>
  </si>
  <si>
    <t>1832 Hemnes (2002)</t>
  </si>
  <si>
    <t>1833 Rana (2003)</t>
  </si>
  <si>
    <t>1834 Lurøy (2004)</t>
  </si>
  <si>
    <t>1835 Træna (2005)</t>
  </si>
  <si>
    <t>1836 Rødøy (2004)</t>
  </si>
  <si>
    <t>1837 Meløy (2004)</t>
  </si>
  <si>
    <t>1838 Gildeskål (2004)</t>
  </si>
  <si>
    <t>1839 Beiarn (2007)</t>
  </si>
  <si>
    <t>1840 Saltdal (2004)</t>
  </si>
  <si>
    <t>1841 Fauske (2004)</t>
  </si>
  <si>
    <t>1845 Sørfold (2004)</t>
  </si>
  <si>
    <t>1848 Steigen (2004)</t>
  </si>
  <si>
    <t>1851 Lødingen (2004)</t>
  </si>
  <si>
    <t>1852 Tjeldsund (2003)</t>
  </si>
  <si>
    <t>1853 Evenes (2003)</t>
  </si>
  <si>
    <t>1854 Ballangen (2003)</t>
  </si>
  <si>
    <t>1856 Røst (2004)</t>
  </si>
  <si>
    <t>1857 Værøy (2004)</t>
  </si>
  <si>
    <t>1859 Flakstad (2004)</t>
  </si>
  <si>
    <t>1860 Vestvågøy (2004)</t>
  </si>
  <si>
    <t>1865 Vågan (2004)</t>
  </si>
  <si>
    <t>1866 Hadsel (2006)</t>
  </si>
  <si>
    <t>1867 Bø (2006)</t>
  </si>
  <si>
    <t>1868 Øksnes (2008)</t>
  </si>
  <si>
    <t>1870 Sortland (2006)</t>
  </si>
  <si>
    <t>1871 Andøy (2008)</t>
  </si>
  <si>
    <t>1874 Moskenes (2004)</t>
  </si>
  <si>
    <t>1902 Tromsø (2007)</t>
  </si>
  <si>
    <t>1903 Harstad (2001)</t>
  </si>
  <si>
    <t>1911 Kvæfjord (2004)</t>
  </si>
  <si>
    <t>1913 Skånland (2008)</t>
  </si>
  <si>
    <t>1917 Ibestad (2006)</t>
  </si>
  <si>
    <t>1919 Gratangen (2006)</t>
  </si>
  <si>
    <t>1920 Lavangen (2004)</t>
  </si>
  <si>
    <t>1922 Bardu (2004)</t>
  </si>
  <si>
    <t>1923 Salangen (2007)</t>
  </si>
  <si>
    <t>1924 Målselv (2006)</t>
  </si>
  <si>
    <t>1925 Sørreisa (2004)</t>
  </si>
  <si>
    <t>1926 Dyrøy (2007)</t>
  </si>
  <si>
    <t>1927 Tranøy (2008)</t>
  </si>
  <si>
    <t>1928 Torsken (2006)</t>
  </si>
  <si>
    <t>1929 Berg (2006)</t>
  </si>
  <si>
    <t>1931 Lenvik (2006)</t>
  </si>
  <si>
    <t>1933 Balsfjord (2006)</t>
  </si>
  <si>
    <t>1936 Karlsøy (2006)</t>
  </si>
  <si>
    <t>1938 Lyngen (2006)</t>
  </si>
  <si>
    <t>1939 Storfjord (2006)</t>
  </si>
  <si>
    <t>1941 Skjervøy (2006)</t>
  </si>
  <si>
    <t>1942 Nordreisa (2006)</t>
  </si>
  <si>
    <t>1943 Kvænangen (2008)</t>
  </si>
  <si>
    <t>2002 Vardø (2007)</t>
  </si>
  <si>
    <t>2003 Vadsø (2006)</t>
  </si>
  <si>
    <t>2004 Hammerfest (2004)</t>
  </si>
  <si>
    <t>2011 Kautokeino (2006)</t>
  </si>
  <si>
    <t>2012 Alta (2005)</t>
  </si>
  <si>
    <t>2014 Loppa (2008)</t>
  </si>
  <si>
    <t>2015 Hasvik (2008)</t>
  </si>
  <si>
    <t>2017 Kvalsund (2009)</t>
  </si>
  <si>
    <t>2018 Måsøy (2007)</t>
  </si>
  <si>
    <t>2019 Nordkapp (2007)</t>
  </si>
  <si>
    <t>2020 Porsanger (2008)</t>
  </si>
  <si>
    <t>2021 Karasjok (2005)</t>
  </si>
  <si>
    <t>2022 Lebesby (2006)</t>
  </si>
  <si>
    <t>2023 Gamvik (2008)</t>
  </si>
  <si>
    <t>2024 Berlevåg (2008)</t>
  </si>
  <si>
    <t>2025 Tana (2008)</t>
  </si>
  <si>
    <t>2027 Nesseby (2008)</t>
  </si>
  <si>
    <t>1826 Hattfjelldal (2005)</t>
  </si>
  <si>
    <t>1736 Snåsa (2002)</t>
  </si>
  <si>
    <t>1849 Hamarøy (2004)</t>
  </si>
  <si>
    <t>1850 Tysfjord (2004)</t>
  </si>
  <si>
    <t>1940 Kåfjord (2006)</t>
  </si>
  <si>
    <t>knr kommune</t>
  </si>
  <si>
    <t>fnr fylke</t>
  </si>
  <si>
    <t>12 Troms</t>
  </si>
  <si>
    <t>19 Troms</t>
  </si>
  <si>
    <t>20 Finnmark</t>
  </si>
  <si>
    <t>fritidsboliger</t>
  </si>
  <si>
    <t>boliger</t>
  </si>
  <si>
    <t>lanbruksbebyggelse</t>
  </si>
  <si>
    <t>nærings-/ offentlige bygg</t>
  </si>
  <si>
    <t>veg og bane</t>
  </si>
  <si>
    <t>grønt og idrettsområder</t>
  </si>
  <si>
    <t>andre bygg og anlegg</t>
  </si>
  <si>
    <t>formål</t>
  </si>
  <si>
    <t>dekar</t>
  </si>
  <si>
    <t>(Alle)</t>
  </si>
  <si>
    <t>Radetiketter</t>
  </si>
  <si>
    <t>Totalsum</t>
  </si>
  <si>
    <t>Kolonneetiketter</t>
  </si>
  <si>
    <t>Summer av dekar</t>
  </si>
  <si>
    <t xml:space="preserve">0101 Halden </t>
  </si>
  <si>
    <t xml:space="preserve">0104 Moss </t>
  </si>
  <si>
    <t>0105 Sarpsborg</t>
  </si>
  <si>
    <t xml:space="preserve">0106 Fredrikstad </t>
  </si>
  <si>
    <t xml:space="preserve">0111 Hvaler </t>
  </si>
  <si>
    <t>0118 Aremark</t>
  </si>
  <si>
    <t xml:space="preserve">0119 Marker </t>
  </si>
  <si>
    <t>0121 Rømskog</t>
  </si>
  <si>
    <t xml:space="preserve">0122 Trøgstad </t>
  </si>
  <si>
    <t>0123 Spydeberg</t>
  </si>
  <si>
    <t>0124 Askim</t>
  </si>
  <si>
    <t xml:space="preserve">0125 Eidsberg </t>
  </si>
  <si>
    <t xml:space="preserve">0127 Skiptvet </t>
  </si>
  <si>
    <t>0128 Rakkestad</t>
  </si>
  <si>
    <t xml:space="preserve">0135 Råde </t>
  </si>
  <si>
    <t>0136 Rygge</t>
  </si>
  <si>
    <t>0137 Våler</t>
  </si>
  <si>
    <t>0138 Hobøl</t>
  </si>
  <si>
    <t xml:space="preserve">0211 Vestby </t>
  </si>
  <si>
    <t>0213 Ski</t>
  </si>
  <si>
    <t xml:space="preserve">0214 Ås </t>
  </si>
  <si>
    <t>0215 Frogn</t>
  </si>
  <si>
    <t xml:space="preserve">0216 Nesodden </t>
  </si>
  <si>
    <t xml:space="preserve">0217 Oppegård </t>
  </si>
  <si>
    <t>0219 Bærum</t>
  </si>
  <si>
    <t>0220 Asker</t>
  </si>
  <si>
    <t xml:space="preserve">0221 Aurskog-Høland </t>
  </si>
  <si>
    <t>0226 Sørum</t>
  </si>
  <si>
    <t>0227 Fet</t>
  </si>
  <si>
    <t xml:space="preserve">0228 Rælingen </t>
  </si>
  <si>
    <t>0229 Enebakk</t>
  </si>
  <si>
    <t>0230 Lørenskog</t>
  </si>
  <si>
    <t>0231 Skedsmo</t>
  </si>
  <si>
    <t xml:space="preserve">0233 Nittedal </t>
  </si>
  <si>
    <t xml:space="preserve">0234 Gjerdrum </t>
  </si>
  <si>
    <t xml:space="preserve">0235 Ullensaker </t>
  </si>
  <si>
    <t>0236 Nes</t>
  </si>
  <si>
    <t xml:space="preserve">0237 Eidsvoll </t>
  </si>
  <si>
    <t>0238 Nannestad</t>
  </si>
  <si>
    <t xml:space="preserve">0239 Hurdal </t>
  </si>
  <si>
    <t xml:space="preserve">0301 Oslo </t>
  </si>
  <si>
    <t xml:space="preserve">0402 Kongsvinger </t>
  </si>
  <si>
    <t>0403 Hamar</t>
  </si>
  <si>
    <t>0412 Ringsaker</t>
  </si>
  <si>
    <t>0415 Løten</t>
  </si>
  <si>
    <t xml:space="preserve">0417 Stange </t>
  </si>
  <si>
    <t>0418 Nord-Odal</t>
  </si>
  <si>
    <t xml:space="preserve">0419 Sør-Odal </t>
  </si>
  <si>
    <t>0420 Eidskog</t>
  </si>
  <si>
    <t xml:space="preserve">0423 Grue </t>
  </si>
  <si>
    <t>0425 Åsnes</t>
  </si>
  <si>
    <t>0426 Våler</t>
  </si>
  <si>
    <t>0427 Elverum</t>
  </si>
  <si>
    <t xml:space="preserve">0428 Trysil </t>
  </si>
  <si>
    <t xml:space="preserve">0429 Åmot </t>
  </si>
  <si>
    <t xml:space="preserve">0430 Stor-Elvdal </t>
  </si>
  <si>
    <t xml:space="preserve">0432 Rendalen </t>
  </si>
  <si>
    <t xml:space="preserve">0434 Engerdal </t>
  </si>
  <si>
    <t>0436 Tolga</t>
  </si>
  <si>
    <t xml:space="preserve">0437 Tynset </t>
  </si>
  <si>
    <t xml:space="preserve">0438 Alvdal </t>
  </si>
  <si>
    <t>0439 Folldal</t>
  </si>
  <si>
    <t xml:space="preserve">0441 Os </t>
  </si>
  <si>
    <t xml:space="preserve">0501 Lillehammer </t>
  </si>
  <si>
    <t xml:space="preserve">0502 Gjøvik </t>
  </si>
  <si>
    <t>0511 Dovre</t>
  </si>
  <si>
    <t>0512 Lesja</t>
  </si>
  <si>
    <t>0513 Skjåk</t>
  </si>
  <si>
    <t>0514 Lom</t>
  </si>
  <si>
    <t xml:space="preserve">0515 Vågå </t>
  </si>
  <si>
    <t>0516 Nord-Fron</t>
  </si>
  <si>
    <t>0517 Sel</t>
  </si>
  <si>
    <t xml:space="preserve">0519 Sør-Fron </t>
  </si>
  <si>
    <t>0520 Ringebu</t>
  </si>
  <si>
    <t xml:space="preserve">0521 Øyer </t>
  </si>
  <si>
    <t>0522 Gausdal</t>
  </si>
  <si>
    <t xml:space="preserve">0528 Østre Toten </t>
  </si>
  <si>
    <t>0529 Vestre Toten</t>
  </si>
  <si>
    <t xml:space="preserve">0532 Jevnaker </t>
  </si>
  <si>
    <t xml:space="preserve">0533 Lunner </t>
  </si>
  <si>
    <t xml:space="preserve">0534 Gran </t>
  </si>
  <si>
    <t xml:space="preserve">0536 Søndre Land </t>
  </si>
  <si>
    <t xml:space="preserve">0538 Nordre Land </t>
  </si>
  <si>
    <t xml:space="preserve">0540 Sør-Aurdal </t>
  </si>
  <si>
    <t>0541 Etnedal</t>
  </si>
  <si>
    <t xml:space="preserve">0542 Nord-Aurdal </t>
  </si>
  <si>
    <t xml:space="preserve">0543 Vestre Slidre </t>
  </si>
  <si>
    <t xml:space="preserve">0544 Øystre Slidre </t>
  </si>
  <si>
    <t xml:space="preserve">0545 Vang </t>
  </si>
  <si>
    <t>0602 Drammen</t>
  </si>
  <si>
    <t>0604 Kongsberg</t>
  </si>
  <si>
    <t>0605 Ringerike</t>
  </si>
  <si>
    <t xml:space="preserve">0612 Hole </t>
  </si>
  <si>
    <t>0615 Flå</t>
  </si>
  <si>
    <t>0616 Nes</t>
  </si>
  <si>
    <t>0617 Gol</t>
  </si>
  <si>
    <t xml:space="preserve">0618 Hemsedal </t>
  </si>
  <si>
    <t xml:space="preserve">0619 Ål </t>
  </si>
  <si>
    <t>0620 Hol</t>
  </si>
  <si>
    <t xml:space="preserve">0621 Sigdal </t>
  </si>
  <si>
    <t xml:space="preserve">0622 Krødsherad </t>
  </si>
  <si>
    <t>0623 Modum</t>
  </si>
  <si>
    <t xml:space="preserve">0624 Øvre Eiker </t>
  </si>
  <si>
    <t>0625 Nedre Eiker</t>
  </si>
  <si>
    <t xml:space="preserve">0626 Lier </t>
  </si>
  <si>
    <t xml:space="preserve">0627 Røyken </t>
  </si>
  <si>
    <t>0628 Hurum</t>
  </si>
  <si>
    <t xml:space="preserve">0631 Flesberg </t>
  </si>
  <si>
    <t xml:space="preserve">0632 Rollag </t>
  </si>
  <si>
    <t xml:space="preserve">0633 Nore og Uvdal </t>
  </si>
  <si>
    <t xml:space="preserve">0701 Horten </t>
  </si>
  <si>
    <t xml:space="preserve">0702 Holmestrand </t>
  </si>
  <si>
    <t>0704 Tønsberg</t>
  </si>
  <si>
    <t xml:space="preserve">0706 Sandefjord </t>
  </si>
  <si>
    <t xml:space="preserve">0709 Larvik </t>
  </si>
  <si>
    <t>0711 Svelvik</t>
  </si>
  <si>
    <t xml:space="preserve">0713 Sande </t>
  </si>
  <si>
    <t>0714 Hof</t>
  </si>
  <si>
    <t xml:space="preserve">0716 Re </t>
  </si>
  <si>
    <t xml:space="preserve">0719 Andebu </t>
  </si>
  <si>
    <t xml:space="preserve">0720 Stokke </t>
  </si>
  <si>
    <t>0722 Nøtterøy</t>
  </si>
  <si>
    <t xml:space="preserve">0723 Tjøme </t>
  </si>
  <si>
    <t xml:space="preserve">0728 Lardal </t>
  </si>
  <si>
    <t xml:space="preserve">0805 Porsgrunn </t>
  </si>
  <si>
    <t xml:space="preserve">0806 Skien </t>
  </si>
  <si>
    <t xml:space="preserve">0807 Notodden </t>
  </si>
  <si>
    <t xml:space="preserve">0811 Siljan </t>
  </si>
  <si>
    <t xml:space="preserve">0814 Bamble </t>
  </si>
  <si>
    <t>0815 Kragerø</t>
  </si>
  <si>
    <t xml:space="preserve">0817 Drangedal </t>
  </si>
  <si>
    <t xml:space="preserve">0819 Nome </t>
  </si>
  <si>
    <t xml:space="preserve">0821 Bø </t>
  </si>
  <si>
    <t xml:space="preserve">0822 Sauherad </t>
  </si>
  <si>
    <t xml:space="preserve">0826 Tinn </t>
  </si>
  <si>
    <t xml:space="preserve">0827 Hjartdal </t>
  </si>
  <si>
    <t xml:space="preserve">0828 Seljord </t>
  </si>
  <si>
    <t xml:space="preserve">0829 Kviteseid </t>
  </si>
  <si>
    <t xml:space="preserve">0830 Nissedal </t>
  </si>
  <si>
    <t xml:space="preserve">0831 Fyresdal </t>
  </si>
  <si>
    <t xml:space="preserve">0834 Vinje </t>
  </si>
  <si>
    <t xml:space="preserve">0901 Risør </t>
  </si>
  <si>
    <t xml:space="preserve">0904 Grimstad </t>
  </si>
  <si>
    <t xml:space="preserve">0906 Arendal </t>
  </si>
  <si>
    <t xml:space="preserve">0911 Gjerstad </t>
  </si>
  <si>
    <t xml:space="preserve">0912 Vegårshei </t>
  </si>
  <si>
    <t>0914 Tvedestrand</t>
  </si>
  <si>
    <t xml:space="preserve">0919 Froland </t>
  </si>
  <si>
    <t xml:space="preserve">0926 Lillesand </t>
  </si>
  <si>
    <t xml:space="preserve">0928 Birkenes </t>
  </si>
  <si>
    <t xml:space="preserve">0929 Åmli </t>
  </si>
  <si>
    <t xml:space="preserve">0935 Iveland </t>
  </si>
  <si>
    <t xml:space="preserve">0937 Evje og Hornnes </t>
  </si>
  <si>
    <t xml:space="preserve">0938 Bygland </t>
  </si>
  <si>
    <t xml:space="preserve">0940 Valle </t>
  </si>
  <si>
    <t xml:space="preserve">1001 Kristiansand </t>
  </si>
  <si>
    <t xml:space="preserve">1002 Mandal </t>
  </si>
  <si>
    <t xml:space="preserve">1003 Farsund </t>
  </si>
  <si>
    <t xml:space="preserve">1004 Flekkefjord </t>
  </si>
  <si>
    <t xml:space="preserve">1014 Vennesla </t>
  </si>
  <si>
    <t xml:space="preserve">1017 Songdalen </t>
  </si>
  <si>
    <t xml:space="preserve">1018 Søgne </t>
  </si>
  <si>
    <t xml:space="preserve">1021 Marnardal </t>
  </si>
  <si>
    <t xml:space="preserve">1026 Åseral </t>
  </si>
  <si>
    <t xml:space="preserve">1027 Audnedal </t>
  </si>
  <si>
    <t xml:space="preserve">1029 Lindesnes </t>
  </si>
  <si>
    <t xml:space="preserve">1032 Lyngdal </t>
  </si>
  <si>
    <t xml:space="preserve">1034 Hægebostad </t>
  </si>
  <si>
    <t xml:space="preserve">1037 Kvinesdal </t>
  </si>
  <si>
    <t xml:space="preserve">1046 Sirdal </t>
  </si>
  <si>
    <t xml:space="preserve">1101 Eigersund </t>
  </si>
  <si>
    <t xml:space="preserve">1102 Sandnes </t>
  </si>
  <si>
    <t xml:space="preserve">1103 Stavanger </t>
  </si>
  <si>
    <t xml:space="preserve">1106 Haugesund </t>
  </si>
  <si>
    <t xml:space="preserve">1111 Sokndal </t>
  </si>
  <si>
    <t xml:space="preserve">1112 Lund </t>
  </si>
  <si>
    <t xml:space="preserve">1114 Bjerkreim </t>
  </si>
  <si>
    <t xml:space="preserve">1119 Hå  </t>
  </si>
  <si>
    <t xml:space="preserve">1120 Klepp </t>
  </si>
  <si>
    <t xml:space="preserve">1121 Time </t>
  </si>
  <si>
    <t xml:space="preserve">1122 Gjesdal </t>
  </si>
  <si>
    <t xml:space="preserve">1124 Sola </t>
  </si>
  <si>
    <t xml:space="preserve">1127 Randaberg </t>
  </si>
  <si>
    <t xml:space="preserve">1129 Forsand </t>
  </si>
  <si>
    <t xml:space="preserve">1130 Strand </t>
  </si>
  <si>
    <t xml:space="preserve">1133 Hjelmeland </t>
  </si>
  <si>
    <t xml:space="preserve">1134 Suldal </t>
  </si>
  <si>
    <t xml:space="preserve">1135 Sauda </t>
  </si>
  <si>
    <t xml:space="preserve">1141 Finnøy </t>
  </si>
  <si>
    <t xml:space="preserve">1142 Rennesøy </t>
  </si>
  <si>
    <t xml:space="preserve">1144 Kvitsøy </t>
  </si>
  <si>
    <t xml:space="preserve">1145 Bokn </t>
  </si>
  <si>
    <t xml:space="preserve">1146 Tysvær </t>
  </si>
  <si>
    <t xml:space="preserve">1149 Karmøy </t>
  </si>
  <si>
    <t xml:space="preserve">1151 Utsira </t>
  </si>
  <si>
    <t xml:space="preserve">1160 Vindafjord </t>
  </si>
  <si>
    <t xml:space="preserve">1201 Bergen </t>
  </si>
  <si>
    <t xml:space="preserve">1211 Etne </t>
  </si>
  <si>
    <t xml:space="preserve">1216 Sveio </t>
  </si>
  <si>
    <t xml:space="preserve">1219 Bømlo </t>
  </si>
  <si>
    <t xml:space="preserve">1221 Stord </t>
  </si>
  <si>
    <t xml:space="preserve">1222 Fitjar </t>
  </si>
  <si>
    <t xml:space="preserve">1223 Tysnes </t>
  </si>
  <si>
    <t xml:space="preserve">1224 Kvinnherad </t>
  </si>
  <si>
    <t xml:space="preserve">1227 Jondal </t>
  </si>
  <si>
    <t xml:space="preserve">1228 Odda </t>
  </si>
  <si>
    <t xml:space="preserve">1231 Ullensvang </t>
  </si>
  <si>
    <t xml:space="preserve">1232 Eidfjord </t>
  </si>
  <si>
    <t xml:space="preserve">1233 Ulvik </t>
  </si>
  <si>
    <t xml:space="preserve">1234 Granvin </t>
  </si>
  <si>
    <t xml:space="preserve">1235 Voss </t>
  </si>
  <si>
    <t xml:space="preserve">1238 Kvam </t>
  </si>
  <si>
    <t xml:space="preserve">1241 Fusa </t>
  </si>
  <si>
    <t xml:space="preserve">1242 Samnanger </t>
  </si>
  <si>
    <t xml:space="preserve">1243 Os  </t>
  </si>
  <si>
    <t xml:space="preserve">1244 Austevoll </t>
  </si>
  <si>
    <t xml:space="preserve">1245 Sund </t>
  </si>
  <si>
    <t xml:space="preserve">1246 Fjell </t>
  </si>
  <si>
    <t xml:space="preserve">1247 Askøy </t>
  </si>
  <si>
    <t xml:space="preserve">1251 Vaksdal </t>
  </si>
  <si>
    <t xml:space="preserve">1252 Modalen </t>
  </si>
  <si>
    <t xml:space="preserve">1253 Osterøy </t>
  </si>
  <si>
    <t xml:space="preserve">1256 Meland </t>
  </si>
  <si>
    <t xml:space="preserve">1259 Øygarden </t>
  </si>
  <si>
    <t xml:space="preserve">1260 Radøy </t>
  </si>
  <si>
    <t xml:space="preserve">1263 Lindås </t>
  </si>
  <si>
    <t xml:space="preserve">1264 Austrheim </t>
  </si>
  <si>
    <t xml:space="preserve">1265 Fedje </t>
  </si>
  <si>
    <t xml:space="preserve">1266 Masfjorden </t>
  </si>
  <si>
    <t xml:space="preserve">1401 Flora </t>
  </si>
  <si>
    <t xml:space="preserve">1411 Gulen </t>
  </si>
  <si>
    <t xml:space="preserve">1412 Solund </t>
  </si>
  <si>
    <t xml:space="preserve">1413 Hyllestad </t>
  </si>
  <si>
    <t xml:space="preserve">1416 Høyanger </t>
  </si>
  <si>
    <t xml:space="preserve">1417 Vik </t>
  </si>
  <si>
    <t xml:space="preserve">1418 Balestrand </t>
  </si>
  <si>
    <t xml:space="preserve">1419 Leikanger </t>
  </si>
  <si>
    <t xml:space="preserve">1420 Sogndal </t>
  </si>
  <si>
    <t xml:space="preserve">1421 Aurland </t>
  </si>
  <si>
    <t xml:space="preserve">1422 Lærdal </t>
  </si>
  <si>
    <t xml:space="preserve">1424 Årdal </t>
  </si>
  <si>
    <t xml:space="preserve">1426 Luster </t>
  </si>
  <si>
    <t xml:space="preserve">1428 Askvoll </t>
  </si>
  <si>
    <t xml:space="preserve">1429 Fjaler </t>
  </si>
  <si>
    <t xml:space="preserve">1430 Gaular </t>
  </si>
  <si>
    <t xml:space="preserve">1431 Jølster </t>
  </si>
  <si>
    <t xml:space="preserve">1432 Førde </t>
  </si>
  <si>
    <t xml:space="preserve">1433 Naustdal </t>
  </si>
  <si>
    <t xml:space="preserve">1438 Bremanger </t>
  </si>
  <si>
    <t xml:space="preserve">1439 Vågsøy </t>
  </si>
  <si>
    <t xml:space="preserve">1441 Selje </t>
  </si>
  <si>
    <t xml:space="preserve">1443 Eid </t>
  </si>
  <si>
    <t xml:space="preserve">1444 Hornindal </t>
  </si>
  <si>
    <t xml:space="preserve">1445 Gloppen </t>
  </si>
  <si>
    <t xml:space="preserve">1449 Stryn </t>
  </si>
  <si>
    <t xml:space="preserve">1502 Molde </t>
  </si>
  <si>
    <t xml:space="preserve">1504 Ålesund </t>
  </si>
  <si>
    <t xml:space="preserve">1505 Kristiansund </t>
  </si>
  <si>
    <t xml:space="preserve">1511 Vanylven </t>
  </si>
  <si>
    <t xml:space="preserve">1514 Sande </t>
  </si>
  <si>
    <t xml:space="preserve">1515 Herøy </t>
  </si>
  <si>
    <t xml:space="preserve">1516 Ulstein </t>
  </si>
  <si>
    <t xml:space="preserve">1517 Hareid </t>
  </si>
  <si>
    <t xml:space="preserve">1519 Volda </t>
  </si>
  <si>
    <t xml:space="preserve">1520 Ørsta </t>
  </si>
  <si>
    <t xml:space="preserve">1523 Ørskog </t>
  </si>
  <si>
    <t xml:space="preserve">1524 Norddal </t>
  </si>
  <si>
    <t xml:space="preserve">1525 Stranda </t>
  </si>
  <si>
    <t xml:space="preserve">1526 Stordal </t>
  </si>
  <si>
    <t xml:space="preserve">1528 Sykkylven </t>
  </si>
  <si>
    <t xml:space="preserve">1529 Skodje </t>
  </si>
  <si>
    <t xml:space="preserve">1531 Sula </t>
  </si>
  <si>
    <t xml:space="preserve">1532 Giske </t>
  </si>
  <si>
    <t xml:space="preserve">1534 Haram </t>
  </si>
  <si>
    <t xml:space="preserve">1535 Vestnes </t>
  </si>
  <si>
    <t xml:space="preserve">1539 Rauma </t>
  </si>
  <si>
    <t xml:space="preserve">1543 Nesset </t>
  </si>
  <si>
    <t xml:space="preserve">1545 Midsund </t>
  </si>
  <si>
    <t xml:space="preserve">1546 Sandøy </t>
  </si>
  <si>
    <t xml:space="preserve">1547 Aukra </t>
  </si>
  <si>
    <t xml:space="preserve">1548 Fræna </t>
  </si>
  <si>
    <t xml:space="preserve">1551 Eide </t>
  </si>
  <si>
    <t xml:space="preserve">1554 Averøy </t>
  </si>
  <si>
    <t xml:space="preserve">1557 Gjemnes </t>
  </si>
  <si>
    <t xml:space="preserve">1560 Tingvoll </t>
  </si>
  <si>
    <t xml:space="preserve">1563 Sunndal </t>
  </si>
  <si>
    <t xml:space="preserve">1566 Surnadal </t>
  </si>
  <si>
    <t xml:space="preserve">1567 Rindal </t>
  </si>
  <si>
    <t xml:space="preserve">1571 Halsa </t>
  </si>
  <si>
    <t xml:space="preserve">1573 Smøla </t>
  </si>
  <si>
    <t xml:space="preserve">1576 Aure </t>
  </si>
  <si>
    <t xml:space="preserve">1601 Trondheim </t>
  </si>
  <si>
    <t xml:space="preserve">1612 Hemne </t>
  </si>
  <si>
    <t xml:space="preserve">1613 Snillfjord </t>
  </si>
  <si>
    <t xml:space="preserve">1617 Hitra </t>
  </si>
  <si>
    <t xml:space="preserve">1620 Frøya </t>
  </si>
  <si>
    <t xml:space="preserve">1621 Ørland </t>
  </si>
  <si>
    <t xml:space="preserve">1622 Agdenes </t>
  </si>
  <si>
    <t xml:space="preserve">1624 Rissa </t>
  </si>
  <si>
    <t xml:space="preserve">1627 Bjugn </t>
  </si>
  <si>
    <t xml:space="preserve">1630 Åfjord </t>
  </si>
  <si>
    <t xml:space="preserve">1632 Roan </t>
  </si>
  <si>
    <t xml:space="preserve">1633 Osen </t>
  </si>
  <si>
    <t xml:space="preserve">1634 Oppdal </t>
  </si>
  <si>
    <t xml:space="preserve">1635 Rennebu </t>
  </si>
  <si>
    <t xml:space="preserve">1636 Meldal </t>
  </si>
  <si>
    <t xml:space="preserve">1638 Orkdal </t>
  </si>
  <si>
    <t xml:space="preserve">1640 Røros </t>
  </si>
  <si>
    <t xml:space="preserve">1644 Holtålen </t>
  </si>
  <si>
    <t xml:space="preserve">1648 Mitre-Gauldal </t>
  </si>
  <si>
    <t xml:space="preserve">1653 Melhus </t>
  </si>
  <si>
    <t xml:space="preserve">1657 Skaun </t>
  </si>
  <si>
    <t xml:space="preserve">1662 Klæbu </t>
  </si>
  <si>
    <t xml:space="preserve">1663 Malvik </t>
  </si>
  <si>
    <t xml:space="preserve">1664 Selbu </t>
  </si>
  <si>
    <t xml:space="preserve">1665 Tydal </t>
  </si>
  <si>
    <t xml:space="preserve">1702 Steinkjer </t>
  </si>
  <si>
    <t xml:space="preserve">1703 Namsos  </t>
  </si>
  <si>
    <t xml:space="preserve">1711 Meråker </t>
  </si>
  <si>
    <t xml:space="preserve">1714 Stjørdal </t>
  </si>
  <si>
    <t xml:space="preserve">1717 Frosta </t>
  </si>
  <si>
    <t xml:space="preserve">1718 Leksvik </t>
  </si>
  <si>
    <t xml:space="preserve">1719 Levanger </t>
  </si>
  <si>
    <t xml:space="preserve">1721 Verdal  </t>
  </si>
  <si>
    <t xml:space="preserve">1724 Verran  </t>
  </si>
  <si>
    <t xml:space="preserve">1725 Namdalseid </t>
  </si>
  <si>
    <t xml:space="preserve">1736 Snåsa </t>
  </si>
  <si>
    <t xml:space="preserve">1738 Lierne  </t>
  </si>
  <si>
    <t xml:space="preserve">1739 Røyrvik </t>
  </si>
  <si>
    <t xml:space="preserve">1740 Namsskogan </t>
  </si>
  <si>
    <t xml:space="preserve">1742 Grong  </t>
  </si>
  <si>
    <t xml:space="preserve">1743 Høylandet </t>
  </si>
  <si>
    <t xml:space="preserve">1744 Overhalla </t>
  </si>
  <si>
    <t xml:space="preserve">1748 Fosnes  </t>
  </si>
  <si>
    <t xml:space="preserve">1749 Flatanger </t>
  </si>
  <si>
    <t xml:space="preserve">1750 Vikna  </t>
  </si>
  <si>
    <t xml:space="preserve">1751 Nærøy  </t>
  </si>
  <si>
    <t xml:space="preserve">1755 Leka </t>
  </si>
  <si>
    <t xml:space="preserve">1756 Inderøy </t>
  </si>
  <si>
    <t xml:space="preserve">1804 Bodø </t>
  </si>
  <si>
    <t xml:space="preserve">1805 Narvik </t>
  </si>
  <si>
    <t xml:space="preserve">1811 Bindal </t>
  </si>
  <si>
    <t xml:space="preserve">1812 Sømna </t>
  </si>
  <si>
    <t xml:space="preserve">1813 Brønnøy </t>
  </si>
  <si>
    <t xml:space="preserve">1815 Vega </t>
  </si>
  <si>
    <t xml:space="preserve">1816 Vevelstad </t>
  </si>
  <si>
    <t xml:space="preserve">1818 Herøy </t>
  </si>
  <si>
    <t xml:space="preserve">1820 Alstahaug </t>
  </si>
  <si>
    <t xml:space="preserve">1822 Leirfjord </t>
  </si>
  <si>
    <t xml:space="preserve">1824 Vefsn </t>
  </si>
  <si>
    <t xml:space="preserve">1825 Grane </t>
  </si>
  <si>
    <t xml:space="preserve">1826 Hattfjelldal </t>
  </si>
  <si>
    <t xml:space="preserve">1827 Dønna </t>
  </si>
  <si>
    <t xml:space="preserve">1828 Nesna </t>
  </si>
  <si>
    <t xml:space="preserve">1832 Hemnes </t>
  </si>
  <si>
    <t xml:space="preserve">1833 Rana </t>
  </si>
  <si>
    <t xml:space="preserve">1834 Lurøy </t>
  </si>
  <si>
    <t xml:space="preserve">1835 Træna </t>
  </si>
  <si>
    <t xml:space="preserve">1836 Rødøy </t>
  </si>
  <si>
    <t xml:space="preserve">1837 Meløy </t>
  </si>
  <si>
    <t xml:space="preserve">1838 Gildeskål </t>
  </si>
  <si>
    <t xml:space="preserve">1839 Beiarn </t>
  </si>
  <si>
    <t xml:space="preserve">1840 Saltdal </t>
  </si>
  <si>
    <t xml:space="preserve">1841 Fauske </t>
  </si>
  <si>
    <t xml:space="preserve">1845 Sørfold </t>
  </si>
  <si>
    <t xml:space="preserve">1848 Steigen </t>
  </si>
  <si>
    <t xml:space="preserve">1849 Hamarøy </t>
  </si>
  <si>
    <t xml:space="preserve">1850 Tysfjord </t>
  </si>
  <si>
    <t xml:space="preserve">1851 Lødingen </t>
  </si>
  <si>
    <t xml:space="preserve">1852 Tjeldsund </t>
  </si>
  <si>
    <t xml:space="preserve">1853 Evenes </t>
  </si>
  <si>
    <t xml:space="preserve">1854 Ballangen </t>
  </si>
  <si>
    <t xml:space="preserve">1856 Røst </t>
  </si>
  <si>
    <t xml:space="preserve">1857 Værøy </t>
  </si>
  <si>
    <t xml:space="preserve">1859 Flakstad </t>
  </si>
  <si>
    <t xml:space="preserve">1860 Vestvågøy </t>
  </si>
  <si>
    <t xml:space="preserve">1865 Vågan </t>
  </si>
  <si>
    <t xml:space="preserve">1866 Hadsel </t>
  </si>
  <si>
    <t xml:space="preserve">1867 Bø </t>
  </si>
  <si>
    <t xml:space="preserve">1868 Øksnes </t>
  </si>
  <si>
    <t xml:space="preserve">1870 Sortland </t>
  </si>
  <si>
    <t xml:space="preserve">1871 Andøy </t>
  </si>
  <si>
    <t xml:space="preserve">1874 Moskenes </t>
  </si>
  <si>
    <t xml:space="preserve">1902 Tromsø </t>
  </si>
  <si>
    <t xml:space="preserve">1903 Harstad </t>
  </si>
  <si>
    <t xml:space="preserve">1911 Kvæfjord </t>
  </si>
  <si>
    <t xml:space="preserve">1913 Skånland </t>
  </si>
  <si>
    <t xml:space="preserve">1917 Ibestad </t>
  </si>
  <si>
    <t xml:space="preserve">1919 Gratangen </t>
  </si>
  <si>
    <t xml:space="preserve">1920 Lavangen </t>
  </si>
  <si>
    <t xml:space="preserve">1922 Bardu </t>
  </si>
  <si>
    <t xml:space="preserve">1923 Salangen </t>
  </si>
  <si>
    <t xml:space="preserve">1924 Målselv </t>
  </si>
  <si>
    <t xml:space="preserve">1925 Sørreisa </t>
  </si>
  <si>
    <t xml:space="preserve">1926 Dyrøy </t>
  </si>
  <si>
    <t xml:space="preserve">1927 Tranøy </t>
  </si>
  <si>
    <t xml:space="preserve">1928 Torsken </t>
  </si>
  <si>
    <t xml:space="preserve">1929 Berg </t>
  </si>
  <si>
    <t xml:space="preserve">1931 Lenvik </t>
  </si>
  <si>
    <t xml:space="preserve">1933 Balsfjord </t>
  </si>
  <si>
    <t xml:space="preserve">1936 Karlsøy </t>
  </si>
  <si>
    <t xml:space="preserve">1938 Lyngen </t>
  </si>
  <si>
    <t xml:space="preserve">1939 Storfjord </t>
  </si>
  <si>
    <t xml:space="preserve">1940 Kåfjord </t>
  </si>
  <si>
    <t xml:space="preserve">1941 Skjervøy </t>
  </si>
  <si>
    <t xml:space="preserve">1942 Nordreisa </t>
  </si>
  <si>
    <t xml:space="preserve">1943 Kvænangen </t>
  </si>
  <si>
    <t xml:space="preserve">2002 Vardø </t>
  </si>
  <si>
    <t xml:space="preserve">2003 Vadsø </t>
  </si>
  <si>
    <t xml:space="preserve">2004 Hammerfest </t>
  </si>
  <si>
    <t xml:space="preserve">2011 Kautokeino </t>
  </si>
  <si>
    <t xml:space="preserve">2012 Alta </t>
  </si>
  <si>
    <t xml:space="preserve">2014 Loppa </t>
  </si>
  <si>
    <t xml:space="preserve">2015 Hasvik </t>
  </si>
  <si>
    <t xml:space="preserve">2017 Kvalsund </t>
  </si>
  <si>
    <t xml:space="preserve">2018 Måsøy </t>
  </si>
  <si>
    <t xml:space="preserve">2019 Nordkapp </t>
  </si>
  <si>
    <t xml:space="preserve">2020 Porsanger </t>
  </si>
  <si>
    <t xml:space="preserve">2021 Karasjok </t>
  </si>
  <si>
    <t xml:space="preserve">2022 Lebesby </t>
  </si>
  <si>
    <t xml:space="preserve">2023 Gamvik </t>
  </si>
  <si>
    <t xml:space="preserve">2024 Berlevåg </t>
  </si>
  <si>
    <t xml:space="preserve">2025 Tana </t>
  </si>
  <si>
    <t xml:space="preserve">2027 Nesseby </t>
  </si>
  <si>
    <t>2003</t>
  </si>
  <si>
    <t>2001</t>
  </si>
  <si>
    <t>2002</t>
  </si>
  <si>
    <t>2007</t>
  </si>
  <si>
    <t>2004</t>
  </si>
  <si>
    <t>2008</t>
  </si>
  <si>
    <t>2006</t>
  </si>
  <si>
    <t>2005</t>
  </si>
  <si>
    <t>1998</t>
  </si>
  <si>
    <t>2009</t>
  </si>
  <si>
    <t>2000</t>
  </si>
  <si>
    <t>1999</t>
  </si>
  <si>
    <t>fotoår</t>
  </si>
  <si>
    <t>hele hele landet</t>
  </si>
  <si>
    <t>næringsbygg</t>
  </si>
  <si>
    <t>Kilde: SSB/ NIBIO - etter fotobasert registrering</t>
  </si>
  <si>
    <t>Andel nedbygd jordbruksareal fylkesvis 2004 - 2015 etter formål i prosent</t>
  </si>
  <si>
    <t xml:space="preserve">sum  </t>
  </si>
  <si>
    <t xml:space="preserve">sum   </t>
  </si>
  <si>
    <t>lanbruks-bebyggelse</t>
  </si>
  <si>
    <t>Fylkesvis andel av landet av nedbygd jordbruksareal 2004 - 2015 etter hvert enkelt formål i prosent</t>
  </si>
  <si>
    <t>Kilde: SSB/Nibio - fotbaserte registrering - første og siste registrering</t>
  </si>
  <si>
    <t>Kilde: SSB/NIBO - fotobaserte registeringer</t>
  </si>
  <si>
    <t>Første fotoår i parantes</t>
  </si>
  <si>
    <t>Nedbygd areal i dekar</t>
  </si>
  <si>
    <t>fritids-boliger</t>
  </si>
  <si>
    <t>grønt og idretts-områder</t>
  </si>
  <si>
    <t>(Flere elementer)</t>
  </si>
  <si>
    <t>sum</t>
  </si>
  <si>
    <t>Prosentvis fordeling av nedbygd areal - farget etter høgste verdi</t>
  </si>
  <si>
    <t>kommune</t>
  </si>
  <si>
    <t>fylke</t>
  </si>
  <si>
    <t>kommune fotoår</t>
  </si>
  <si>
    <t>Agdenes  (2005)</t>
  </si>
  <si>
    <t>Alstahaug  (2002)</t>
  </si>
  <si>
    <t>Alta  (2005)</t>
  </si>
  <si>
    <t>Alvdal  (2004)</t>
  </si>
  <si>
    <t>Andebu  (2002)</t>
  </si>
  <si>
    <t>Andøy  (2008)</t>
  </si>
  <si>
    <t>Aremark (2003)</t>
  </si>
  <si>
    <t>Arendal  (2003)</t>
  </si>
  <si>
    <t>Asker (2006)</t>
  </si>
  <si>
    <t>Askim (2007)</t>
  </si>
  <si>
    <t>Askvoll  (2003)</t>
  </si>
  <si>
    <t>Askøy  (2005)</t>
  </si>
  <si>
    <t>Audnedal  (2004)</t>
  </si>
  <si>
    <t>Aukra  (2003)</t>
  </si>
  <si>
    <t>Aure  (2005)</t>
  </si>
  <si>
    <t>Aurland  (2008)</t>
  </si>
  <si>
    <t>Aurskog-Høland  (2005)</t>
  </si>
  <si>
    <t>Austevoll  (2008)</t>
  </si>
  <si>
    <t>Austrheim  (2000)</t>
  </si>
  <si>
    <t>Averøy  (2004)</t>
  </si>
  <si>
    <t>Balestrand  (2006)</t>
  </si>
  <si>
    <t>Ballangen  (2003)</t>
  </si>
  <si>
    <t>Balsfjord  (2006)</t>
  </si>
  <si>
    <t>Bamble  (2004)</t>
  </si>
  <si>
    <t>Bardu  (2004)</t>
  </si>
  <si>
    <t>Beiarn  (2007)</t>
  </si>
  <si>
    <t>Berg  (2006)</t>
  </si>
  <si>
    <t>Bergen  (2005)</t>
  </si>
  <si>
    <t>Berlevåg  (2008)</t>
  </si>
  <si>
    <t>Bindal  (2005)</t>
  </si>
  <si>
    <t>Birkenes  (2007)</t>
  </si>
  <si>
    <t>Bjerkreim  (2003)</t>
  </si>
  <si>
    <t>Bjugn  (2007)</t>
  </si>
  <si>
    <t>Bodø  (2004)</t>
  </si>
  <si>
    <t>Bokn  (2004)</t>
  </si>
  <si>
    <t>Bremanger  (2007)</t>
  </si>
  <si>
    <t>Brønnøy  (2004)</t>
  </si>
  <si>
    <t>Bygland  (2006)</t>
  </si>
  <si>
    <t>Bærum (2008)</t>
  </si>
  <si>
    <t>Bø  (2004)</t>
  </si>
  <si>
    <t>Bø  (2006)</t>
  </si>
  <si>
    <t>Bømlo  (2007)</t>
  </si>
  <si>
    <t>Dovre (2009)</t>
  </si>
  <si>
    <t>Drammen (2008)</t>
  </si>
  <si>
    <t>Drangedal  (2006)</t>
  </si>
  <si>
    <t>Dyrøy  (2007)</t>
  </si>
  <si>
    <t>Dønna  (2003)</t>
  </si>
  <si>
    <t>Eid  (2006)</t>
  </si>
  <si>
    <t>Eide  (2000)</t>
  </si>
  <si>
    <t>Eidfjord  (2006)</t>
  </si>
  <si>
    <t>Eidsberg  (2003)</t>
  </si>
  <si>
    <t>Eidskog (2002)</t>
  </si>
  <si>
    <t>Eidsvoll  (2002)</t>
  </si>
  <si>
    <t>Eigersund  (2003)</t>
  </si>
  <si>
    <t>Elverum (2002)</t>
  </si>
  <si>
    <t>Enebakk (2003)</t>
  </si>
  <si>
    <t>Engerdal  (2008)</t>
  </si>
  <si>
    <t>Etne  (2004)</t>
  </si>
  <si>
    <t>Etnedal (2006)</t>
  </si>
  <si>
    <t>Evenes  (2003)</t>
  </si>
  <si>
    <t>Evje og Hornnes  (2007)</t>
  </si>
  <si>
    <t>Farsund  (2002)</t>
  </si>
  <si>
    <t>Fauske  (2004)</t>
  </si>
  <si>
    <t>Fedje  (2006)</t>
  </si>
  <si>
    <t>Fet (2004)</t>
  </si>
  <si>
    <t>Finnøy  (2004)</t>
  </si>
  <si>
    <t>Fitjar  (2000)</t>
  </si>
  <si>
    <t>Fjaler  (2007)</t>
  </si>
  <si>
    <t>Fjell  (2004)</t>
  </si>
  <si>
    <t>Flakstad  (2004)</t>
  </si>
  <si>
    <t>Flatanger  (2007)</t>
  </si>
  <si>
    <t>Flekkefjord  (2005)</t>
  </si>
  <si>
    <t>Flesberg  (2004)</t>
  </si>
  <si>
    <t>Flora  (2007)</t>
  </si>
  <si>
    <t>Flå (2008)</t>
  </si>
  <si>
    <t>Folldal (2008)</t>
  </si>
  <si>
    <t>Forsand  (2003)</t>
  </si>
  <si>
    <t>Fosnes   (2004)</t>
  </si>
  <si>
    <t>Fredrikstad  (2001)</t>
  </si>
  <si>
    <t>Frogn (2003)</t>
  </si>
  <si>
    <t>Froland  (2009)</t>
  </si>
  <si>
    <t>Frosta  (2004)</t>
  </si>
  <si>
    <t>Fræna  (2006)</t>
  </si>
  <si>
    <t>Frøya  (2009)</t>
  </si>
  <si>
    <t>Fusa  (2005)</t>
  </si>
  <si>
    <t>Fyresdal  (2007)</t>
  </si>
  <si>
    <t>Førde  (2007)</t>
  </si>
  <si>
    <t>Gamvik  (2008)</t>
  </si>
  <si>
    <t>Gaular  (2003)</t>
  </si>
  <si>
    <t>Gausdal (2004)</t>
  </si>
  <si>
    <t>Gildeskål  (2004)</t>
  </si>
  <si>
    <t>Giske  (2006)</t>
  </si>
  <si>
    <t>Gjemnes  (2007)</t>
  </si>
  <si>
    <t>Gjerdrum  (2004)</t>
  </si>
  <si>
    <t>Gjerstad  (2004)</t>
  </si>
  <si>
    <t>Gjesdal  (2003)</t>
  </si>
  <si>
    <t>Gjøvik  (2004)</t>
  </si>
  <si>
    <t>Gloppen  (2005)</t>
  </si>
  <si>
    <t>Gol (2009)</t>
  </si>
  <si>
    <t>Gran  (2001)</t>
  </si>
  <si>
    <t>Grane  (2004)</t>
  </si>
  <si>
    <t>Granvin  (2007)</t>
  </si>
  <si>
    <t>Gratangen  (2006)</t>
  </si>
  <si>
    <t>Grimstad  (2009)</t>
  </si>
  <si>
    <t>Grong   (2001)</t>
  </si>
  <si>
    <t>Grue  (2002)</t>
  </si>
  <si>
    <t>Gulen  (2002)</t>
  </si>
  <si>
    <t>Hadsel  (2006)</t>
  </si>
  <si>
    <t>Halden  (2003)</t>
  </si>
  <si>
    <t>Halsa  (2004)</t>
  </si>
  <si>
    <t>Hamar (2002)</t>
  </si>
  <si>
    <t>Hamarøy  (2004)</t>
  </si>
  <si>
    <t>Hammerfest  (2004)</t>
  </si>
  <si>
    <t>Haram  (2006)</t>
  </si>
  <si>
    <t>Hareid  (2006)</t>
  </si>
  <si>
    <t>Harstad  (2001)</t>
  </si>
  <si>
    <t>Hasvik  (2008)</t>
  </si>
  <si>
    <t>Hattfjelldal  (2005)</t>
  </si>
  <si>
    <t>Haugesund  (2002)</t>
  </si>
  <si>
    <t>Hemne  (2001)</t>
  </si>
  <si>
    <t>Hemnes  (2002)</t>
  </si>
  <si>
    <t>Hemsedal  (2002)</t>
  </si>
  <si>
    <t>Herøy  (2003)</t>
  </si>
  <si>
    <t>Herøy  (2006)</t>
  </si>
  <si>
    <t>Hitra  (2009)</t>
  </si>
  <si>
    <t>Hjartdal  (2005)</t>
  </si>
  <si>
    <t>Hjelmeland  (2003)</t>
  </si>
  <si>
    <t>Hobøl (2002)</t>
  </si>
  <si>
    <t>Hof (2002)</t>
  </si>
  <si>
    <t>Hol (2009)</t>
  </si>
  <si>
    <t>Hole  (2003)</t>
  </si>
  <si>
    <t>Holmestrand  (2002)</t>
  </si>
  <si>
    <t>Holtålen  (2003)</t>
  </si>
  <si>
    <t>Hornindal  (2006)</t>
  </si>
  <si>
    <t>Horten  (2002)</t>
  </si>
  <si>
    <t>Hurdal  (2002)</t>
  </si>
  <si>
    <t>Hurum (2003)</t>
  </si>
  <si>
    <t>Hvaler  (2002)</t>
  </si>
  <si>
    <t>Hyllestad  (2004)</t>
  </si>
  <si>
    <t>Hægebostad  (2006)</t>
  </si>
  <si>
    <t>Høyanger  (2008)</t>
  </si>
  <si>
    <t>Høylandet  (2001)</t>
  </si>
  <si>
    <t>Hå   (2003)</t>
  </si>
  <si>
    <t>Ibestad  (2006)</t>
  </si>
  <si>
    <t>Inderøy  (2003)</t>
  </si>
  <si>
    <t>Iveland  (2007)</t>
  </si>
  <si>
    <t>Jevnaker  (2007)</t>
  </si>
  <si>
    <t>Jondal  (2005)</t>
  </si>
  <si>
    <t>Jølster  (2006)</t>
  </si>
  <si>
    <t>Karasjok  (2005)</t>
  </si>
  <si>
    <t>Karlsøy  (2006)</t>
  </si>
  <si>
    <t>Karmøy  (2002)</t>
  </si>
  <si>
    <t>Kautokeino  (2006)</t>
  </si>
  <si>
    <t>Klepp  (2002)</t>
  </si>
  <si>
    <t>Klæbu  (2005)</t>
  </si>
  <si>
    <t>Kongsberg (2003)</t>
  </si>
  <si>
    <t>Kongsvinger  (2002)</t>
  </si>
  <si>
    <t>Kragerø (2004)</t>
  </si>
  <si>
    <t>Kristiansand  (2002)</t>
  </si>
  <si>
    <t>Kristiansund  (2003)</t>
  </si>
  <si>
    <t>Krødsherad  (2008)</t>
  </si>
  <si>
    <t>Kvalsund  (2009)</t>
  </si>
  <si>
    <t>Kvam  (2008)</t>
  </si>
  <si>
    <t>Kvinesdal  (2006)</t>
  </si>
  <si>
    <t>Kvinnherad  (2008)</t>
  </si>
  <si>
    <t>Kviteseid  (2006)</t>
  </si>
  <si>
    <t>Kvitsøy  (2003)</t>
  </si>
  <si>
    <t>Kvæfjord  (2004)</t>
  </si>
  <si>
    <t>Kvænangen  (2008)</t>
  </si>
  <si>
    <t>Kåfjord  (2006)</t>
  </si>
  <si>
    <t>Lardal  (2002)</t>
  </si>
  <si>
    <t>Larvik  (2002)</t>
  </si>
  <si>
    <t>Lavangen  (2004)</t>
  </si>
  <si>
    <t>Lebesby  (2006)</t>
  </si>
  <si>
    <t>Leikanger  (2003)</t>
  </si>
  <si>
    <t>Leirfjord  (2005)</t>
  </si>
  <si>
    <t>Leka  (2004)</t>
  </si>
  <si>
    <t>Leksvik  (2007)</t>
  </si>
  <si>
    <t>Lenvik  (2006)</t>
  </si>
  <si>
    <t>Lesja (2000)</t>
  </si>
  <si>
    <t>Levanger  (2006)</t>
  </si>
  <si>
    <t>Lier  (2005)</t>
  </si>
  <si>
    <t>Lierne   (2007)</t>
  </si>
  <si>
    <t>Lillehammer  (2004)</t>
  </si>
  <si>
    <t>Lillesand  (1999)</t>
  </si>
  <si>
    <t>Lindesnes  (2004)</t>
  </si>
  <si>
    <t>Lindås  (2003)</t>
  </si>
  <si>
    <t>Lom (2002)</t>
  </si>
  <si>
    <t>Loppa  (2008)</t>
  </si>
  <si>
    <t>Lund  (2003)</t>
  </si>
  <si>
    <t>Lunner  (2004)</t>
  </si>
  <si>
    <t>Lurøy  (2004)</t>
  </si>
  <si>
    <t>Luster  (2007)</t>
  </si>
  <si>
    <t>Lyngdal  (2004)</t>
  </si>
  <si>
    <t>Lyngen  (2006)</t>
  </si>
  <si>
    <t>Lærdal  (2007)</t>
  </si>
  <si>
    <t>Lødingen  (2004)</t>
  </si>
  <si>
    <t>Lørenskog (2003)</t>
  </si>
  <si>
    <t>Løten (2002)</t>
  </si>
  <si>
    <t>Malvik  (2006)</t>
  </si>
  <si>
    <t>Mandal  (2004)</t>
  </si>
  <si>
    <t>Marker  (2003)</t>
  </si>
  <si>
    <t>Marnardal  (2004)</t>
  </si>
  <si>
    <t>Masfjorden  (2003)</t>
  </si>
  <si>
    <t>Meland  (2000)</t>
  </si>
  <si>
    <t>Meldal  (1998)</t>
  </si>
  <si>
    <t>Melhus  (2006)</t>
  </si>
  <si>
    <t>Meløy  (2004)</t>
  </si>
  <si>
    <t>Meråker  (2006)</t>
  </si>
  <si>
    <t>Midsund  (2007)</t>
  </si>
  <si>
    <t>Mitre-Gauldal  (2002)</t>
  </si>
  <si>
    <t>Modalen  (2004)</t>
  </si>
  <si>
    <t>Modum (2008)</t>
  </si>
  <si>
    <t>Molde  (2006)</t>
  </si>
  <si>
    <t>Moskenes  (2004)</t>
  </si>
  <si>
    <t>Moss  (2003)</t>
  </si>
  <si>
    <t>Målselv  (2006)</t>
  </si>
  <si>
    <t>Måsøy  (2007)</t>
  </si>
  <si>
    <t>Namdalseid  (2002)</t>
  </si>
  <si>
    <t>Namsos   (2008)</t>
  </si>
  <si>
    <t>Namsskogan  (2003)</t>
  </si>
  <si>
    <t>Nannestad (2003)</t>
  </si>
  <si>
    <t>Narvik  (2003)</t>
  </si>
  <si>
    <t>Naustdal  (2004)</t>
  </si>
  <si>
    <t>Nedre Eiker (2005)</t>
  </si>
  <si>
    <t>Nes (2005)</t>
  </si>
  <si>
    <t>Nes (2008)</t>
  </si>
  <si>
    <t>Nesna  (2005)</t>
  </si>
  <si>
    <t>Nesodden  (2003)</t>
  </si>
  <si>
    <t>Nesseby  (2008)</t>
  </si>
  <si>
    <t>Nesset  (2001)</t>
  </si>
  <si>
    <t>Nissedal  (2004)</t>
  </si>
  <si>
    <t>Nittedal  (2002)</t>
  </si>
  <si>
    <t>Nome  (2005)</t>
  </si>
  <si>
    <t>Nord-Aurdal  (2008)</t>
  </si>
  <si>
    <t>Norddal  (2003)</t>
  </si>
  <si>
    <t>Nord-Fron (2004)</t>
  </si>
  <si>
    <t>Nordkapp  (2007)</t>
  </si>
  <si>
    <t>Nord-Odal (2002)</t>
  </si>
  <si>
    <t>Nordre Land  (2007)</t>
  </si>
  <si>
    <t>Nordreisa  (2006)</t>
  </si>
  <si>
    <t>Nore og Uvdal  (2004)</t>
  </si>
  <si>
    <t>Notodden  (2004)</t>
  </si>
  <si>
    <t>Nærøy   (2006)</t>
  </si>
  <si>
    <t>Nøtterøy (2002)</t>
  </si>
  <si>
    <t>Odda  (2003)</t>
  </si>
  <si>
    <t>Oppdal  (2002)</t>
  </si>
  <si>
    <t>Oppegård  (2004)</t>
  </si>
  <si>
    <t>Orkdal  (2002)</t>
  </si>
  <si>
    <t>Os   (2008)</t>
  </si>
  <si>
    <t>Os  (2008)</t>
  </si>
  <si>
    <t>Osen  (2002)</t>
  </si>
  <si>
    <t>Oslo  (1998)</t>
  </si>
  <si>
    <t>Osterøy  (2008)</t>
  </si>
  <si>
    <t>Overhalla  (2005)</t>
  </si>
  <si>
    <t>Porsanger  (2008)</t>
  </si>
  <si>
    <t>Porsgrunn  (2002)</t>
  </si>
  <si>
    <t>Radøy  (2000)</t>
  </si>
  <si>
    <t>Rakkestad (2003)</t>
  </si>
  <si>
    <t>Rana  (2003)</t>
  </si>
  <si>
    <t>Randaberg  (2003)</t>
  </si>
  <si>
    <t>Rauma  (2006)</t>
  </si>
  <si>
    <t>Re  (2002)</t>
  </si>
  <si>
    <t>Rendalen  (2004)</t>
  </si>
  <si>
    <t>Rennebu  (2005)</t>
  </si>
  <si>
    <t>Rennesøy  (2004)</t>
  </si>
  <si>
    <t>Rindal  (2002)</t>
  </si>
  <si>
    <t>Ringebu (2004)</t>
  </si>
  <si>
    <t>Ringerike (2004)</t>
  </si>
  <si>
    <t>Ringsaker (2002)</t>
  </si>
  <si>
    <t>Rissa  (2006)</t>
  </si>
  <si>
    <t>Risør  (2004)</t>
  </si>
  <si>
    <t>Roan  (2000)</t>
  </si>
  <si>
    <t>Rollag  (2004)</t>
  </si>
  <si>
    <t>Rygge (2003)</t>
  </si>
  <si>
    <t>Rælingen  (2003)</t>
  </si>
  <si>
    <t>Rødøy  (2004)</t>
  </si>
  <si>
    <t>Rømskog (2003)</t>
  </si>
  <si>
    <t>Røros  (2003)</t>
  </si>
  <si>
    <t>Røst  (2004)</t>
  </si>
  <si>
    <t>Røyken  (1999)</t>
  </si>
  <si>
    <t>Røyrvik  (2003)</t>
  </si>
  <si>
    <t>Råde  (2003)</t>
  </si>
  <si>
    <t>Salangen  (2007)</t>
  </si>
  <si>
    <t>Saltdal  (2004)</t>
  </si>
  <si>
    <t>Samnanger  (2008)</t>
  </si>
  <si>
    <t>Sande  (2002)</t>
  </si>
  <si>
    <t>Sande  (2006)</t>
  </si>
  <si>
    <t>Sandefjord  (2002)</t>
  </si>
  <si>
    <t>Sandnes  (2003)</t>
  </si>
  <si>
    <t>Sandøy  (2002)</t>
  </si>
  <si>
    <t>Sarpsborg (2003)</t>
  </si>
  <si>
    <t>Sauda  (2006)</t>
  </si>
  <si>
    <t>Sauherad  (2003)</t>
  </si>
  <si>
    <t>Sel (2006)</t>
  </si>
  <si>
    <t>Selbu  (1998)</t>
  </si>
  <si>
    <t>Selje  (2006)</t>
  </si>
  <si>
    <t>Seljord  (2007)</t>
  </si>
  <si>
    <t>Sigdal  (2004)</t>
  </si>
  <si>
    <t>Siljan  (2004)</t>
  </si>
  <si>
    <t>Sirdal  (2006)</t>
  </si>
  <si>
    <t>Skaun  (2006)</t>
  </si>
  <si>
    <t>Skedsmo (2003)</t>
  </si>
  <si>
    <t>Ski (2002)</t>
  </si>
  <si>
    <t>Skien  (2001)</t>
  </si>
  <si>
    <t>Skiptvet  (2003)</t>
  </si>
  <si>
    <t>Skjervøy  (2006)</t>
  </si>
  <si>
    <t>Skjåk (2002)</t>
  </si>
  <si>
    <t>Skodje  (2006)</t>
  </si>
  <si>
    <t>Skånland  (2008)</t>
  </si>
  <si>
    <t>Smøla  (2005)</t>
  </si>
  <si>
    <t>Snillfjord  (2001)</t>
  </si>
  <si>
    <t>Snåsa  (2002)</t>
  </si>
  <si>
    <t>Sogndal  (2009)</t>
  </si>
  <si>
    <t>Sokndal  (2003)</t>
  </si>
  <si>
    <t>Sola  (2003)</t>
  </si>
  <si>
    <t>Solund  (2005)</t>
  </si>
  <si>
    <t>Songdalen  (2004)</t>
  </si>
  <si>
    <t>Sortland  (2006)</t>
  </si>
  <si>
    <t>Spydeberg (2003)</t>
  </si>
  <si>
    <t>Stange  (2002)</t>
  </si>
  <si>
    <t>Stavanger  (2007)</t>
  </si>
  <si>
    <t>Steigen  (2004)</t>
  </si>
  <si>
    <t>Steinkjer  (2003)</t>
  </si>
  <si>
    <t>Stjørdal  (2004)</t>
  </si>
  <si>
    <t>Stokke  (2002)</t>
  </si>
  <si>
    <t>Stord  (2003)</t>
  </si>
  <si>
    <t>Stordal  (2001)</t>
  </si>
  <si>
    <t>Stor-Elvdal  (2008)</t>
  </si>
  <si>
    <t>Storfjord  (2006)</t>
  </si>
  <si>
    <t>Strand  (2003)</t>
  </si>
  <si>
    <t>Stranda  (2007)</t>
  </si>
  <si>
    <t>Stryn  (2006)</t>
  </si>
  <si>
    <t>Sula  (2008)</t>
  </si>
  <si>
    <t>Suldal  (2006)</t>
  </si>
  <si>
    <t>Sund  (2008)</t>
  </si>
  <si>
    <t>Sunndal  (2004)</t>
  </si>
  <si>
    <t>Surnadal  (2004)</t>
  </si>
  <si>
    <t>Sveio  (2004)</t>
  </si>
  <si>
    <t>Svelvik (2002)</t>
  </si>
  <si>
    <t>Sykkylven  (2007)</t>
  </si>
  <si>
    <t>Søgne  (2000)</t>
  </si>
  <si>
    <t>Sømna  (2004)</t>
  </si>
  <si>
    <t>Søndre Land  (2007)</t>
  </si>
  <si>
    <t>Sør-Aurdal  (2008)</t>
  </si>
  <si>
    <t>Sørfold  (2004)</t>
  </si>
  <si>
    <t>Sør-Fron  (2005)</t>
  </si>
  <si>
    <t>Sør-Odal  (2002)</t>
  </si>
  <si>
    <t>Sørreisa  (2004)</t>
  </si>
  <si>
    <t>Sørum (2001)</t>
  </si>
  <si>
    <t>Tana  (2008)</t>
  </si>
  <si>
    <t>Time  (2002)</t>
  </si>
  <si>
    <t>Tingvoll  (2004)</t>
  </si>
  <si>
    <t>Tinn  (2008)</t>
  </si>
  <si>
    <t>Tjeldsund  (2003)</t>
  </si>
  <si>
    <t>Tjøme  (2002)</t>
  </si>
  <si>
    <t>Tolga (2008)</t>
  </si>
  <si>
    <t>Torsken  (2006)</t>
  </si>
  <si>
    <t>Tranøy  (2008)</t>
  </si>
  <si>
    <t>Tromsø  (2007)</t>
  </si>
  <si>
    <t>Trondheim  (2003)</t>
  </si>
  <si>
    <t>Trysil  (2007)</t>
  </si>
  <si>
    <t>Træna  (2005)</t>
  </si>
  <si>
    <t>Trøgstad  (2003)</t>
  </si>
  <si>
    <t>Tvedestrand (2004)</t>
  </si>
  <si>
    <t>Tydal  (2002)</t>
  </si>
  <si>
    <t>Tynset  (2004)</t>
  </si>
  <si>
    <t>Tysfjord  (2004)</t>
  </si>
  <si>
    <t>Tysnes  (2008)</t>
  </si>
  <si>
    <t>Tysvær  (2007)</t>
  </si>
  <si>
    <t>Tønsberg (2002)</t>
  </si>
  <si>
    <t>Ullensaker  (2003)</t>
  </si>
  <si>
    <t>Ullensvang  (2006)</t>
  </si>
  <si>
    <t>Ulstein  (2006)</t>
  </si>
  <si>
    <t>Ulvik  (2002)</t>
  </si>
  <si>
    <t>Utsira  (2004)</t>
  </si>
  <si>
    <t>Vadsø  (2006)</t>
  </si>
  <si>
    <t>Vaksdal  (2008)</t>
  </si>
  <si>
    <t>Valle  (2005)</t>
  </si>
  <si>
    <t>Vang  (2004)</t>
  </si>
  <si>
    <t>Vanylven  (2007)</t>
  </si>
  <si>
    <t>Vardø  (2007)</t>
  </si>
  <si>
    <t>Vefsn  (2004)</t>
  </si>
  <si>
    <t>Vega  (2002)</t>
  </si>
  <si>
    <t>Vegårshei  (2004)</t>
  </si>
  <si>
    <t>Vennesla  (2004)</t>
  </si>
  <si>
    <t>Verdal   (2004)</t>
  </si>
  <si>
    <t>Verran   (2003)</t>
  </si>
  <si>
    <t>Vestby  (2003)</t>
  </si>
  <si>
    <t>Vestnes  (2006)</t>
  </si>
  <si>
    <t>Vestre Slidre  (2009)</t>
  </si>
  <si>
    <t>Vestre Toten (2004)</t>
  </si>
  <si>
    <t>Vestvågøy  (2004)</t>
  </si>
  <si>
    <t>Vevelstad  (2004)</t>
  </si>
  <si>
    <t>Vik  (2002)</t>
  </si>
  <si>
    <t>Vikna   (2008)</t>
  </si>
  <si>
    <t>Vindafjord  (2004)</t>
  </si>
  <si>
    <t>Vinje  (2006)</t>
  </si>
  <si>
    <t>Volda  (2002)</t>
  </si>
  <si>
    <t>Voss  (2008)</t>
  </si>
  <si>
    <t>Værøy  (2004)</t>
  </si>
  <si>
    <t>Vågan  (2004)</t>
  </si>
  <si>
    <t>Vågsøy  (2008)</t>
  </si>
  <si>
    <t>Vågå  (2006)</t>
  </si>
  <si>
    <t>Våler (2002)</t>
  </si>
  <si>
    <t>Våler (2003)</t>
  </si>
  <si>
    <t>Øksnes  (2008)</t>
  </si>
  <si>
    <t>Ørland  (2004)</t>
  </si>
  <si>
    <t>Ørskog  (2006)</t>
  </si>
  <si>
    <t>Ørsta  (2003)</t>
  </si>
  <si>
    <t>Østre Toten  (2004)</t>
  </si>
  <si>
    <t>Øvre Eiker  (2005)</t>
  </si>
  <si>
    <t>Øyer  (2005)</t>
  </si>
  <si>
    <t>Øygarden  (2004)</t>
  </si>
  <si>
    <t>Øystre Slidre  (2005)</t>
  </si>
  <si>
    <t>Åfjord  (2008)</t>
  </si>
  <si>
    <t>Ål  (2009)</t>
  </si>
  <si>
    <t>Ålesund  (2006)</t>
  </si>
  <si>
    <t>Åmli  (2009)</t>
  </si>
  <si>
    <t>Åmot  (2006)</t>
  </si>
  <si>
    <t>Årdal  (2008)</t>
  </si>
  <si>
    <t>Ås  (2003)</t>
  </si>
  <si>
    <t>Åseral  (2005)</t>
  </si>
  <si>
    <t>Åsnes (2002)</t>
  </si>
  <si>
    <t>Nedbygde jordbruksarealer etter formål 2004 - 2015 i hele landet</t>
  </si>
  <si>
    <t>Nedbygd jordbruksareal  etter formål fylkesvis perioden 2004 - 2015</t>
  </si>
  <si>
    <t>Sum</t>
  </si>
  <si>
    <t>le)</t>
  </si>
  <si>
    <t>Nord-Trøndelag</t>
  </si>
  <si>
    <t xml:space="preserve">Steinkjer </t>
  </si>
  <si>
    <t>grønt- og idrettsområder</t>
  </si>
  <si>
    <t>hele landet</t>
  </si>
  <si>
    <t>med flere</t>
  </si>
  <si>
    <t>alle formål</t>
  </si>
  <si>
    <t>prosentandel av alle kommuner</t>
  </si>
  <si>
    <t>celle a1</t>
  </si>
  <si>
    <t>med flere fylker</t>
  </si>
  <si>
    <t>0833 Tokke</t>
  </si>
  <si>
    <t>Tokke (2008)</t>
  </si>
  <si>
    <t>12 Hordaland</t>
  </si>
  <si>
    <t>Svelvik</t>
  </si>
  <si>
    <t>Hof</t>
  </si>
  <si>
    <t xml:space="preserve">Lardal </t>
  </si>
  <si>
    <t xml:space="preserve">Andebu </t>
  </si>
  <si>
    <t xml:space="preserve">Holmestrand </t>
  </si>
  <si>
    <t xml:space="preserve">Tjøme </t>
  </si>
  <si>
    <t>Nøtterøy</t>
  </si>
  <si>
    <t xml:space="preserve">Horten </t>
  </si>
  <si>
    <t xml:space="preserve">Re </t>
  </si>
  <si>
    <t xml:space="preserve">Stokke </t>
  </si>
  <si>
    <t xml:space="preserve">Larvik </t>
  </si>
  <si>
    <t xml:space="preserve">Sande </t>
  </si>
  <si>
    <t xml:space="preserve">Sandefjord </t>
  </si>
  <si>
    <t>Tønsberg</t>
  </si>
  <si>
    <t>Vestfold</t>
  </si>
  <si>
    <t>antall dekar kommunevis sortert etter størrelse</t>
  </si>
  <si>
    <t>flere formål</t>
  </si>
  <si>
    <t>Kilde: SSB/NIBIO</t>
  </si>
  <si>
    <t>Statistisk sentralbyrå (SSB) har i samarbeid med Norsk institutt for bioøkonomi (NIBIO) gjennomført et prosjekt for å kartlegge faktisk nedbygging og bruksendring av dyrka og dyrkbar jord. Prosjektet er basert på en geografisk analyse av digitale kartdata. Det har aldri før blitt utarbeidet nasjonale tall over faktisk nedbygging av jordbruksareal, og resultatene som presenteres i denne rapporten er svært etterspurte. Resultater på nasjonalt og kommunalt nivå vil gi forvaltningen ny kunnskap som blant annet er viktig for å oppnå mål som er satt for jordvernet</t>
  </si>
  <si>
    <t>Nedbygging av jordbruksareal. 
En kartbasert undersøkelse av nedbygging og bruksendringer av jordbruksareal</t>
  </si>
  <si>
    <t>I fila brukes slicer-funksjonen i Excel. Best funksjonalitet oppnås ved bruk av Office 2013 eller seinere.</t>
  </si>
  <si>
    <t>Det hender at fila låser seg, start da programmet på nytt.</t>
  </si>
  <si>
    <t>Tall basert på SSB rapport 2017/14 - publisert 06.06.2017</t>
  </si>
  <si>
    <t>I forordet til rapporten heter det bl.a:</t>
  </si>
  <si>
    <t>Excel-fila er utarbeidet av:</t>
  </si>
  <si>
    <t>Johan Sandberg</t>
  </si>
  <si>
    <t>johan.sandberg@fylkesmannen.no</t>
  </si>
  <si>
    <t>Tlf 73 19 92 71/ 919 12 920</t>
  </si>
  <si>
    <t>Rapporten i sin helhet</t>
  </si>
  <si>
    <t>Artikkel om rapporten hos SSB</t>
  </si>
  <si>
    <t>Kontaktperson:</t>
  </si>
  <si>
    <t>Fylkesmannen i Trøndelag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</si>
</sst>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_ ;_ * \-#,##0_ ;_ * &quot;-&quot;??_ ;_ @_ "/>
    <numFmt numFmtId="166" formatCode="#,##0_ ;\-#,##0\ "/>
    <numFmt numFmtId="167" formatCode="0.0\ %"/>
  </numFmts>
  <fonts count="18">
    <font>
      <sz val="10"/>
      <color rgb="FF000000"/>
      <name val="Times New Roman"/>
      <charset val="204"/>
    </font>
    <font>
      <sz val="10"/>
      <color rgb="FF000000"/>
      <name val="Times New Roman"/>
      <family val="1"/>
    </font>
    <font>
      <sz val="10"/>
      <color rgb="FF000000"/>
      <name val="Times New Roman"/>
      <family val="1"/>
      <charset val="204"/>
    </font>
    <font>
      <sz val="10"/>
      <color rgb="FF000000"/>
      <name val="Times New Roman"/>
      <family val="1"/>
    </font>
    <font>
      <sz val="9"/>
      <color rgb="FF000000"/>
      <name val="Times New Roman"/>
      <family val="1"/>
    </font>
    <font>
      <sz val="12"/>
      <color rgb="FF000000"/>
      <name val="Times New Roman"/>
      <family val="1"/>
    </font>
    <font>
      <sz val="14"/>
      <color rgb="FF000000"/>
      <name val="Times New Roman"/>
      <family val="1"/>
    </font>
    <font>
      <sz val="10"/>
      <color rgb="FF000000"/>
      <name val="Calibri"/>
      <family val="2"/>
      <scheme val="minor"/>
    </font>
    <font>
      <sz val="7.1"/>
      <color rgb="FF000000"/>
      <name val="Calibri"/>
      <family val="2"/>
      <scheme val="minor"/>
    </font>
    <font>
      <sz val="10"/>
      <color rgb="FF000000"/>
      <name val="Calibri"/>
      <family val="2"/>
    </font>
    <font>
      <sz val="11"/>
      <color rgb="FF000000"/>
      <name val="Times New Roman"/>
      <family val="1"/>
    </font>
    <font>
      <sz val="8"/>
      <color rgb="FF000000"/>
      <name val="Times New Roman"/>
      <family val="1"/>
    </font>
    <font>
      <sz val="16"/>
      <color rgb="FF000000"/>
      <name val="Times New Roman"/>
      <family val="1"/>
    </font>
    <font>
      <u/>
      <sz val="10"/>
      <color theme="10"/>
      <name val="Times New Roman"/>
      <family val="1"/>
    </font>
    <font>
      <sz val="14"/>
      <color rgb="FF333333"/>
      <name val="Inherit"/>
    </font>
    <font>
      <i/>
      <sz val="10"/>
      <color rgb="FF000000"/>
      <name val="Calibri"/>
      <family val="2"/>
    </font>
    <font>
      <sz val="9"/>
      <color rgb="FF000000"/>
      <name val="Calibri"/>
      <family val="2"/>
    </font>
    <font>
      <u/>
      <sz val="9"/>
      <color theme="10"/>
      <name val="Times New Roman"/>
      <family val="1"/>
    </font>
  </fonts>
  <fills count="6">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style="thin">
        <color indexed="64"/>
      </top>
      <bottom/>
      <diagonal/>
    </border>
    <border>
      <left style="thin">
        <color theme="0" tint="-0.14996795556505021"/>
      </left>
      <right/>
      <top style="thin">
        <color indexed="64"/>
      </top>
      <bottom style="thin">
        <color indexed="64"/>
      </bottom>
      <diagonal/>
    </border>
    <border>
      <left/>
      <right/>
      <top style="thin">
        <color indexed="64"/>
      </top>
      <bottom style="thin">
        <color theme="0" tint="-4.9989318521683403E-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3743705557422"/>
      </left>
      <right/>
      <top style="thin">
        <color theme="0" tint="-0.14993743705557422"/>
      </top>
      <bottom/>
      <diagonal/>
    </border>
    <border>
      <left/>
      <right/>
      <top style="thin">
        <color theme="0" tint="-0.14993743705557422"/>
      </top>
      <bottom/>
      <diagonal/>
    </border>
    <border>
      <left style="thin">
        <color theme="0" tint="-0.14996795556505021"/>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06918546098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style="thin">
        <color theme="0" tint="-0.14996795556505021"/>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4.9989318521683403E-2"/>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0.14996795556505021"/>
      </right>
      <top style="thin">
        <color theme="0" tint="-0.14990691854609822"/>
      </top>
      <bottom style="thin">
        <color theme="0" tint="-0.14990691854609822"/>
      </bottom>
      <diagonal/>
    </border>
    <border>
      <left style="thin">
        <color theme="0" tint="-0.14996795556505021"/>
      </left>
      <right style="thin">
        <color theme="0" tint="-4.9989318521683403E-2"/>
      </right>
      <top/>
      <bottom style="thin">
        <color theme="0" tint="-4.9989318521683403E-2"/>
      </bottom>
      <diagonal/>
    </border>
    <border>
      <left style="thin">
        <color theme="0" tint="-4.9989318521683403E-2"/>
      </left>
      <right style="thin">
        <color theme="0" tint="-0.14996795556505021"/>
      </right>
      <top/>
      <bottom style="thin">
        <color theme="0" tint="-4.9989318521683403E-2"/>
      </bottom>
      <diagonal/>
    </border>
    <border>
      <left/>
      <right style="thin">
        <color theme="0" tint="-0.14996795556505021"/>
      </right>
      <top style="thin">
        <color theme="0" tint="-4.9989318521683403E-2"/>
      </top>
      <bottom style="thin">
        <color theme="0" tint="-4.9989318521683403E-2"/>
      </bottom>
      <diagonal/>
    </border>
    <border>
      <left/>
      <right/>
      <top style="thin">
        <color theme="0" tint="-4.9989318521683403E-2"/>
      </top>
      <bottom/>
      <diagonal/>
    </border>
    <border>
      <left style="thin">
        <color theme="0" tint="-0.14996795556505021"/>
      </left>
      <right/>
      <top style="thin">
        <color theme="0" tint="-4.9989318521683403E-2"/>
      </top>
      <bottom/>
      <diagonal/>
    </border>
    <border>
      <left/>
      <right style="thin">
        <color theme="0" tint="-0.14996795556505021"/>
      </right>
      <top style="thin">
        <color theme="0" tint="-4.9989318521683403E-2"/>
      </top>
      <bottom/>
      <diagonal/>
    </border>
    <border>
      <left style="thin">
        <color theme="0" tint="-0.14993743705557422"/>
      </left>
      <right style="thin">
        <color theme="0" tint="-0.14993743705557422"/>
      </right>
      <top style="thin">
        <color theme="0" tint="-0.14993743705557422"/>
      </top>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13" fillId="0" borderId="0" applyNumberFormat="0" applyFill="0" applyBorder="0" applyAlignment="0" applyProtection="0"/>
  </cellStyleXfs>
  <cellXfs count="148">
    <xf numFmtId="0" fontId="0" fillId="0" borderId="0" xfId="0" applyAlignment="1">
      <alignment horizontal="left" vertical="top"/>
    </xf>
    <xf numFmtId="0" fontId="1" fillId="0" borderId="0" xfId="0" applyFont="1" applyAlignment="1">
      <alignment horizontal="left" vertical="top"/>
    </xf>
    <xf numFmtId="0" fontId="0" fillId="0" borderId="0" xfId="0" pivotButton="1" applyAlignment="1">
      <alignment horizontal="left" vertical="top"/>
    </xf>
    <xf numFmtId="0" fontId="2" fillId="0" borderId="0" xfId="0" applyFont="1" applyAlignment="1">
      <alignment horizontal="left" vertical="top"/>
    </xf>
    <xf numFmtId="0" fontId="1" fillId="0" borderId="0" xfId="0" applyFont="1" applyAlignment="1">
      <alignment horizontal="left" vertical="center"/>
    </xf>
    <xf numFmtId="0" fontId="0" fillId="0" borderId="0" xfId="0" applyAlignment="1">
      <alignment horizontal="left" vertical="center"/>
    </xf>
    <xf numFmtId="0" fontId="0" fillId="0" borderId="0" xfId="0" pivotButton="1" applyAlignment="1">
      <alignment horizontal="left" vertical="center"/>
    </xf>
    <xf numFmtId="0" fontId="7" fillId="0" borderId="0" xfId="0" pivotButton="1" applyFont="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166" fontId="9" fillId="0" borderId="0" xfId="1" applyNumberFormat="1" applyFont="1" applyAlignment="1">
      <alignment horizontal="left" vertical="top"/>
    </xf>
    <xf numFmtId="0" fontId="0" fillId="0" borderId="0" xfId="0" applyAlignment="1">
      <alignment horizontal="right" vertical="center"/>
    </xf>
    <xf numFmtId="165" fontId="0" fillId="0" borderId="0" xfId="0" applyNumberFormat="1" applyAlignment="1">
      <alignment horizontal="right" vertical="center"/>
    </xf>
    <xf numFmtId="9" fontId="0" fillId="0" borderId="0" xfId="0" applyNumberFormat="1" applyAlignment="1">
      <alignment horizontal="right" vertical="center"/>
    </xf>
    <xf numFmtId="0" fontId="0" fillId="0" borderId="0" xfId="0" applyAlignment="1">
      <alignment horizontal="center"/>
    </xf>
    <xf numFmtId="0" fontId="4" fillId="0" borderId="0" xfId="0" applyFont="1" applyAlignment="1">
      <alignment horizontal="right" vertical="center"/>
    </xf>
    <xf numFmtId="0" fontId="4" fillId="0" borderId="0" xfId="0" applyFont="1" applyAlignment="1">
      <alignment horizontal="right" vertical="center" wrapText="1"/>
    </xf>
    <xf numFmtId="0" fontId="4" fillId="0" borderId="0" xfId="0" pivotButton="1" applyFont="1" applyAlignment="1">
      <alignment horizontal="right" vertical="center" wrapText="1"/>
    </xf>
    <xf numFmtId="165" fontId="4" fillId="0" borderId="0" xfId="0" applyNumberFormat="1" applyFont="1" applyAlignment="1">
      <alignment horizontal="right" vertical="center" wrapText="1"/>
    </xf>
    <xf numFmtId="0" fontId="4" fillId="0" borderId="0" xfId="0" applyFont="1" applyAlignment="1">
      <alignment horizontal="left" vertical="center"/>
    </xf>
    <xf numFmtId="0" fontId="4" fillId="0" borderId="0" xfId="0" pivotButton="1" applyFont="1" applyAlignment="1">
      <alignment horizontal="left" vertical="center"/>
    </xf>
    <xf numFmtId="0" fontId="0" fillId="0" borderId="0" xfId="0" pivotButton="1" applyAlignment="1">
      <alignment horizontal="right" vertical="center"/>
    </xf>
    <xf numFmtId="9" fontId="4" fillId="0" borderId="0" xfId="0" applyNumberFormat="1" applyFont="1" applyAlignment="1">
      <alignment horizontal="right" vertical="center" wrapText="1"/>
    </xf>
    <xf numFmtId="0" fontId="4" fillId="0" borderId="0" xfId="0" applyFont="1" applyAlignment="1">
      <alignment vertical="center"/>
    </xf>
    <xf numFmtId="0" fontId="4" fillId="0" borderId="0" xfId="0" pivotButton="1" applyFont="1" applyAlignment="1">
      <alignment vertical="center"/>
    </xf>
    <xf numFmtId="0" fontId="1" fillId="0" borderId="0" xfId="0" applyFont="1" applyAlignment="1">
      <alignment horizontal="left"/>
    </xf>
    <xf numFmtId="0" fontId="6" fillId="0" borderId="0" xfId="0" applyFont="1" applyAlignment="1">
      <alignment vertical="center"/>
    </xf>
    <xf numFmtId="167" fontId="0" fillId="0" borderId="0" xfId="0" applyNumberFormat="1" applyAlignment="1">
      <alignment horizontal="left" vertical="top"/>
    </xf>
    <xf numFmtId="0" fontId="12" fillId="0" borderId="2" xfId="0" applyFont="1" applyBorder="1" applyAlignment="1">
      <alignment horizontal="left" vertical="center"/>
    </xf>
    <xf numFmtId="0" fontId="0" fillId="2" borderId="0" xfId="0" applyFill="1" applyAlignment="1">
      <alignment horizontal="left" vertical="center"/>
    </xf>
    <xf numFmtId="165" fontId="0" fillId="0" borderId="0" xfId="0" applyNumberFormat="1" applyAlignment="1">
      <alignment horizontal="left" vertical="top"/>
    </xf>
    <xf numFmtId="0" fontId="0" fillId="0" borderId="0" xfId="0" pivotButton="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wrapText="1"/>
    </xf>
    <xf numFmtId="0" fontId="5" fillId="0" borderId="0" xfId="0" applyFont="1" applyAlignment="1">
      <alignment horizontal="left" vertical="top"/>
    </xf>
    <xf numFmtId="0" fontId="0" fillId="0" borderId="1" xfId="0" applyBorder="1" applyAlignment="1">
      <alignment horizontal="right" vertical="center"/>
    </xf>
    <xf numFmtId="0" fontId="0" fillId="0" borderId="1" xfId="0" applyBorder="1" applyAlignment="1">
      <alignment horizontal="left" vertical="top"/>
    </xf>
    <xf numFmtId="0" fontId="0" fillId="0" borderId="2" xfId="0" applyBorder="1" applyAlignment="1">
      <alignment horizontal="right" vertical="center"/>
    </xf>
    <xf numFmtId="0" fontId="0" fillId="0" borderId="2" xfId="0" applyBorder="1" applyAlignment="1">
      <alignment horizontal="left" vertical="top"/>
    </xf>
    <xf numFmtId="0" fontId="6" fillId="0" borderId="2" xfId="0"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right" vertical="center"/>
    </xf>
    <xf numFmtId="0" fontId="5" fillId="0" borderId="5" xfId="0" applyFont="1" applyBorder="1" applyAlignment="1">
      <alignment horizontal="left" vertical="top"/>
    </xf>
    <xf numFmtId="0" fontId="11" fillId="0" borderId="1" xfId="0" applyFont="1" applyBorder="1" applyAlignment="1">
      <alignment horizontal="left" vertical="center"/>
    </xf>
    <xf numFmtId="165" fontId="7" fillId="0" borderId="0" xfId="0" applyNumberFormat="1" applyFont="1" applyAlignment="1">
      <alignment horizontal="left" vertical="top"/>
    </xf>
    <xf numFmtId="0" fontId="0" fillId="0" borderId="0" xfId="0" applyAlignment="1">
      <alignment horizontal="right" vertical="top"/>
    </xf>
    <xf numFmtId="167" fontId="0" fillId="0" borderId="0" xfId="0" applyNumberFormat="1" applyAlignment="1">
      <alignment horizontal="right" vertical="top"/>
    </xf>
    <xf numFmtId="49" fontId="9" fillId="0" borderId="0" xfId="0" applyNumberFormat="1" applyFont="1" applyAlignment="1">
      <alignment horizontal="left" vertical="top"/>
    </xf>
    <xf numFmtId="49" fontId="9" fillId="0" borderId="0" xfId="1" applyNumberFormat="1" applyFont="1" applyAlignment="1">
      <alignment horizontal="left" vertical="top"/>
    </xf>
    <xf numFmtId="165" fontId="0" fillId="0" borderId="0" xfId="1" applyNumberFormat="1" applyFont="1" applyAlignment="1">
      <alignment horizontal="left" vertical="top"/>
    </xf>
    <xf numFmtId="9" fontId="0" fillId="0" borderId="0" xfId="2" applyFont="1" applyAlignment="1">
      <alignment horizontal="left" vertical="top"/>
    </xf>
    <xf numFmtId="0" fontId="14" fillId="3" borderId="0" xfId="0" applyFont="1" applyFill="1" applyAlignment="1">
      <alignment horizontal="left" vertical="center" wrapText="1" indent="1"/>
    </xf>
    <xf numFmtId="0" fontId="9" fillId="3" borderId="0" xfId="0" applyFont="1" applyFill="1" applyAlignment="1">
      <alignment horizontal="left" vertical="top"/>
    </xf>
    <xf numFmtId="0" fontId="9" fillId="3" borderId="0" xfId="0" applyFont="1" applyFill="1" applyAlignment="1">
      <alignment horizontal="left" vertical="top" wrapText="1"/>
    </xf>
    <xf numFmtId="0" fontId="15" fillId="3" borderId="0" xfId="0" applyFont="1" applyFill="1" applyAlignment="1">
      <alignment horizontal="left" vertical="top"/>
    </xf>
    <xf numFmtId="0" fontId="13" fillId="3" borderId="0" xfId="3" applyFill="1" applyAlignment="1">
      <alignment horizontal="left" vertical="top"/>
    </xf>
    <xf numFmtId="0" fontId="13" fillId="3" borderId="0" xfId="3" applyFill="1" applyAlignment="1">
      <alignment horizontal="left" vertical="top" wrapText="1"/>
    </xf>
    <xf numFmtId="0" fontId="16" fillId="3" borderId="0" xfId="0" applyFont="1" applyFill="1" applyAlignment="1">
      <alignment horizontal="left" vertical="top"/>
    </xf>
    <xf numFmtId="0" fontId="17" fillId="3" borderId="0" xfId="3"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vertical="center"/>
    </xf>
    <xf numFmtId="0" fontId="0" fillId="4" borderId="0" xfId="0" applyFill="1" applyAlignment="1">
      <alignment horizontal="left" vertical="top" wrapText="1"/>
    </xf>
    <xf numFmtId="0" fontId="0" fillId="4" borderId="0" xfId="0" applyFill="1" applyAlignment="1">
      <alignment horizontal="left" vertical="center" wrapText="1"/>
    </xf>
    <xf numFmtId="0" fontId="4" fillId="4" borderId="0" xfId="0" applyFont="1" applyFill="1" applyAlignment="1">
      <alignment horizontal="center" vertical="top" wrapText="1"/>
    </xf>
    <xf numFmtId="0" fontId="4" fillId="4" borderId="0" xfId="0" applyFont="1" applyFill="1" applyAlignment="1">
      <alignment horizontal="center" vertical="center" wrapText="1"/>
    </xf>
    <xf numFmtId="0" fontId="4" fillId="4" borderId="0" xfId="0" applyFont="1" applyFill="1" applyAlignment="1">
      <alignment horizontal="left" vertical="top"/>
    </xf>
    <xf numFmtId="0" fontId="4" fillId="4" borderId="0" xfId="0" applyFont="1" applyFill="1" applyAlignment="1">
      <alignment horizontal="left" vertical="center"/>
    </xf>
    <xf numFmtId="0" fontId="12" fillId="5" borderId="11" xfId="0" applyFont="1" applyFill="1" applyBorder="1" applyAlignment="1">
      <alignment horizontal="left" vertical="center"/>
    </xf>
    <xf numFmtId="0" fontId="0" fillId="5" borderId="12" xfId="0" applyFill="1" applyBorder="1" applyAlignment="1">
      <alignment horizontal="left" vertical="center"/>
    </xf>
    <xf numFmtId="0" fontId="0" fillId="5" borderId="13" xfId="0" applyFill="1" applyBorder="1" applyAlignment="1">
      <alignment horizontal="left" vertical="center"/>
    </xf>
    <xf numFmtId="0" fontId="0" fillId="5" borderId="15" xfId="0" applyFill="1" applyBorder="1" applyAlignment="1">
      <alignment horizontal="left" vertical="center" wrapText="1"/>
    </xf>
    <xf numFmtId="0" fontId="0" fillId="5" borderId="18" xfId="0" applyFill="1" applyBorder="1" applyAlignment="1">
      <alignment horizontal="left" vertical="center"/>
    </xf>
    <xf numFmtId="0" fontId="0" fillId="5" borderId="19" xfId="0" applyFill="1" applyBorder="1" applyAlignment="1">
      <alignment horizontal="left" vertical="center"/>
    </xf>
    <xf numFmtId="0" fontId="0" fillId="5" borderId="20" xfId="0" applyFill="1" applyBorder="1" applyAlignment="1">
      <alignment horizontal="left" vertical="center"/>
    </xf>
    <xf numFmtId="0" fontId="0" fillId="5" borderId="26" xfId="0" applyFill="1" applyBorder="1" applyAlignment="1">
      <alignment horizontal="left" vertical="center"/>
    </xf>
    <xf numFmtId="0" fontId="0" fillId="5" borderId="21" xfId="0" applyFill="1" applyBorder="1" applyAlignment="1">
      <alignment horizontal="left" vertical="center"/>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3" xfId="0" applyFont="1" applyFill="1" applyBorder="1" applyAlignment="1">
      <alignment horizontal="left" vertical="center"/>
    </xf>
    <xf numFmtId="165" fontId="4" fillId="5" borderId="3" xfId="1" applyNumberFormat="1" applyFont="1" applyFill="1" applyBorder="1" applyAlignment="1">
      <alignment horizontal="left" vertical="center"/>
    </xf>
    <xf numFmtId="9" fontId="4" fillId="5" borderId="22" xfId="2" applyFont="1" applyFill="1" applyBorder="1" applyAlignment="1">
      <alignment horizontal="right" vertical="center"/>
    </xf>
    <xf numFmtId="9" fontId="4" fillId="5" borderId="3" xfId="2" applyFont="1" applyFill="1" applyBorder="1" applyAlignment="1">
      <alignment horizontal="right" vertical="center"/>
    </xf>
    <xf numFmtId="9" fontId="4" fillId="5" borderId="29" xfId="2" applyFont="1" applyFill="1" applyBorder="1" applyAlignment="1">
      <alignment horizontal="right" vertical="center"/>
    </xf>
    <xf numFmtId="0" fontId="4" fillId="5" borderId="30" xfId="0" applyFont="1" applyFill="1" applyBorder="1" applyAlignment="1">
      <alignment horizontal="left" vertical="center"/>
    </xf>
    <xf numFmtId="165" fontId="4" fillId="5" borderId="30" xfId="1" applyNumberFormat="1" applyFont="1" applyFill="1" applyBorder="1" applyAlignment="1">
      <alignment horizontal="left" vertical="center"/>
    </xf>
    <xf numFmtId="9" fontId="4" fillId="5" borderId="31" xfId="2" applyFont="1" applyFill="1" applyBorder="1" applyAlignment="1">
      <alignment horizontal="right" vertical="center"/>
    </xf>
    <xf numFmtId="9" fontId="4" fillId="5" borderId="30" xfId="2" applyFont="1" applyFill="1" applyBorder="1" applyAlignment="1">
      <alignment horizontal="right" vertical="center"/>
    </xf>
    <xf numFmtId="9" fontId="4" fillId="5" borderId="32" xfId="2" applyFont="1" applyFill="1" applyBorder="1" applyAlignment="1">
      <alignment horizontal="right" vertical="center"/>
    </xf>
    <xf numFmtId="0" fontId="4" fillId="5" borderId="8" xfId="0" applyFont="1" applyFill="1" applyBorder="1" applyAlignment="1">
      <alignment horizontal="left" vertical="center"/>
    </xf>
    <xf numFmtId="165" fontId="4" fillId="5" borderId="9" xfId="1" applyNumberFormat="1" applyFont="1" applyFill="1" applyBorder="1" applyAlignment="1">
      <alignment horizontal="left" vertical="center"/>
    </xf>
    <xf numFmtId="0" fontId="4" fillId="5" borderId="9" xfId="0" applyFont="1" applyFill="1" applyBorder="1" applyAlignment="1">
      <alignment horizontal="left" vertical="center"/>
    </xf>
    <xf numFmtId="9" fontId="4" fillId="5" borderId="8" xfId="2" applyFont="1" applyFill="1" applyBorder="1" applyAlignment="1">
      <alignment horizontal="right" vertical="center"/>
    </xf>
    <xf numFmtId="9" fontId="4" fillId="5" borderId="9" xfId="2" applyFont="1" applyFill="1" applyBorder="1" applyAlignment="1">
      <alignment horizontal="right" vertical="center"/>
    </xf>
    <xf numFmtId="9" fontId="4" fillId="5" borderId="10" xfId="2" applyFont="1" applyFill="1" applyBorder="1" applyAlignment="1">
      <alignment horizontal="right" vertical="center"/>
    </xf>
    <xf numFmtId="0" fontId="0" fillId="4" borderId="0" xfId="0" applyFill="1" applyAlignment="1">
      <alignment horizontal="right" vertical="top"/>
    </xf>
    <xf numFmtId="167" fontId="0" fillId="4" borderId="0" xfId="2" applyNumberFormat="1" applyFont="1" applyFill="1" applyAlignment="1">
      <alignment horizontal="right" vertical="top"/>
    </xf>
    <xf numFmtId="0" fontId="0" fillId="4" borderId="0" xfId="0" applyFill="1" applyAlignment="1">
      <alignment horizontal="center" vertical="center"/>
    </xf>
    <xf numFmtId="0" fontId="11" fillId="5" borderId="0" xfId="0" applyFont="1" applyFill="1" applyAlignment="1">
      <alignment horizontal="left" vertical="center" wrapText="1"/>
    </xf>
    <xf numFmtId="0" fontId="6" fillId="5" borderId="0" xfId="0" applyFont="1" applyFill="1" applyAlignment="1">
      <alignment horizontal="center" vertical="center" wrapText="1"/>
    </xf>
    <xf numFmtId="0" fontId="0" fillId="5" borderId="33" xfId="0" applyFill="1" applyBorder="1" applyAlignment="1">
      <alignment horizontal="left" vertical="center"/>
    </xf>
    <xf numFmtId="0" fontId="0" fillId="5" borderId="33" xfId="0" applyFill="1" applyBorder="1" applyAlignment="1">
      <alignment horizontal="center" vertical="center" wrapText="1"/>
    </xf>
    <xf numFmtId="167" fontId="0" fillId="5" borderId="33" xfId="2" applyNumberFormat="1" applyFont="1" applyFill="1" applyBorder="1" applyAlignment="1">
      <alignment horizontal="center" vertical="center" wrapText="1"/>
    </xf>
    <xf numFmtId="0" fontId="0" fillId="5" borderId="3" xfId="0" applyFill="1" applyBorder="1" applyAlignment="1">
      <alignment horizontal="left" vertical="top"/>
    </xf>
    <xf numFmtId="165" fontId="0" fillId="5" borderId="3" xfId="1" applyNumberFormat="1" applyFont="1" applyFill="1" applyBorder="1" applyAlignment="1">
      <alignment horizontal="right" vertical="top"/>
    </xf>
    <xf numFmtId="167" fontId="0" fillId="5" borderId="3" xfId="2" applyNumberFormat="1" applyFont="1" applyFill="1" applyBorder="1" applyAlignment="1">
      <alignment horizontal="right" vertical="top"/>
    </xf>
    <xf numFmtId="0" fontId="0" fillId="5" borderId="0" xfId="0" applyFill="1" applyAlignment="1">
      <alignment horizontal="left" vertical="top"/>
    </xf>
    <xf numFmtId="165" fontId="0" fillId="5" borderId="0" xfId="1" applyNumberFormat="1" applyFont="1" applyFill="1" applyAlignment="1">
      <alignment horizontal="right" vertical="top"/>
    </xf>
    <xf numFmtId="167" fontId="0" fillId="5" borderId="0" xfId="2" applyNumberFormat="1" applyFont="1" applyFill="1" applyAlignment="1">
      <alignment horizontal="right" vertical="top"/>
    </xf>
    <xf numFmtId="165" fontId="4" fillId="4" borderId="0" xfId="1" applyNumberFormat="1" applyFont="1" applyFill="1" applyAlignment="1">
      <alignment horizontal="right" vertical="top"/>
    </xf>
    <xf numFmtId="0" fontId="12" fillId="5" borderId="2" xfId="0" applyFont="1" applyFill="1" applyBorder="1" applyAlignment="1">
      <alignment horizontal="left" vertical="center"/>
    </xf>
    <xf numFmtId="165" fontId="4" fillId="5" borderId="2" xfId="1" applyNumberFormat="1" applyFont="1" applyFill="1" applyBorder="1" applyAlignment="1">
      <alignment horizontal="right" vertical="center"/>
    </xf>
    <xf numFmtId="0" fontId="4" fillId="5" borderId="2" xfId="0" applyFont="1" applyFill="1" applyBorder="1" applyAlignment="1">
      <alignment horizontal="left" vertical="center"/>
    </xf>
    <xf numFmtId="0" fontId="11" fillId="5" borderId="2" xfId="0" applyFont="1" applyFill="1" applyBorder="1" applyAlignment="1">
      <alignment horizontal="left"/>
    </xf>
    <xf numFmtId="0" fontId="0" fillId="5" borderId="2" xfId="0" applyFill="1" applyBorder="1" applyAlignment="1">
      <alignment horizontal="left" vertical="center"/>
    </xf>
    <xf numFmtId="0" fontId="5" fillId="5" borderId="2" xfId="0" applyFont="1" applyFill="1" applyBorder="1" applyAlignment="1">
      <alignment horizontal="left" vertical="center"/>
    </xf>
    <xf numFmtId="0" fontId="11" fillId="5" borderId="0" xfId="0" applyFont="1" applyFill="1" applyAlignment="1">
      <alignment horizontal="left"/>
    </xf>
    <xf numFmtId="0" fontId="4" fillId="5" borderId="5" xfId="0" applyFont="1" applyFill="1" applyBorder="1" applyAlignment="1">
      <alignment horizontal="left" vertical="center"/>
    </xf>
    <xf numFmtId="0" fontId="4" fillId="5" borderId="1" xfId="0" applyFont="1" applyFill="1" applyBorder="1" applyAlignment="1">
      <alignment horizontal="left" vertical="center"/>
    </xf>
    <xf numFmtId="165" fontId="4" fillId="5" borderId="2" xfId="1" applyNumberFormat="1"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4" xfId="0" applyFont="1" applyFill="1" applyBorder="1" applyAlignment="1">
      <alignment horizontal="left" vertical="top"/>
    </xf>
    <xf numFmtId="165" fontId="4" fillId="5" borderId="4" xfId="1" applyNumberFormat="1" applyFont="1" applyFill="1" applyBorder="1" applyAlignment="1">
      <alignment horizontal="right" vertical="top"/>
    </xf>
    <xf numFmtId="165" fontId="4" fillId="5" borderId="7" xfId="1" applyNumberFormat="1" applyFont="1" applyFill="1" applyBorder="1" applyAlignment="1">
      <alignment horizontal="right" vertical="top"/>
    </xf>
    <xf numFmtId="9" fontId="4" fillId="5" borderId="4" xfId="2" applyFont="1" applyFill="1" applyBorder="1" applyAlignment="1">
      <alignment horizontal="right" vertical="top"/>
    </xf>
    <xf numFmtId="0" fontId="4" fillId="5" borderId="3" xfId="0" applyFont="1" applyFill="1" applyBorder="1" applyAlignment="1">
      <alignment horizontal="left" vertical="top"/>
    </xf>
    <xf numFmtId="165" fontId="4" fillId="5" borderId="3" xfId="1" applyNumberFormat="1" applyFont="1" applyFill="1" applyBorder="1" applyAlignment="1">
      <alignment horizontal="right" vertical="top"/>
    </xf>
    <xf numFmtId="9" fontId="4" fillId="5" borderId="3" xfId="2" applyFont="1" applyFill="1" applyBorder="1" applyAlignment="1">
      <alignment horizontal="right" vertical="top"/>
    </xf>
    <xf numFmtId="0" fontId="4" fillId="0" borderId="0" xfId="0" applyFont="1" applyAlignment="1">
      <alignment horizontal="center" vertical="center" wrapText="1"/>
    </xf>
    <xf numFmtId="0" fontId="1" fillId="0" borderId="0" xfId="0" applyFont="1" applyAlignment="1">
      <alignment horizontal="center" vertical="center"/>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2" xfId="0" applyFont="1" applyFill="1" applyBorder="1" applyAlignment="1">
      <alignment horizontal="center" vertical="center"/>
    </xf>
    <xf numFmtId="0" fontId="0" fillId="5" borderId="14"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cellXfs>
  <cellStyles count="4">
    <cellStyle name="Hyperkobling" xfId="3" builtinId="8"/>
    <cellStyle name="Komma" xfId="1" builtinId="3"/>
    <cellStyle name="Normal" xfId="0" builtinId="0"/>
    <cellStyle name="Prosent" xfId="2" builtinId="5"/>
  </cellStyles>
  <dxfs count="1156">
    <dxf>
      <font>
        <strike val="0"/>
        <outline val="0"/>
        <shadow val="0"/>
        <u val="none"/>
        <vertAlign val="baseline"/>
        <sz val="10"/>
        <color rgb="FF000000"/>
        <name val="Calibri"/>
        <family val="2"/>
        <scheme val="none"/>
      </font>
      <numFmt numFmtId="166" formatCode="#,##0_ ;\-#,##0\ "/>
    </dxf>
    <dxf>
      <font>
        <strike val="0"/>
        <outline val="0"/>
        <shadow val="0"/>
        <u val="none"/>
        <vertAlign val="baseline"/>
        <sz val="10"/>
        <color rgb="FF000000"/>
        <name val="Calibri"/>
        <family val="2"/>
        <scheme val="none"/>
      </font>
    </dxf>
    <dxf>
      <font>
        <strike val="0"/>
        <outline val="0"/>
        <shadow val="0"/>
        <u val="none"/>
        <vertAlign val="baseline"/>
        <sz val="10"/>
        <color rgb="FF000000"/>
        <name val="Calibri"/>
        <family val="2"/>
        <scheme val="none"/>
      </font>
    </dxf>
    <dxf>
      <font>
        <b val="0"/>
        <i val="0"/>
        <strike val="0"/>
        <condense val="0"/>
        <extend val="0"/>
        <outline val="0"/>
        <shadow val="0"/>
        <u val="none"/>
        <vertAlign val="baseline"/>
        <sz val="10"/>
        <color rgb="FF000000"/>
        <name val="Calibri"/>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rgb="FF000000"/>
        <name val="Calibri"/>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strike val="0"/>
        <outline val="0"/>
        <shadow val="0"/>
        <u val="none"/>
        <vertAlign val="baseline"/>
        <sz val="10"/>
        <color rgb="FF000000"/>
        <name val="Calibri"/>
        <family val="2"/>
        <scheme val="none"/>
      </font>
    </dxf>
    <dxf>
      <font>
        <b val="0"/>
        <i val="0"/>
        <strike val="0"/>
        <condense val="0"/>
        <extend val="0"/>
        <outline val="0"/>
        <shadow val="0"/>
        <u val="none"/>
        <vertAlign val="baseline"/>
        <sz val="10"/>
        <color rgb="FF000000"/>
        <name val="Calibri"/>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strike val="0"/>
        <outline val="0"/>
        <shadow val="0"/>
        <u val="none"/>
        <vertAlign val="baseline"/>
        <sz val="10"/>
        <color rgb="FF000000"/>
        <name val="Calibri"/>
        <family val="2"/>
        <scheme val="none"/>
      </font>
    </dxf>
    <dxf>
      <font>
        <strike val="0"/>
        <outline val="0"/>
        <shadow val="0"/>
        <u val="none"/>
        <vertAlign val="baseline"/>
        <sz val="10"/>
        <color rgb="FF000000"/>
        <name val="Calibri"/>
        <family val="2"/>
        <scheme val="none"/>
      </font>
    </dxf>
    <dxf>
      <font>
        <strike val="0"/>
        <outline val="0"/>
        <shadow val="0"/>
        <u val="none"/>
        <vertAlign val="baseline"/>
        <sz val="10"/>
        <color rgb="FF000000"/>
        <name val="Calibri"/>
        <family val="2"/>
        <scheme val="none"/>
      </font>
    </dxf>
    <dxf>
      <numFmt numFmtId="165" formatCode="_ * #,##0_ ;_ * \-#,##0_ ;_ * &quot;-&quot;??_ ;_ @_ "/>
    </dxf>
    <dxf>
      <numFmt numFmtId="168" formatCode="_ * #,##0.0_ ;_ * \-#,##0.0_ ;_ * &quot;-&quot;??_ ;_ @_ "/>
    </dxf>
    <dxf>
      <numFmt numFmtId="164" formatCode="_ * #,##0.00_ ;_ * \-#,##0.00_ ;_ * &quot;-&quot;??_ ;_ @_ "/>
    </dxf>
    <dxf>
      <numFmt numFmtId="167" formatCode="0.0\ %"/>
    </dxf>
    <dxf>
      <numFmt numFmtId="0" formatCode="General"/>
    </dxf>
    <dxf>
      <numFmt numFmtId="167" formatCode="0.0\ %"/>
    </dxf>
    <dxf>
      <numFmt numFmtId="0" formatCode="General"/>
    </dxf>
    <dxf>
      <numFmt numFmtId="167" formatCode="0.0\ %"/>
    </dxf>
    <dxf>
      <alignment wrapText="1"/>
    </dxf>
    <dxf>
      <alignment wrapText="1"/>
    </dxf>
    <dxf>
      <alignment wrapText="1"/>
    </dxf>
    <dxf>
      <numFmt numFmtId="165" formatCode="_ * #,##0_ ;_ * \-#,##0_ ;_ * &quot;-&quot;??_ ;_ @_ "/>
    </dxf>
    <dxf>
      <numFmt numFmtId="168" formatCode="_ * #,##0.0_ ;_ * \-#,##0.0_ ;_ * &quot;-&quot;??_ ;_ @_ "/>
    </dxf>
    <dxf>
      <numFmt numFmtId="164" formatCode="_ * #,##0.00_ ;_ * \-#,##0.00_ ;_ * &quot;-&quot;??_ ;_ @_ "/>
    </dxf>
    <dxf>
      <alignment wrapText="1"/>
    </dxf>
    <dxf>
      <alignment wrapText="1"/>
    </dxf>
    <dxf>
      <alignment wrapText="1"/>
    </dxf>
    <dxf>
      <numFmt numFmtId="165" formatCode="_ * #,##0_ ;_ * \-#,##0_ ;_ * &quot;-&quot;??_ ;_ @_ "/>
    </dxf>
    <dxf>
      <numFmt numFmtId="165" formatCode="_ * #,##0_ ;_ * \-#,##0_ ;_ * &quot;-&quot;??_ ;_ @_ "/>
    </dxf>
    <dxf>
      <numFmt numFmtId="165" formatCode="_ * #,##0_ ;_ * \-#,##0_ ;_ * &quot;-&quot;??_ ;_ @_ "/>
    </dxf>
    <dxf>
      <numFmt numFmtId="168" formatCode="_ * #,##0.0_ ;_ * \-#,##0.0_ ;_ * &quot;-&quot;??_ ;_ @_ "/>
    </dxf>
    <dxf>
      <numFmt numFmtId="168" formatCode="_ * #,##0.0_ ;_ * \-#,##0.0_ ;_ * &quot;-&quot;??_ ;_ @_ "/>
    </dxf>
    <dxf>
      <numFmt numFmtId="168" formatCode="_ * #,##0.0_ ;_ * \-#,##0.0_ ;_ * &quot;-&quot;??_ ;_ @_ "/>
    </dxf>
    <dxf>
      <numFmt numFmtId="164" formatCode="_ * #,##0.00_ ;_ * \-#,##0.00_ ;_ * &quot;-&quot;??_ ;_ @_ "/>
    </dxf>
    <dxf>
      <numFmt numFmtId="164" formatCode="_ * #,##0.00_ ;_ * \-#,##0.00_ ;_ * &quot;-&quot;??_ ;_ @_ "/>
    </dxf>
    <dxf>
      <numFmt numFmtId="164" formatCode="_ * #,##0.00_ ;_ * \-#,##0.00_ ;_ * &quot;-&quot;??_ ;_ @_ "/>
    </dxf>
    <dxf>
      <numFmt numFmtId="167" formatCode="0.0\ %"/>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numFmt numFmtId="165" formatCode="_ * #,##0_ ;_ * \-#,##0_ ;_ * &quot;-&quot;??_ ;_ @_ "/>
    </dxf>
    <dxf>
      <numFmt numFmtId="168" formatCode="_ * #,##0.0_ ;_ * \-#,##0.0_ ;_ * &quot;-&quot;??_ ;_ @_ "/>
    </dxf>
    <dxf>
      <numFmt numFmtId="164" formatCode="_ * #,##0.00_ ;_ * \-#,##0.00_ ;_ * &quot;-&quot;??_ ;_ @_ "/>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font>
        <name val="Calibri"/>
        <family val="2"/>
        <scheme val="minor"/>
      </font>
    </dxf>
    <dxf>
      <numFmt numFmtId="0" formatCode="General"/>
      <fill>
        <patternFill patternType="none">
          <fgColor indexed="64"/>
          <bgColor indexed="65"/>
        </patternFill>
      </fill>
      <alignment horizontal="left" vertical="top" textRotation="0" wrapText="0" indent="0" justifyLastLine="0" shrinkToFit="0" readingOrder="0"/>
    </dxf>
    <dxf>
      <numFmt numFmtId="0" formatCode="General"/>
      <fill>
        <patternFill patternType="none">
          <fgColor indexed="64"/>
          <bgColor indexed="65"/>
        </patternFill>
      </fill>
      <alignment horizontal="left" vertical="top" textRotation="0" wrapText="0" indent="0" justifyLastLine="0" shrinkToFit="0" readingOrder="0"/>
    </dxf>
    <dxf>
      <numFmt numFmtId="0" formatCode="General"/>
      <fill>
        <patternFill patternType="none">
          <fgColor indexed="64"/>
          <bgColor indexed="65"/>
        </patternFill>
      </fill>
      <alignment horizontal="left" vertical="top" textRotation="0" wrapText="0" indent="0" justifyLastLine="0" shrinkToFit="0" readingOrder="0"/>
    </dxf>
    <dxf>
      <numFmt numFmtId="0" formatCode="General"/>
      <fill>
        <patternFill patternType="none">
          <fgColor indexed="64"/>
          <bgColor indexed="65"/>
        </patternFill>
      </fill>
      <alignment horizontal="left" vertical="top" textRotation="0" wrapText="0" indent="0" justifyLastLine="0" shrinkToFit="0" readingOrder="0"/>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horizontal="right"/>
    </dxf>
    <dxf>
      <alignment horizontal="right"/>
    </dxf>
    <dxf>
      <alignment horizontal="right"/>
    </dxf>
    <dxf>
      <alignment horizontal="right"/>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3" formatCode="0\ %"/>
    </dxf>
    <dxf>
      <numFmt numFmtId="167" formatCode="0.0\ %"/>
    </dxf>
    <dxf>
      <numFmt numFmtId="14" formatCode="0.00\ %"/>
    </dxf>
    <dxf>
      <numFmt numFmtId="165" formatCode="_ * #,##0_ ;_ * \-#,##0_ ;_ * &quot;-&quot;??_ ;_ @_ "/>
    </dxf>
    <dxf>
      <numFmt numFmtId="168" formatCode="_ * #,##0.0_ ;_ * \-#,##0.0_ ;_ * &quot;-&quot;??_ ;_ @_ "/>
    </dxf>
    <dxf>
      <numFmt numFmtId="164" formatCode="_ * #,##0.00_ ;_ * \-#,##0.00_ ;_ * &quot;-&quot;??_ ;_ @_ "/>
    </dxf>
    <dxf>
      <alignment wrapText="1"/>
    </dxf>
    <dxf>
      <alignment wrapText="1"/>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horizontal="right"/>
    </dxf>
    <dxf>
      <alignment horizontal="right"/>
    </dxf>
    <dxf>
      <alignment horizontal="right"/>
    </dxf>
    <dxf>
      <alignment horizontal="right"/>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65" formatCode="_ * #,##0_ ;_ * \-#,##0_ ;_ * &quot;-&quot;??_ ;_ @_ "/>
    </dxf>
    <dxf>
      <numFmt numFmtId="168" formatCode="_ * #,##0.0_ ;_ * \-#,##0.0_ ;_ * &quot;-&quot;??_ ;_ @_ "/>
    </dxf>
    <dxf>
      <numFmt numFmtId="164" formatCode="_ * #,##0.00_ ;_ * \-#,##0.00_ ;_ * &quot;-&quot;??_ ;_ @_ "/>
    </dxf>
    <dxf>
      <alignment wrapText="1"/>
    </dxf>
    <dxf>
      <alignment wrapText="1"/>
    </dxf>
    <dxf>
      <alignment wrapText="0"/>
    </dxf>
    <dxf>
      <alignment wrapText="0"/>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horizontal="right"/>
    </dxf>
    <dxf>
      <alignment horizontal="right"/>
    </dxf>
    <dxf>
      <alignment horizontal="right"/>
    </dxf>
    <dxf>
      <alignment horizontal="right"/>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3" formatCode="0\ %"/>
    </dxf>
    <dxf>
      <numFmt numFmtId="167" formatCode="0.0\ %"/>
    </dxf>
    <dxf>
      <numFmt numFmtId="14" formatCode="0.00\ %"/>
    </dxf>
    <dxf>
      <numFmt numFmtId="165" formatCode="_ * #,##0_ ;_ * \-#,##0_ ;_ * &quot;-&quot;??_ ;_ @_ "/>
    </dxf>
    <dxf>
      <numFmt numFmtId="168" formatCode="_ * #,##0.0_ ;_ * \-#,##0.0_ ;_ * &quot;-&quot;??_ ;_ @_ "/>
    </dxf>
    <dxf>
      <numFmt numFmtId="164" formatCode="_ * #,##0.00_ ;_ * \-#,##0.00_ ;_ * &quot;-&quot;??_ ;_ @_ "/>
    </dxf>
    <dxf>
      <alignment wrapText="1"/>
    </dxf>
    <dxf>
      <alignment wrapText="1"/>
    </dxf>
    <dxf>
      <alignment wrapText="0"/>
    </dxf>
    <dxf>
      <alignment wrapText="0"/>
    </dxf>
    <dxf>
      <alignment wrapText="1"/>
    </dxf>
    <dxf>
      <alignment wrapText="1"/>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horizontal="right"/>
    </dxf>
    <dxf>
      <alignment horizontal="right"/>
    </dxf>
    <dxf>
      <alignment horizontal="right"/>
    </dxf>
    <dxf>
      <alignment horizontal="right"/>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65" formatCode="_ * #,##0_ ;_ * \-#,##0_ ;_ * &quot;-&quot;??_ ;_ @_ "/>
    </dxf>
    <dxf>
      <numFmt numFmtId="168" formatCode="_ * #,##0.0_ ;_ * \-#,##0.0_ ;_ * &quot;-&quot;??_ ;_ @_ "/>
    </dxf>
    <dxf>
      <numFmt numFmtId="164" formatCode="_ * #,##0.00_ ;_ * \-#,##0.00_ ;_ * &quot;-&quot;??_ ;_ @_ "/>
    </dxf>
    <dxf>
      <alignment wrapText="1"/>
    </dxf>
    <dxf>
      <alignment wrapText="1"/>
    </dxf>
    <dxf>
      <alignment wrapText="0"/>
    </dxf>
    <dxf>
      <alignment wrapText="0"/>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horizontal="right"/>
    </dxf>
    <dxf>
      <alignment horizontal="right"/>
    </dxf>
    <dxf>
      <alignment horizontal="right"/>
    </dxf>
    <dxf>
      <alignment horizontal="right"/>
    </dxf>
    <dxf>
      <alignment vertical="center"/>
    </dxf>
    <dxf>
      <alignment vertical="center"/>
    </dxf>
    <dxf>
      <alignment vertical="center"/>
    </dxf>
    <dxf>
      <alignment vertical="center"/>
    </dxf>
    <dxf>
      <alignment vertical="center"/>
    </dxf>
    <dxf>
      <alignment vertical="center"/>
    </dxf>
    <dxf>
      <alignment vertical="center"/>
    </dxf>
    <dxf>
      <alignment vertical="center"/>
    </dxf>
    <dxf>
      <numFmt numFmtId="13" formatCode="0\ %"/>
    </dxf>
    <dxf>
      <numFmt numFmtId="167" formatCode="0.0\ %"/>
    </dxf>
    <dxf>
      <numFmt numFmtId="13" formatCode="0\ %"/>
    </dxf>
    <dxf>
      <numFmt numFmtId="167" formatCode="0.0\ %"/>
    </dxf>
    <dxf>
      <numFmt numFmtId="14" formatCode="0.00\ %"/>
    </dxf>
    <dxf>
      <numFmt numFmtId="165" formatCode="_ * #,##0_ ;_ * \-#,##0_ ;_ * &quot;-&quot;??_ ;_ @_ "/>
    </dxf>
    <dxf>
      <numFmt numFmtId="168" formatCode="_ * #,##0.0_ ;_ * \-#,##0.0_ ;_ * &quot;-&quot;??_ ;_ @_ "/>
    </dxf>
    <dxf>
      <numFmt numFmtId="164" formatCode="_ * #,##0.00_ ;_ * \-#,##0.00_ ;_ * &quot;-&quot;??_ ;_ @_ "/>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numFmt numFmtId="13" formatCode="0\ %"/>
    </dxf>
    <dxf>
      <numFmt numFmtId="167" formatCode="0.0\ %"/>
    </dxf>
    <dxf>
      <numFmt numFmtId="14" formatCode="0.00\ %"/>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0"/>
    </dxf>
    <dxf>
      <alignment wrapText="0"/>
    </dxf>
    <dxf>
      <alignment wrapText="0"/>
    </dxf>
    <dxf>
      <alignment wrapText="1"/>
    </dxf>
    <dxf>
      <alignment wrapText="1"/>
    </dxf>
    <dxf>
      <alignment wrapText="1"/>
    </dxf>
    <dxf>
      <alignment wrapText="0"/>
    </dxf>
    <dxf>
      <alignment wrapText="0"/>
    </dxf>
    <dxf>
      <alignment wrapText="0"/>
    </dxf>
    <dxf>
      <alignment wrapText="1"/>
    </dxf>
    <dxf>
      <alignment wrapText="1"/>
    </dxf>
    <dxf>
      <alignment wrapText="1"/>
    </dxf>
    <dxf>
      <numFmt numFmtId="165" formatCode="_ * #,##0_ ;_ * \-#,##0_ ;_ * &quot;-&quot;??_ ;_ @_ "/>
    </dxf>
    <dxf>
      <numFmt numFmtId="168" formatCode="_ * #,##0.0_ ;_ * \-#,##0.0_ ;_ * &quot;-&quot;??_ ;_ @_ "/>
    </dxf>
    <dxf>
      <numFmt numFmtId="164" formatCode="_ * #,##0.00_ ;_ * \-#,##0.00_ ;_ * &quot;-&quot;??_ ;_ @_ "/>
    </dxf>
    <dxf>
      <alignment horizontal="right"/>
    </dxf>
    <dxf>
      <alignment horizontal="right"/>
    </dxf>
    <dxf>
      <alignment horizontal="right"/>
    </dxf>
    <dxf>
      <alignment horizontal="right"/>
    </dxf>
    <dxf>
      <alignment horizontal="right"/>
    </dxf>
    <dxf>
      <alignment horizontal="right"/>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0"/>
    </dxf>
    <dxf>
      <alignment wrapText="0"/>
    </dxf>
    <dxf>
      <alignment wrapText="0"/>
    </dxf>
    <dxf>
      <alignment wrapText="1"/>
    </dxf>
    <dxf>
      <alignment wrapText="1"/>
    </dxf>
    <dxf>
      <alignment wrapText="1"/>
    </dxf>
    <dxf>
      <alignment wrapText="0"/>
    </dxf>
    <dxf>
      <alignment wrapText="0"/>
    </dxf>
    <dxf>
      <alignment wrapText="0"/>
    </dxf>
    <dxf>
      <alignment wrapText="1"/>
    </dxf>
    <dxf>
      <alignment wrapText="1"/>
    </dxf>
    <dxf>
      <alignment wrapText="1"/>
    </dxf>
    <dxf>
      <numFmt numFmtId="165" formatCode="_ * #,##0_ ;_ * \-#,##0_ ;_ * &quot;-&quot;??_ ;_ @_ "/>
    </dxf>
    <dxf>
      <numFmt numFmtId="168" formatCode="_ * #,##0.0_ ;_ * \-#,##0.0_ ;_ * &quot;-&quot;??_ ;_ @_ "/>
    </dxf>
    <dxf>
      <numFmt numFmtId="164" formatCode="_ * #,##0.00_ ;_ * \-#,##0.00_ ;_ * &quot;-&quot;??_ ;_ @_ "/>
    </dxf>
    <dxf>
      <numFmt numFmtId="13" formatCode="0\ %"/>
    </dxf>
    <dxf>
      <numFmt numFmtId="167" formatCode="0.0\ %"/>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alignment wrapText="0"/>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dxf>
    <dxf>
      <alignment wrapText="1"/>
    </dxf>
    <dxf>
      <alignment wrapText="0"/>
    </dxf>
    <dxf>
      <alignment wrapText="0"/>
    </dxf>
    <dxf>
      <alignment wrapText="1"/>
    </dxf>
    <dxf>
      <alignment wrapText="1"/>
    </dxf>
    <dxf>
      <alignment wrapText="0"/>
    </dxf>
    <dxf>
      <alignment wrapText="0"/>
    </dxf>
    <dxf>
      <alignment wrapText="1"/>
    </dxf>
    <dxf>
      <alignment wrapText="1"/>
    </dxf>
    <dxf>
      <numFmt numFmtId="165" formatCode="_ * #,##0_ ;_ * \-#,##0_ ;_ * &quot;-&quot;??_ ;_ @_ "/>
    </dxf>
    <dxf>
      <numFmt numFmtId="168" formatCode="_ * #,##0.0_ ;_ * \-#,##0.0_ ;_ * &quot;-&quot;??_ ;_ @_ "/>
    </dxf>
    <dxf>
      <numFmt numFmtId="164" formatCode="_ * #,##0.00_ ;_ * \-#,##0.00_ ;_ * &quot;-&quot;??_ ;_ @_ "/>
    </dxf>
    <dxf>
      <font>
        <b val="0"/>
        <i val="0"/>
        <strike val="0"/>
        <condense val="0"/>
        <extend val="0"/>
        <outline val="0"/>
        <shadow val="0"/>
        <u val="none"/>
        <vertAlign val="baseline"/>
        <sz val="10"/>
        <color rgb="FF000000"/>
        <name val="Times New Roman"/>
        <family val="1"/>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0"/>
        <color rgb="FF000000"/>
        <name val="Times New Roman"/>
        <family val="1"/>
        <scheme val="none"/>
      </font>
      <fill>
        <patternFill patternType="none">
          <fgColor indexed="64"/>
          <bgColor indexed="65"/>
        </patternFill>
      </fill>
      <alignment horizontal="left" vertical="top" textRotation="0" wrapText="0" indent="0" justifyLastLine="0" shrinkToFit="0" readingOrder="0"/>
    </dxf>
    <dxf>
      <numFmt numFmtId="165" formatCode="_ * #,##0_ ;_ * \-#,##0_ ;_ * &quot;-&quot;??_ ;_ @_ "/>
    </dxf>
    <dxf>
      <numFmt numFmtId="168" formatCode="_ * #,##0.0_ ;_ * \-#,##0.0_ ;_ * &quot;-&quot;??_ ;_ @_ "/>
    </dxf>
    <dxf>
      <numFmt numFmtId="164" formatCode="_ * #,##0.00_ ;_ * \-#,##0.00_ ;_ * &quot;-&quot;??_ ;_ @_ "/>
    </dxf>
    <dxf>
      <numFmt numFmtId="167" formatCode="0.0\ %"/>
    </dxf>
    <dxf>
      <alignment horizontal="right"/>
    </dxf>
    <dxf>
      <alignment horizontal="right"/>
    </dxf>
    <dxf>
      <alignment horizontal="right"/>
    </dxf>
    <dxf>
      <numFmt numFmtId="165" formatCode="_ * #,##0_ ;_ * \-#,##0_ ;_ * &quot;-&quot;??_ ;_ @_ "/>
    </dxf>
    <dxf>
      <numFmt numFmtId="168" formatCode="_ * #,##0.0_ ;_ * \-#,##0.0_ ;_ * &quot;-&quot;??_ ;_ @_ "/>
    </dxf>
    <dxf>
      <numFmt numFmtId="164" formatCode="_ * #,##0.00_ ;_ * \-#,##0.00_ ;_ * &quot;-&quot;??_ ;_ @_ "/>
    </dxf>
    <dxf>
      <numFmt numFmtId="167" formatCode="0.0\ %"/>
    </dxf>
    <dxf>
      <alignment horizontal="right"/>
    </dxf>
    <dxf>
      <alignment horizontal="right"/>
    </dxf>
    <dxf>
      <alignment horizontal="right"/>
    </dxf>
    <dxf>
      <numFmt numFmtId="165" formatCode="_ * #,##0_ ;_ * \-#,##0_ ;_ * &quot;-&quot;??_ ;_ @_ "/>
    </dxf>
    <dxf>
      <numFmt numFmtId="168" formatCode="_ * #,##0.0_ ;_ * \-#,##0.0_ ;_ * &quot;-&quot;??_ ;_ @_ "/>
    </dxf>
    <dxf>
      <numFmt numFmtId="164" formatCode="_ * #,##0.00_ ;_ * \-#,##0.00_ ;_ * &quot;-&quot;??_ ;_ @_ "/>
    </dxf>
    <dxf>
      <numFmt numFmtId="167" formatCode="0.0\ %"/>
    </dxf>
    <dxf>
      <alignment horizontal="right"/>
    </dxf>
    <dxf>
      <alignment horizontal="right"/>
    </dxf>
    <dxf>
      <alignment horizontal="right"/>
    </dxf>
    <dxf>
      <alignment horizontal="right"/>
    </dxf>
    <dxf>
      <numFmt numFmtId="14" formatCode="0.00\ %"/>
    </dxf>
    <dxf>
      <numFmt numFmtId="165" formatCode="_ * #,##0_ ;_ * \-#,##0_ ;_ * &quot;-&quot;??_ ;_ @_ "/>
    </dxf>
    <dxf>
      <numFmt numFmtId="168" formatCode="_ * #,##0.0_ ;_ * \-#,##0.0_ ;_ * &quot;-&quot;??_ ;_ @_ "/>
    </dxf>
    <dxf>
      <numFmt numFmtId="164" formatCode="_ * #,##0.00_ ;_ * \-#,##0.00_ ;_ * &quot;-&quot;??_ ;_ @_ "/>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numFmt numFmtId="13" formatCode="0\ %"/>
    </dxf>
    <dxf>
      <numFmt numFmtId="167" formatCode="0.0\ %"/>
    </dxf>
    <dxf>
      <numFmt numFmtId="14" formatCode="0.00\ %"/>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0"/>
    </dxf>
    <dxf>
      <alignment wrapText="0"/>
    </dxf>
    <dxf>
      <alignment wrapText="0"/>
    </dxf>
    <dxf>
      <alignment wrapText="1"/>
    </dxf>
    <dxf>
      <alignment wrapText="1"/>
    </dxf>
    <dxf>
      <alignment wrapText="1"/>
    </dxf>
    <dxf>
      <alignment wrapText="0"/>
    </dxf>
    <dxf>
      <alignment wrapText="0"/>
    </dxf>
    <dxf>
      <alignment wrapText="0"/>
    </dxf>
    <dxf>
      <alignment wrapText="1"/>
    </dxf>
    <dxf>
      <alignment wrapText="1"/>
    </dxf>
    <dxf>
      <alignment wrapText="1"/>
    </dxf>
    <dxf>
      <numFmt numFmtId="165" formatCode="_ * #,##0_ ;_ * \-#,##0_ ;_ * &quot;-&quot;??_ ;_ @_ "/>
    </dxf>
    <dxf>
      <numFmt numFmtId="168" formatCode="_ * #,##0.0_ ;_ * \-#,##0.0_ ;_ * &quot;-&quot;??_ ;_ @_ "/>
    </dxf>
    <dxf>
      <numFmt numFmtId="164" formatCode="_ * #,##0.00_ ;_ * \-#,##0.00_ ;_ * &quot;-&quot;??_ ;_ @_ "/>
    </dxf>
    <dxf>
      <numFmt numFmtId="13" formatCode="0\ %"/>
    </dxf>
    <dxf>
      <numFmt numFmtId="167" formatCode="0.0\ %"/>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alignment wrapText="0"/>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dxf>
    <dxf>
      <alignment wrapText="1"/>
    </dxf>
    <dxf>
      <alignment wrapText="0"/>
    </dxf>
    <dxf>
      <alignment wrapText="0"/>
    </dxf>
    <dxf>
      <alignment wrapText="1"/>
    </dxf>
    <dxf>
      <alignment wrapText="1"/>
    </dxf>
    <dxf>
      <alignment wrapText="0"/>
    </dxf>
    <dxf>
      <alignment wrapText="0"/>
    </dxf>
    <dxf>
      <alignment wrapText="1"/>
    </dxf>
    <dxf>
      <alignment wrapText="1"/>
    </dxf>
    <dxf>
      <numFmt numFmtId="165" formatCode="_ * #,##0_ ;_ * \-#,##0_ ;_ * &quot;-&quot;??_ ;_ @_ "/>
    </dxf>
    <dxf>
      <numFmt numFmtId="168" formatCode="_ * #,##0.0_ ;_ * \-#,##0.0_ ;_ * &quot;-&quot;??_ ;_ @_ "/>
    </dxf>
    <dxf>
      <numFmt numFmtId="164" formatCode="_ * #,##0.00_ ;_ * \-#,##0.00_ ;_ * &quot;-&quot;??_ ;_ @_ "/>
    </dxf>
    <dxf>
      <alignment horizontal="right"/>
    </dxf>
    <dxf>
      <alignment horizontal="right"/>
    </dxf>
    <dxf>
      <alignment horizontal="right"/>
    </dxf>
    <dxf>
      <alignment horizontal="right"/>
    </dxf>
    <dxf>
      <alignment horizontal="right"/>
    </dxf>
    <dxf>
      <alignment horizontal="right"/>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right"/>
    </dxf>
    <dxf>
      <alignment horizontal="left"/>
    </dxf>
    <dxf>
      <alignment horizontal="left"/>
    </dxf>
    <dxf>
      <alignment horizontal="left"/>
    </dxf>
    <dxf>
      <alignment horizontal="left"/>
    </dxf>
    <dxf>
      <alignment horizontal="lef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alignment vertical="bottom"/>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name val="Calibri"/>
        <family val="2"/>
        <scheme val="none"/>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font>
        <sz val="9"/>
        <charset val="204"/>
      </font>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0"/>
    </dxf>
    <dxf>
      <alignment wrapText="0"/>
    </dxf>
    <dxf>
      <alignment wrapText="0"/>
    </dxf>
    <dxf>
      <alignment wrapText="1"/>
    </dxf>
    <dxf>
      <alignment wrapText="1"/>
    </dxf>
    <dxf>
      <alignment wrapText="1"/>
    </dxf>
    <dxf>
      <alignment wrapText="0"/>
    </dxf>
    <dxf>
      <alignment wrapText="0"/>
    </dxf>
    <dxf>
      <alignment wrapText="0"/>
    </dxf>
    <dxf>
      <alignment wrapText="1"/>
    </dxf>
    <dxf>
      <alignment wrapText="1"/>
    </dxf>
    <dxf>
      <alignment wrapText="1"/>
    </dxf>
    <dxf>
      <numFmt numFmtId="165" formatCode="_ * #,##0_ ;_ * \-#,##0_ ;_ * &quot;-&quot;??_ ;_ @_ "/>
    </dxf>
    <dxf>
      <numFmt numFmtId="168" formatCode="_ * #,##0.0_ ;_ * \-#,##0.0_ ;_ * &quot;-&quot;??_ ;_ @_ "/>
    </dxf>
    <dxf>
      <numFmt numFmtId="164" formatCode="_ * #,##0.00_ ;_ * \-#,##0.00_ ;_ * &quot;-&quot;??_ ;_ @_ "/>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5.xml"/><Relationship Id="rId3" Type="http://schemas.openxmlformats.org/officeDocument/2006/relationships/worksheet" Target="worksheets/sheet3.xml"/><Relationship Id="rId21" Type="http://schemas.openxmlformats.org/officeDocument/2006/relationships/pivotCacheDefinition" Target="pivotCache/pivotCacheDefinition2.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4.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29" Type="http://schemas.microsoft.com/office/2007/relationships/slicerCache" Target="slicerCaches/slicerCache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3.xml"/><Relationship Id="rId32" Type="http://schemas.openxmlformats.org/officeDocument/2006/relationships/connections" Target="connections.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microsoft.com/office/2007/relationships/slicerCache" Target="slicerCaches/slicerCache7.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microsoft.com/office/2007/relationships/slicerCache" Target="slicerCaches/slicerCache6.xml"/><Relationship Id="rId30" Type="http://schemas.microsoft.com/office/2007/relationships/slicerCache" Target="slicerCaches/slicerCache9.xml"/><Relationship Id="rId35" Type="http://schemas.openxmlformats.org/officeDocument/2006/relationships/powerPivotData" Target="model/item.data"/></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[Nedbygging_dyrkajord_SSB_rapp_14_2017.xlsx]PD2!Pivottabell3</c:name>
    <c:fmtId val="18"/>
  </c:pivotSource>
  <c:chart>
    <c:title>
      <c:tx>
        <c:strRef>
          <c:f>'PD2'!$F$4</c:f>
          <c:strCache>
            <c:ptCount val="1"/>
            <c:pt idx="0">
              <c:v>Nedbygd jordbruksareal etter formål mellom 2003 og 2015 i Steinkjer  i dekar og andel av alt areal</c:v>
            </c:pt>
          </c:strCache>
        </c:strRef>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
        <c:spPr>
          <a:solidFill>
            <a:schemeClr val="bg2">
              <a:lumMod val="50000"/>
            </a:schemeClr>
          </a:solidFill>
          <a:ln w="19050">
            <a:solidFill>
              <a:schemeClr val="lt1"/>
            </a:solidFill>
          </a:ln>
          <a:effectLst/>
        </c:spPr>
      </c:pivotFmt>
      <c:pivotFmt>
        <c:idx val="2"/>
        <c:spPr>
          <a:solidFill>
            <a:schemeClr val="accent1">
              <a:lumMod val="60000"/>
              <a:lumOff val="40000"/>
            </a:schemeClr>
          </a:solidFill>
          <a:ln w="19050">
            <a:solidFill>
              <a:schemeClr val="lt1"/>
            </a:solidFill>
          </a:ln>
          <a:effectLst/>
        </c:spPr>
      </c:pivotFmt>
      <c:pivotFmt>
        <c:idx val="3"/>
        <c:spPr>
          <a:solidFill>
            <a:schemeClr val="accent4">
              <a:lumMod val="60000"/>
              <a:lumOff val="40000"/>
            </a:schemeClr>
          </a:solidFill>
          <a:ln w="19050">
            <a:solidFill>
              <a:schemeClr val="lt1"/>
            </a:solidFill>
          </a:ln>
          <a:effectLst/>
        </c:spPr>
      </c:pivotFmt>
      <c:pivotFmt>
        <c:idx val="4"/>
        <c:spPr>
          <a:solidFill>
            <a:schemeClr val="accent2">
              <a:lumMod val="60000"/>
              <a:lumOff val="40000"/>
            </a:schemeClr>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6"/>
        <c:spPr>
          <a:solidFill>
            <a:schemeClr val="accent1">
              <a:lumMod val="60000"/>
              <a:lumOff val="40000"/>
            </a:schemeClr>
          </a:solidFill>
          <a:ln w="19050">
            <a:solidFill>
              <a:schemeClr val="lt1"/>
            </a:solidFill>
          </a:ln>
          <a:effectLst/>
        </c:spPr>
      </c:pivotFmt>
      <c:pivotFmt>
        <c:idx val="7"/>
        <c:spPr>
          <a:solidFill>
            <a:schemeClr val="accent2">
              <a:lumMod val="60000"/>
              <a:lumOff val="40000"/>
            </a:schemeClr>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4">
              <a:lumMod val="60000"/>
              <a:lumOff val="40000"/>
            </a:schemeClr>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bg2">
              <a:lumMod val="50000"/>
            </a:schemeClr>
          </a:solidFill>
          <a:ln w="19050">
            <a:solidFill>
              <a:schemeClr val="lt1"/>
            </a:solidFill>
          </a:ln>
          <a:effectLst/>
        </c:spPr>
      </c:pivotFmt>
      <c:pivotFmt>
        <c:idx val="1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4"/>
        <c:spPr>
          <a:solidFill>
            <a:schemeClr val="accent1">
              <a:lumMod val="60000"/>
              <a:lumOff val="40000"/>
            </a:schemeClr>
          </a:solidFill>
          <a:ln w="19050">
            <a:solidFill>
              <a:schemeClr val="lt1"/>
            </a:solidFill>
          </a:ln>
          <a:effectLst/>
        </c:spPr>
      </c:pivotFmt>
      <c:pivotFmt>
        <c:idx val="15"/>
        <c:spPr>
          <a:solidFill>
            <a:schemeClr val="accent2">
              <a:lumMod val="60000"/>
              <a:lumOff val="40000"/>
            </a:schemeClr>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4">
              <a:lumMod val="60000"/>
              <a:lumOff val="40000"/>
            </a:schemeClr>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bg2">
              <a:lumMod val="50000"/>
            </a:schemeClr>
          </a:solidFill>
          <a:ln w="19050">
            <a:solidFill>
              <a:schemeClr val="lt1"/>
            </a:solidFill>
          </a:ln>
          <a:effectLst/>
        </c:spPr>
      </c:pivotFmt>
    </c:pivotFmts>
    <c:plotArea>
      <c:layout/>
      <c:pieChart>
        <c:varyColors val="1"/>
        <c:ser>
          <c:idx val="0"/>
          <c:order val="0"/>
          <c:tx>
            <c:strRef>
              <c:f>'PD2'!$F$4</c:f>
              <c:strCache>
                <c:ptCount val="1"/>
                <c:pt idx="0">
                  <c:v>Totalt</c:v>
                </c:pt>
              </c:strCache>
            </c:strRef>
          </c:tx>
          <c:dPt>
            <c:idx val="0"/>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1-ED44-4DAC-B62D-2BF9D78CC2DE}"/>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ED44-4DAC-B62D-2BF9D78CC2D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D44-4DAC-B62D-2BF9D78CC2DE}"/>
              </c:ext>
            </c:extLst>
          </c:dPt>
          <c:dPt>
            <c:idx val="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7-ED44-4DAC-B62D-2BF9D78CC2D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D44-4DAC-B62D-2BF9D78CC2D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D44-4DAC-B62D-2BF9D78CC2DE}"/>
              </c:ext>
            </c:extLst>
          </c:dPt>
          <c:dPt>
            <c:idx val="6"/>
            <c:bubble3D val="0"/>
            <c:spPr>
              <a:solidFill>
                <a:schemeClr val="bg2">
                  <a:lumMod val="50000"/>
                </a:schemeClr>
              </a:solidFill>
              <a:ln w="19050">
                <a:solidFill>
                  <a:schemeClr val="lt1"/>
                </a:solidFill>
              </a:ln>
              <a:effectLst/>
            </c:spPr>
            <c:extLst>
              <c:ext xmlns:c16="http://schemas.microsoft.com/office/drawing/2014/chart" uri="{C3380CC4-5D6E-409C-BE32-E72D297353CC}">
                <c16:uniqueId val="{0000000D-ED44-4DAC-B62D-2BF9D78CC2D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'PD2'!$F$4</c:f>
              <c:strCache>
                <c:ptCount val="7"/>
                <c:pt idx="0">
                  <c:v>andre bygg og anlegg</c:v>
                </c:pt>
                <c:pt idx="1">
                  <c:v>boliger</c:v>
                </c:pt>
                <c:pt idx="2">
                  <c:v>fritidsboliger</c:v>
                </c:pt>
                <c:pt idx="3">
                  <c:v>grønt og idretts-områder</c:v>
                </c:pt>
                <c:pt idx="4">
                  <c:v>lanbruksbebyggelse</c:v>
                </c:pt>
                <c:pt idx="5">
                  <c:v>næringsbygg</c:v>
                </c:pt>
                <c:pt idx="6">
                  <c:v>veg og bane</c:v>
                </c:pt>
              </c:strCache>
            </c:strRef>
          </c:cat>
          <c:val>
            <c:numRef>
              <c:f>'PD2'!$F$4</c:f>
              <c:numCache>
                <c:formatCode>_ * #\ ##0_ ;_ * \-#\ ##0_ ;_ * "-"??_ ;_ @_ </c:formatCode>
                <c:ptCount val="7"/>
                <c:pt idx="0">
                  <c:v>48</c:v>
                </c:pt>
                <c:pt idx="1">
                  <c:v>50</c:v>
                </c:pt>
                <c:pt idx="2">
                  <c:v>19</c:v>
                </c:pt>
                <c:pt idx="3">
                  <c:v>165</c:v>
                </c:pt>
                <c:pt idx="4">
                  <c:v>469</c:v>
                </c:pt>
                <c:pt idx="5">
                  <c:v>34</c:v>
                </c:pt>
                <c:pt idx="6">
                  <c:v>151</c:v>
                </c:pt>
              </c:numCache>
            </c:numRef>
          </c:val>
          <c:extLst>
            <c:ext xmlns:c16="http://schemas.microsoft.com/office/drawing/2014/chart" uri="{C3380CC4-5D6E-409C-BE32-E72D297353CC}">
              <c16:uniqueId val="{00000010-26AD-442C-810C-EEFEC63BA490}"/>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[Nedbygging_dyrkajord_SSB_rapp_14_2017.xlsx]PT_fylk!Pivottabell1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s>
    <c:plotArea>
      <c:layout/>
      <c:barChart>
        <c:barDir val="bar"/>
        <c:grouping val="stacked"/>
        <c:varyColors val="0"/>
        <c:ser>
          <c:idx val="0"/>
          <c:order val="0"/>
          <c:tx>
            <c:strRef>
              <c:f>PT_fylk!$B$29:$B$30</c:f>
              <c:strCache>
                <c:ptCount val="1"/>
                <c:pt idx="0">
                  <c:v>andre bygg og anlegg</c:v>
                </c:pt>
              </c:strCache>
            </c:strRef>
          </c:tx>
          <c:spPr>
            <a:solidFill>
              <a:schemeClr val="accent1"/>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PT_fylk!$B$31:$B$50</c:f>
              <c:numCache>
                <c:formatCode>_ * #\ ##0_ ;_ * \-#\ ##0_ ;_ * "-"??_ ;_ @_ </c:formatCode>
                <c:ptCount val="19"/>
                <c:pt idx="0">
                  <c:v>49</c:v>
                </c:pt>
                <c:pt idx="1">
                  <c:v>21</c:v>
                </c:pt>
                <c:pt idx="2">
                  <c:v>108</c:v>
                </c:pt>
                <c:pt idx="3">
                  <c:v>223</c:v>
                </c:pt>
                <c:pt idx="4">
                  <c:v>291</c:v>
                </c:pt>
                <c:pt idx="5">
                  <c:v>403</c:v>
                </c:pt>
                <c:pt idx="6">
                  <c:v>284</c:v>
                </c:pt>
                <c:pt idx="7">
                  <c:v>333</c:v>
                </c:pt>
                <c:pt idx="8">
                  <c:v>339</c:v>
                </c:pt>
                <c:pt idx="9">
                  <c:v>273</c:v>
                </c:pt>
                <c:pt idx="10">
                  <c:v>461</c:v>
                </c:pt>
                <c:pt idx="11">
                  <c:v>634</c:v>
                </c:pt>
                <c:pt idx="12">
                  <c:v>394</c:v>
                </c:pt>
                <c:pt idx="13">
                  <c:v>478</c:v>
                </c:pt>
                <c:pt idx="14">
                  <c:v>604</c:v>
                </c:pt>
                <c:pt idx="15">
                  <c:v>1266</c:v>
                </c:pt>
                <c:pt idx="16">
                  <c:v>1040</c:v>
                </c:pt>
                <c:pt idx="17">
                  <c:v>551</c:v>
                </c:pt>
                <c:pt idx="18">
                  <c:v>2386</c:v>
                </c:pt>
              </c:numCache>
            </c:numRef>
          </c:val>
          <c:extLst>
            <c:ext xmlns:c16="http://schemas.microsoft.com/office/drawing/2014/chart" uri="{C3380CC4-5D6E-409C-BE32-E72D297353CC}">
              <c16:uniqueId val="{00000000-7808-40EF-8E05-B37C66F544DB}"/>
            </c:ext>
          </c:extLst>
        </c:ser>
        <c:ser>
          <c:idx val="1"/>
          <c:order val="1"/>
          <c:tx>
            <c:strRef>
              <c:f>PT_fylk!$C$29:$C$30</c:f>
              <c:strCache>
                <c:ptCount val="1"/>
                <c:pt idx="0">
                  <c:v>boliger</c:v>
                </c:pt>
              </c:strCache>
            </c:strRef>
          </c:tx>
          <c:spPr>
            <a:solidFill>
              <a:schemeClr val="accent2"/>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PT_fylk!$C$31:$C$50</c:f>
              <c:numCache>
                <c:formatCode>_ * #\ ##0_ ;_ * \-#\ ##0_ ;_ * "-"??_ ;_ @_ </c:formatCode>
                <c:ptCount val="19"/>
                <c:pt idx="0">
                  <c:v>75</c:v>
                </c:pt>
                <c:pt idx="1">
                  <c:v>262</c:v>
                </c:pt>
                <c:pt idx="2">
                  <c:v>550</c:v>
                </c:pt>
                <c:pt idx="3">
                  <c:v>901</c:v>
                </c:pt>
                <c:pt idx="4">
                  <c:v>863</c:v>
                </c:pt>
                <c:pt idx="5">
                  <c:v>1041</c:v>
                </c:pt>
                <c:pt idx="6">
                  <c:v>952</c:v>
                </c:pt>
                <c:pt idx="7">
                  <c:v>1379</c:v>
                </c:pt>
                <c:pt idx="8">
                  <c:v>771</c:v>
                </c:pt>
                <c:pt idx="9">
                  <c:v>1258</c:v>
                </c:pt>
                <c:pt idx="10">
                  <c:v>747</c:v>
                </c:pt>
                <c:pt idx="11">
                  <c:v>1257</c:v>
                </c:pt>
                <c:pt idx="12">
                  <c:v>1326</c:v>
                </c:pt>
                <c:pt idx="13">
                  <c:v>1937</c:v>
                </c:pt>
                <c:pt idx="14">
                  <c:v>2305</c:v>
                </c:pt>
                <c:pt idx="15">
                  <c:v>1850</c:v>
                </c:pt>
                <c:pt idx="16">
                  <c:v>1921</c:v>
                </c:pt>
                <c:pt idx="17">
                  <c:v>2035</c:v>
                </c:pt>
                <c:pt idx="18">
                  <c:v>3819</c:v>
                </c:pt>
              </c:numCache>
            </c:numRef>
          </c:val>
          <c:extLst>
            <c:ext xmlns:c16="http://schemas.microsoft.com/office/drawing/2014/chart" uri="{C3380CC4-5D6E-409C-BE32-E72D297353CC}">
              <c16:uniqueId val="{00000001-7808-40EF-8E05-B37C66F544DB}"/>
            </c:ext>
          </c:extLst>
        </c:ser>
        <c:ser>
          <c:idx val="2"/>
          <c:order val="2"/>
          <c:tx>
            <c:strRef>
              <c:f>PT_fylk!$D$29:$D$30</c:f>
              <c:strCache>
                <c:ptCount val="1"/>
                <c:pt idx="0">
                  <c:v>fritids-boliger</c:v>
                </c:pt>
              </c:strCache>
            </c:strRef>
          </c:tx>
          <c:spPr>
            <a:solidFill>
              <a:schemeClr val="accent3"/>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PT_fylk!$D$31:$D$50</c:f>
              <c:numCache>
                <c:formatCode>_ * #\ ##0_ ;_ * \-#\ ##0_ ;_ * "-"??_ ;_ @_ </c:formatCode>
                <c:ptCount val="19"/>
                <c:pt idx="0">
                  <c:v>8</c:v>
                </c:pt>
                <c:pt idx="1">
                  <c:v>72</c:v>
                </c:pt>
                <c:pt idx="2">
                  <c:v>106</c:v>
                </c:pt>
                <c:pt idx="3">
                  <c:v>205</c:v>
                </c:pt>
                <c:pt idx="4">
                  <c:v>64</c:v>
                </c:pt>
                <c:pt idx="5">
                  <c:v>250</c:v>
                </c:pt>
                <c:pt idx="6">
                  <c:v>85</c:v>
                </c:pt>
                <c:pt idx="7">
                  <c:v>240</c:v>
                </c:pt>
                <c:pt idx="8">
                  <c:v>136</c:v>
                </c:pt>
                <c:pt idx="9">
                  <c:v>383</c:v>
                </c:pt>
                <c:pt idx="10">
                  <c:v>33</c:v>
                </c:pt>
                <c:pt idx="11">
                  <c:v>41</c:v>
                </c:pt>
                <c:pt idx="12">
                  <c:v>293</c:v>
                </c:pt>
                <c:pt idx="13">
                  <c:v>362</c:v>
                </c:pt>
                <c:pt idx="14">
                  <c:v>250</c:v>
                </c:pt>
                <c:pt idx="15">
                  <c:v>26</c:v>
                </c:pt>
                <c:pt idx="16">
                  <c:v>472</c:v>
                </c:pt>
                <c:pt idx="17">
                  <c:v>372</c:v>
                </c:pt>
                <c:pt idx="18">
                  <c:v>381</c:v>
                </c:pt>
              </c:numCache>
            </c:numRef>
          </c:val>
          <c:extLst>
            <c:ext xmlns:c16="http://schemas.microsoft.com/office/drawing/2014/chart" uri="{C3380CC4-5D6E-409C-BE32-E72D297353CC}">
              <c16:uniqueId val="{00000002-7808-40EF-8E05-B37C66F544DB}"/>
            </c:ext>
          </c:extLst>
        </c:ser>
        <c:ser>
          <c:idx val="3"/>
          <c:order val="3"/>
          <c:tx>
            <c:strRef>
              <c:f>PT_fylk!$E$29:$E$30</c:f>
              <c:strCache>
                <c:ptCount val="1"/>
                <c:pt idx="0">
                  <c:v>lanbruks-bebyggelse</c:v>
                </c:pt>
              </c:strCache>
            </c:strRef>
          </c:tx>
          <c:spPr>
            <a:solidFill>
              <a:schemeClr val="accent4"/>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PT_fylk!$E$31:$E$50</c:f>
              <c:numCache>
                <c:formatCode>_ * #\ ##0_ ;_ * \-#\ ##0_ ;_ * "-"??_ ;_ @_ </c:formatCode>
                <c:ptCount val="19"/>
                <c:pt idx="0">
                  <c:v>50</c:v>
                </c:pt>
                <c:pt idx="1">
                  <c:v>48</c:v>
                </c:pt>
                <c:pt idx="2">
                  <c:v>468</c:v>
                </c:pt>
                <c:pt idx="3">
                  <c:v>422</c:v>
                </c:pt>
                <c:pt idx="4">
                  <c:v>883</c:v>
                </c:pt>
                <c:pt idx="5">
                  <c:v>958</c:v>
                </c:pt>
                <c:pt idx="6">
                  <c:v>593</c:v>
                </c:pt>
                <c:pt idx="7">
                  <c:v>645</c:v>
                </c:pt>
                <c:pt idx="8">
                  <c:v>1456</c:v>
                </c:pt>
                <c:pt idx="9">
                  <c:v>369</c:v>
                </c:pt>
                <c:pt idx="10">
                  <c:v>1015</c:v>
                </c:pt>
                <c:pt idx="11">
                  <c:v>1191</c:v>
                </c:pt>
                <c:pt idx="12">
                  <c:v>2112</c:v>
                </c:pt>
                <c:pt idx="13">
                  <c:v>1328</c:v>
                </c:pt>
                <c:pt idx="14">
                  <c:v>972</c:v>
                </c:pt>
                <c:pt idx="15">
                  <c:v>1076</c:v>
                </c:pt>
                <c:pt idx="16">
                  <c:v>1539</c:v>
                </c:pt>
                <c:pt idx="17">
                  <c:v>3150</c:v>
                </c:pt>
                <c:pt idx="18">
                  <c:v>2714</c:v>
                </c:pt>
              </c:numCache>
            </c:numRef>
          </c:val>
          <c:extLst>
            <c:ext xmlns:c16="http://schemas.microsoft.com/office/drawing/2014/chart" uri="{C3380CC4-5D6E-409C-BE32-E72D297353CC}">
              <c16:uniqueId val="{00000003-7808-40EF-8E05-B37C66F544DB}"/>
            </c:ext>
          </c:extLst>
        </c:ser>
        <c:ser>
          <c:idx val="4"/>
          <c:order val="4"/>
          <c:tx>
            <c:strRef>
              <c:f>PT_fylk!$F$29:$F$30</c:f>
              <c:strCache>
                <c:ptCount val="1"/>
                <c:pt idx="0">
                  <c:v>veg og bane</c:v>
                </c:pt>
              </c:strCache>
            </c:strRef>
          </c:tx>
          <c:spPr>
            <a:solidFill>
              <a:schemeClr val="accent5"/>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PT_fylk!$F$31:$F$50</c:f>
              <c:numCache>
                <c:formatCode>_ * #\ ##0_ ;_ * \-#\ ##0_ ;_ * "-"??_ ;_ @_ </c:formatCode>
                <c:ptCount val="19"/>
                <c:pt idx="0">
                  <c:v>38</c:v>
                </c:pt>
                <c:pt idx="1">
                  <c:v>83</c:v>
                </c:pt>
                <c:pt idx="2">
                  <c:v>147</c:v>
                </c:pt>
                <c:pt idx="3">
                  <c:v>271</c:v>
                </c:pt>
                <c:pt idx="4">
                  <c:v>376</c:v>
                </c:pt>
                <c:pt idx="5">
                  <c:v>332</c:v>
                </c:pt>
                <c:pt idx="6">
                  <c:v>578</c:v>
                </c:pt>
                <c:pt idx="7">
                  <c:v>871</c:v>
                </c:pt>
                <c:pt idx="8">
                  <c:v>784</c:v>
                </c:pt>
                <c:pt idx="9">
                  <c:v>909</c:v>
                </c:pt>
                <c:pt idx="10">
                  <c:v>932</c:v>
                </c:pt>
                <c:pt idx="11">
                  <c:v>957</c:v>
                </c:pt>
                <c:pt idx="12">
                  <c:v>1016</c:v>
                </c:pt>
                <c:pt idx="13">
                  <c:v>758</c:v>
                </c:pt>
                <c:pt idx="14">
                  <c:v>999</c:v>
                </c:pt>
                <c:pt idx="15">
                  <c:v>997</c:v>
                </c:pt>
                <c:pt idx="16">
                  <c:v>1136</c:v>
                </c:pt>
                <c:pt idx="17">
                  <c:v>1052</c:v>
                </c:pt>
                <c:pt idx="18">
                  <c:v>3575</c:v>
                </c:pt>
              </c:numCache>
            </c:numRef>
          </c:val>
          <c:extLst>
            <c:ext xmlns:c16="http://schemas.microsoft.com/office/drawing/2014/chart" uri="{C3380CC4-5D6E-409C-BE32-E72D297353CC}">
              <c16:uniqueId val="{00000004-7808-40EF-8E05-B37C66F544DB}"/>
            </c:ext>
          </c:extLst>
        </c:ser>
        <c:ser>
          <c:idx val="5"/>
          <c:order val="5"/>
          <c:tx>
            <c:strRef>
              <c:f>PT_fylk!$G$29:$G$30</c:f>
              <c:strCache>
                <c:ptCount val="1"/>
                <c:pt idx="0">
                  <c:v>næringsbygg</c:v>
                </c:pt>
              </c:strCache>
            </c:strRef>
          </c:tx>
          <c:spPr>
            <a:solidFill>
              <a:schemeClr val="accent6"/>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PT_fylk!$G$31:$G$50</c:f>
              <c:numCache>
                <c:formatCode>_ * #\ ##0_ ;_ * \-#\ ##0_ ;_ * "-"??_ ;_ @_ </c:formatCode>
                <c:ptCount val="19"/>
                <c:pt idx="0">
                  <c:v>43</c:v>
                </c:pt>
                <c:pt idx="1">
                  <c:v>104</c:v>
                </c:pt>
                <c:pt idx="2">
                  <c:v>158</c:v>
                </c:pt>
                <c:pt idx="3">
                  <c:v>199</c:v>
                </c:pt>
                <c:pt idx="4">
                  <c:v>322</c:v>
                </c:pt>
                <c:pt idx="5">
                  <c:v>294</c:v>
                </c:pt>
                <c:pt idx="6">
                  <c:v>487</c:v>
                </c:pt>
                <c:pt idx="7">
                  <c:v>378</c:v>
                </c:pt>
                <c:pt idx="8">
                  <c:v>347</c:v>
                </c:pt>
                <c:pt idx="9">
                  <c:v>663</c:v>
                </c:pt>
                <c:pt idx="10">
                  <c:v>458</c:v>
                </c:pt>
                <c:pt idx="11">
                  <c:v>768</c:v>
                </c:pt>
                <c:pt idx="12">
                  <c:v>521</c:v>
                </c:pt>
                <c:pt idx="13">
                  <c:v>682</c:v>
                </c:pt>
                <c:pt idx="14">
                  <c:v>653</c:v>
                </c:pt>
                <c:pt idx="15">
                  <c:v>724</c:v>
                </c:pt>
                <c:pt idx="16">
                  <c:v>1006</c:v>
                </c:pt>
                <c:pt idx="17">
                  <c:v>566</c:v>
                </c:pt>
                <c:pt idx="18">
                  <c:v>3154</c:v>
                </c:pt>
              </c:numCache>
            </c:numRef>
          </c:val>
          <c:extLst>
            <c:ext xmlns:c16="http://schemas.microsoft.com/office/drawing/2014/chart" uri="{C3380CC4-5D6E-409C-BE32-E72D297353CC}">
              <c16:uniqueId val="{00000005-7808-40EF-8E05-B37C66F544DB}"/>
            </c:ext>
          </c:extLst>
        </c:ser>
        <c:ser>
          <c:idx val="6"/>
          <c:order val="6"/>
          <c:tx>
            <c:strRef>
              <c:f>PT_fylk!$H$29:$H$30</c:f>
              <c:strCache>
                <c:ptCount val="1"/>
                <c:pt idx="0">
                  <c:v>grønt- og idrettsområder</c:v>
                </c:pt>
              </c:strCache>
            </c:strRef>
          </c:tx>
          <c:spPr>
            <a:solidFill>
              <a:schemeClr val="accent1">
                <a:lumMod val="60000"/>
              </a:schemeClr>
            </a:solidFill>
            <a:ln>
              <a:noFill/>
            </a:ln>
            <a:effectLst/>
          </c:spPr>
          <c:invertIfNegative val="0"/>
          <c:cat>
            <c:strRef>
              <c:f>PT_fylk!$A$31:$A$50</c:f>
              <c:strCache>
                <c:ptCount val="19"/>
                <c:pt idx="0">
                  <c:v>03 Oslo</c:v>
                </c:pt>
                <c:pt idx="1">
                  <c:v>20 Finnmark</c:v>
                </c:pt>
                <c:pt idx="2">
                  <c:v>09 Aust-Agder</c:v>
                </c:pt>
                <c:pt idx="3">
                  <c:v>19 Troms</c:v>
                </c:pt>
                <c:pt idx="4">
                  <c:v>08 Telemark</c:v>
                </c:pt>
                <c:pt idx="5">
                  <c:v>10 Vest-Agder</c:v>
                </c:pt>
                <c:pt idx="6">
                  <c:v>06 Buskerud</c:v>
                </c:pt>
                <c:pt idx="7">
                  <c:v>14 Sogn og Fjordane</c:v>
                </c:pt>
                <c:pt idx="8">
                  <c:v>17 Nord-Trøndelag</c:v>
                </c:pt>
                <c:pt idx="9">
                  <c:v>18 Nordland</c:v>
                </c:pt>
                <c:pt idx="10">
                  <c:v>07 Vestfold</c:v>
                </c:pt>
                <c:pt idx="11">
                  <c:v>01 Østfold</c:v>
                </c:pt>
                <c:pt idx="12">
                  <c:v>05 Oppland</c:v>
                </c:pt>
                <c:pt idx="13">
                  <c:v>15 Møre og Romsdal</c:v>
                </c:pt>
                <c:pt idx="14">
                  <c:v>12 Troms</c:v>
                </c:pt>
                <c:pt idx="15">
                  <c:v>02 Akershus</c:v>
                </c:pt>
                <c:pt idx="16">
                  <c:v>16 Sør-Trøndelag</c:v>
                </c:pt>
                <c:pt idx="17">
                  <c:v>04 Hedmark</c:v>
                </c:pt>
                <c:pt idx="18">
                  <c:v>11 Rogaland</c:v>
                </c:pt>
              </c:strCache>
            </c:strRef>
          </c:cat>
          <c:val>
            <c:numRef>
              <c:f>PT_fylk!$H$31:$H$50</c:f>
              <c:numCache>
                <c:formatCode>_ * #\ ##0_ ;_ * \-#\ ##0_ ;_ * "-"??_ ;_ @_ </c:formatCode>
                <c:ptCount val="19"/>
                <c:pt idx="0">
                  <c:v>45</c:v>
                </c:pt>
                <c:pt idx="1">
                  <c:v>28</c:v>
                </c:pt>
                <c:pt idx="2">
                  <c:v>172</c:v>
                </c:pt>
                <c:pt idx="3">
                  <c:v>180</c:v>
                </c:pt>
                <c:pt idx="4">
                  <c:v>340</c:v>
                </c:pt>
                <c:pt idx="5">
                  <c:v>242</c:v>
                </c:pt>
                <c:pt idx="6">
                  <c:v>621</c:v>
                </c:pt>
                <c:pt idx="7">
                  <c:v>194</c:v>
                </c:pt>
                <c:pt idx="8">
                  <c:v>357</c:v>
                </c:pt>
                <c:pt idx="9">
                  <c:v>348</c:v>
                </c:pt>
                <c:pt idx="10">
                  <c:v>1092</c:v>
                </c:pt>
                <c:pt idx="11">
                  <c:v>1004</c:v>
                </c:pt>
                <c:pt idx="12">
                  <c:v>294</c:v>
                </c:pt>
                <c:pt idx="13">
                  <c:v>503</c:v>
                </c:pt>
                <c:pt idx="14">
                  <c:v>369</c:v>
                </c:pt>
                <c:pt idx="15">
                  <c:v>985</c:v>
                </c:pt>
                <c:pt idx="16">
                  <c:v>1309</c:v>
                </c:pt>
                <c:pt idx="17">
                  <c:v>1047</c:v>
                </c:pt>
                <c:pt idx="18">
                  <c:v>898</c:v>
                </c:pt>
              </c:numCache>
            </c:numRef>
          </c:val>
          <c:extLst>
            <c:ext xmlns:c16="http://schemas.microsoft.com/office/drawing/2014/chart" uri="{C3380CC4-5D6E-409C-BE32-E72D297353CC}">
              <c16:uniqueId val="{00000006-7808-40EF-8E05-B37C66F544DB}"/>
            </c:ext>
          </c:extLst>
        </c:ser>
        <c:dLbls>
          <c:showLegendKey val="0"/>
          <c:showVal val="0"/>
          <c:showCatName val="0"/>
          <c:showSerName val="0"/>
          <c:showPercent val="0"/>
          <c:showBubbleSize val="0"/>
        </c:dLbls>
        <c:gapWidth val="60"/>
        <c:overlap val="100"/>
        <c:axId val="278423736"/>
        <c:axId val="278425704"/>
      </c:barChart>
      <c:catAx>
        <c:axId val="278423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78425704"/>
        <c:crosses val="autoZero"/>
        <c:auto val="1"/>
        <c:lblAlgn val="ctr"/>
        <c:lblOffset val="100"/>
        <c:noMultiLvlLbl val="0"/>
      </c:catAx>
      <c:valAx>
        <c:axId val="278425704"/>
        <c:scaling>
          <c:orientation val="minMax"/>
        </c:scaling>
        <c:delete val="0"/>
        <c:axPos val="b"/>
        <c:majorGridlines>
          <c:spPr>
            <a:ln w="9525" cap="flat" cmpd="sng" algn="ctr">
              <a:solidFill>
                <a:schemeClr val="tx1">
                  <a:lumMod val="15000"/>
                  <a:lumOff val="85000"/>
                </a:schemeClr>
              </a:solidFill>
              <a:round/>
            </a:ln>
            <a:effectLst/>
          </c:spPr>
        </c:majorGridlines>
        <c:numFmt formatCode="_ * #\ ##0_ ;_ *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784237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[Nedbygging_dyrkajord_SSB_rapp_14_2017.xlsx]PT_fylk!Pivottabell2</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s>
    <c:plotArea>
      <c:layout/>
      <c:barChart>
        <c:barDir val="bar"/>
        <c:grouping val="percentStacked"/>
        <c:varyColors val="0"/>
        <c:ser>
          <c:idx val="0"/>
          <c:order val="0"/>
          <c:tx>
            <c:strRef>
              <c:f>PT_fylk!$L$55:$L$56</c:f>
              <c:strCache>
                <c:ptCount val="1"/>
                <c:pt idx="0">
                  <c:v>andre bygg og anlegg</c:v>
                </c:pt>
              </c:strCache>
            </c:strRef>
          </c:tx>
          <c:spPr>
            <a:solidFill>
              <a:schemeClr val="accent1"/>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PT_fylk!$L$57:$L$76</c:f>
              <c:numCache>
                <c:formatCode>0%</c:formatCode>
                <c:ptCount val="19"/>
                <c:pt idx="0">
                  <c:v>0.10833902939166097</c:v>
                </c:pt>
                <c:pt idx="1">
                  <c:v>0.18284228769497402</c:v>
                </c:pt>
                <c:pt idx="2">
                  <c:v>0.15909090909090909</c:v>
                </c:pt>
                <c:pt idx="3">
                  <c:v>6.2806337626809525E-2</c:v>
                </c:pt>
                <c:pt idx="4">
                  <c:v>6.61517797179315E-2</c:v>
                </c:pt>
                <c:pt idx="5">
                  <c:v>7.8888888888888883E-2</c:v>
                </c:pt>
                <c:pt idx="6">
                  <c:v>9.729843815956099E-2</c:v>
                </c:pt>
                <c:pt idx="7">
                  <c:v>9.2704683020070081E-2</c:v>
                </c:pt>
                <c:pt idx="8">
                  <c:v>6.3194850789935642E-2</c:v>
                </c:pt>
                <c:pt idx="9">
                  <c:v>0.11448863636363636</c:v>
                </c:pt>
                <c:pt idx="10">
                  <c:v>0.14095823240975955</c:v>
                </c:pt>
                <c:pt idx="11">
                  <c:v>9.8179453836150843E-2</c:v>
                </c:pt>
                <c:pt idx="12">
                  <c:v>8.242574257425743E-2</c:v>
                </c:pt>
                <c:pt idx="13">
                  <c:v>7.903439153439154E-2</c:v>
                </c:pt>
                <c:pt idx="14">
                  <c:v>0.12347144722782856</c:v>
                </c:pt>
                <c:pt idx="15">
                  <c:v>8.0906921241050117E-2</c:v>
                </c:pt>
                <c:pt idx="16">
                  <c:v>6.4953604568165596E-2</c:v>
                </c:pt>
                <c:pt idx="17">
                  <c:v>9.2877967513536025E-2</c:v>
                </c:pt>
                <c:pt idx="18">
                  <c:v>3.3980582524271843E-2</c:v>
                </c:pt>
              </c:numCache>
            </c:numRef>
          </c:val>
          <c:extLst>
            <c:ext xmlns:c16="http://schemas.microsoft.com/office/drawing/2014/chart" uri="{C3380CC4-5D6E-409C-BE32-E72D297353CC}">
              <c16:uniqueId val="{00000000-6955-4A19-BEA4-C55881C061A1}"/>
            </c:ext>
          </c:extLst>
        </c:ser>
        <c:ser>
          <c:idx val="1"/>
          <c:order val="1"/>
          <c:tx>
            <c:strRef>
              <c:f>PT_fylk!$M$55:$M$56</c:f>
              <c:strCache>
                <c:ptCount val="1"/>
                <c:pt idx="0">
                  <c:v>boliger</c:v>
                </c:pt>
              </c:strCache>
            </c:strRef>
          </c:tx>
          <c:spPr>
            <a:solidFill>
              <a:schemeClr val="accent2"/>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PT_fylk!$M$57:$M$76</c:f>
              <c:numCache>
                <c:formatCode>0%</c:formatCode>
                <c:ptCount val="19"/>
                <c:pt idx="0">
                  <c:v>0.21479835953520163</c:v>
                </c:pt>
                <c:pt idx="1">
                  <c:v>0.26718659734257655</c:v>
                </c:pt>
                <c:pt idx="2">
                  <c:v>0.2435064935064935</c:v>
                </c:pt>
                <c:pt idx="3">
                  <c:v>0.23196170067251795</c:v>
                </c:pt>
                <c:pt idx="4">
                  <c:v>0.222632639355272</c:v>
                </c:pt>
                <c:pt idx="5">
                  <c:v>0.26444444444444443</c:v>
                </c:pt>
                <c:pt idx="6">
                  <c:v>0.15766146053187</c:v>
                </c:pt>
                <c:pt idx="7">
                  <c:v>0.27492832112137622</c:v>
                </c:pt>
                <c:pt idx="8">
                  <c:v>0.32182562902282036</c:v>
                </c:pt>
                <c:pt idx="9">
                  <c:v>0.29573863636363634</c:v>
                </c:pt>
                <c:pt idx="10">
                  <c:v>0.22561587995510132</c:v>
                </c:pt>
                <c:pt idx="11">
                  <c:v>0.3746749024707412</c:v>
                </c:pt>
                <c:pt idx="12">
                  <c:v>0.34133663366336636</c:v>
                </c:pt>
                <c:pt idx="13">
                  <c:v>0.32027116402116401</c:v>
                </c:pt>
                <c:pt idx="14">
                  <c:v>0.22806600973524874</c:v>
                </c:pt>
                <c:pt idx="15">
                  <c:v>0.18400954653937948</c:v>
                </c:pt>
                <c:pt idx="16">
                  <c:v>0.29931001665477042</c:v>
                </c:pt>
                <c:pt idx="17">
                  <c:v>0.37526030820491463</c:v>
                </c:pt>
                <c:pt idx="18">
                  <c:v>0.42394822006472493</c:v>
                </c:pt>
              </c:numCache>
            </c:numRef>
          </c:val>
          <c:extLst>
            <c:ext xmlns:c16="http://schemas.microsoft.com/office/drawing/2014/chart" uri="{C3380CC4-5D6E-409C-BE32-E72D297353CC}">
              <c16:uniqueId val="{00000001-6955-4A19-BEA4-C55881C061A1}"/>
            </c:ext>
          </c:extLst>
        </c:ser>
        <c:ser>
          <c:idx val="2"/>
          <c:order val="2"/>
          <c:tx>
            <c:strRef>
              <c:f>PT_fylk!$N$55:$N$56</c:f>
              <c:strCache>
                <c:ptCount val="1"/>
                <c:pt idx="0">
                  <c:v>fritidsboliger</c:v>
                </c:pt>
              </c:strCache>
            </c:strRef>
          </c:tx>
          <c:spPr>
            <a:solidFill>
              <a:schemeClr val="accent3"/>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PT_fylk!$N$57:$N$76</c:f>
              <c:numCache>
                <c:formatCode>0%</c:formatCode>
                <c:ptCount val="19"/>
                <c:pt idx="0">
                  <c:v>7.0061517429938483E-3</c:v>
                </c:pt>
                <c:pt idx="1">
                  <c:v>3.7550548815713462E-3</c:v>
                </c:pt>
                <c:pt idx="2">
                  <c:v>2.5974025974025976E-2</c:v>
                </c:pt>
                <c:pt idx="3">
                  <c:v>4.2402826855123678E-2</c:v>
                </c:pt>
                <c:pt idx="4">
                  <c:v>4.9194089993284083E-2</c:v>
                </c:pt>
                <c:pt idx="5">
                  <c:v>2.361111111111111E-2</c:v>
                </c:pt>
                <c:pt idx="6">
                  <c:v>6.9649641198818064E-3</c:v>
                </c:pt>
                <c:pt idx="7">
                  <c:v>2.0388658808537751E-2</c:v>
                </c:pt>
                <c:pt idx="8">
                  <c:v>6.2024575775307199E-2</c:v>
                </c:pt>
                <c:pt idx="9">
                  <c:v>7.1022727272727279E-2</c:v>
                </c:pt>
                <c:pt idx="10">
                  <c:v>2.25084185029834E-2</c:v>
                </c:pt>
                <c:pt idx="11">
                  <c:v>4.0637191157347201E-2</c:v>
                </c:pt>
                <c:pt idx="12">
                  <c:v>5.9405940594059403E-2</c:v>
                </c:pt>
                <c:pt idx="13">
                  <c:v>5.9854497354497355E-2</c:v>
                </c:pt>
                <c:pt idx="14">
                  <c:v>5.603704143416835E-2</c:v>
                </c:pt>
                <c:pt idx="15">
                  <c:v>3.2458233890214794E-2</c:v>
                </c:pt>
                <c:pt idx="16">
                  <c:v>9.112538662859862E-2</c:v>
                </c:pt>
                <c:pt idx="17">
                  <c:v>8.5381091211994997E-2</c:v>
                </c:pt>
                <c:pt idx="18">
                  <c:v>0.11650485436893204</c:v>
                </c:pt>
              </c:numCache>
            </c:numRef>
          </c:val>
          <c:extLst>
            <c:ext xmlns:c16="http://schemas.microsoft.com/office/drawing/2014/chart" uri="{C3380CC4-5D6E-409C-BE32-E72D297353CC}">
              <c16:uniqueId val="{00000002-6955-4A19-BEA4-C55881C061A1}"/>
            </c:ext>
          </c:extLst>
        </c:ser>
        <c:ser>
          <c:idx val="3"/>
          <c:order val="3"/>
          <c:tx>
            <c:strRef>
              <c:f>PT_fylk!$O$55:$O$56</c:f>
              <c:strCache>
                <c:ptCount val="1"/>
                <c:pt idx="0">
                  <c:v>lanbruks-bebyggelse</c:v>
                </c:pt>
              </c:strCache>
            </c:strRef>
          </c:tx>
          <c:spPr>
            <a:solidFill>
              <a:schemeClr val="accent4"/>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PT_fylk!$O$57:$O$76</c:f>
              <c:numCache>
                <c:formatCode>0%</c:formatCode>
                <c:ptCount val="19"/>
                <c:pt idx="0">
                  <c:v>0.20352016404647982</c:v>
                </c:pt>
                <c:pt idx="1">
                  <c:v>0.15540150202195263</c:v>
                </c:pt>
                <c:pt idx="2">
                  <c:v>0.16233766233766234</c:v>
                </c:pt>
                <c:pt idx="3">
                  <c:v>0.3590561951441924</c:v>
                </c:pt>
                <c:pt idx="4">
                  <c:v>0.35460040295500334</c:v>
                </c:pt>
                <c:pt idx="5">
                  <c:v>0.16472222222222221</c:v>
                </c:pt>
                <c:pt idx="6">
                  <c:v>0.21422541156606162</c:v>
                </c:pt>
                <c:pt idx="7">
                  <c:v>0.28129977699904429</c:v>
                </c:pt>
                <c:pt idx="8">
                  <c:v>0.27384435342305441</c:v>
                </c:pt>
                <c:pt idx="9">
                  <c:v>0.27215909090909091</c:v>
                </c:pt>
                <c:pt idx="10">
                  <c:v>0.1603355585750576</c:v>
                </c:pt>
                <c:pt idx="11">
                  <c:v>0.15799739921976594</c:v>
                </c:pt>
                <c:pt idx="12">
                  <c:v>0.15965346534653466</c:v>
                </c:pt>
                <c:pt idx="13">
                  <c:v>0.21957671957671956</c:v>
                </c:pt>
                <c:pt idx="14">
                  <c:v>0.18271399738810401</c:v>
                </c:pt>
                <c:pt idx="15">
                  <c:v>0.34749403341288781</c:v>
                </c:pt>
                <c:pt idx="16">
                  <c:v>8.7794432548179868E-2</c:v>
                </c:pt>
                <c:pt idx="17">
                  <c:v>0.17576009995835068</c:v>
                </c:pt>
                <c:pt idx="18">
                  <c:v>7.7669902912621352E-2</c:v>
                </c:pt>
              </c:numCache>
            </c:numRef>
          </c:val>
          <c:extLst>
            <c:ext xmlns:c16="http://schemas.microsoft.com/office/drawing/2014/chart" uri="{C3380CC4-5D6E-409C-BE32-E72D297353CC}">
              <c16:uniqueId val="{00000003-6955-4A19-BEA4-C55881C061A1}"/>
            </c:ext>
          </c:extLst>
        </c:ser>
        <c:ser>
          <c:idx val="4"/>
          <c:order val="4"/>
          <c:tx>
            <c:strRef>
              <c:f>PT_fylk!$P$55:$P$56</c:f>
              <c:strCache>
                <c:ptCount val="1"/>
                <c:pt idx="0">
                  <c:v>veg og bane</c:v>
                </c:pt>
              </c:strCache>
            </c:strRef>
          </c:tx>
          <c:spPr>
            <a:solidFill>
              <a:schemeClr val="accent5"/>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PT_fylk!$P$57:$P$76</c:f>
              <c:numCache>
                <c:formatCode>0%</c:formatCode>
                <c:ptCount val="19"/>
                <c:pt idx="0">
                  <c:v>0.16353383458646617</c:v>
                </c:pt>
                <c:pt idx="1">
                  <c:v>0.14399191218948584</c:v>
                </c:pt>
                <c:pt idx="2">
                  <c:v>0.12337662337662338</c:v>
                </c:pt>
                <c:pt idx="3">
                  <c:v>0.1199133705687906</c:v>
                </c:pt>
                <c:pt idx="4">
                  <c:v>0.17058428475486903</c:v>
                </c:pt>
                <c:pt idx="5">
                  <c:v>0.16055555555555556</c:v>
                </c:pt>
                <c:pt idx="6">
                  <c:v>0.19670747150696496</c:v>
                </c:pt>
                <c:pt idx="7">
                  <c:v>0.11978337050015929</c:v>
                </c:pt>
                <c:pt idx="8">
                  <c:v>8.6015213575190166E-2</c:v>
                </c:pt>
                <c:pt idx="9">
                  <c:v>9.4318181818181815E-2</c:v>
                </c:pt>
                <c:pt idx="10">
                  <c:v>0.21120103975896495</c:v>
                </c:pt>
                <c:pt idx="11">
                  <c:v>0.16238621586475943</c:v>
                </c:pt>
                <c:pt idx="12">
                  <c:v>0.21559405940594059</c:v>
                </c:pt>
                <c:pt idx="13">
                  <c:v>0.12533068783068782</c:v>
                </c:pt>
                <c:pt idx="14">
                  <c:v>0.13486881158732042</c:v>
                </c:pt>
                <c:pt idx="15">
                  <c:v>0.18711217183770884</c:v>
                </c:pt>
                <c:pt idx="16">
                  <c:v>0.21627408993576017</c:v>
                </c:pt>
                <c:pt idx="17">
                  <c:v>0.11286963765097877</c:v>
                </c:pt>
                <c:pt idx="18">
                  <c:v>0.13430420711974109</c:v>
                </c:pt>
              </c:numCache>
            </c:numRef>
          </c:val>
          <c:extLst>
            <c:ext xmlns:c16="http://schemas.microsoft.com/office/drawing/2014/chart" uri="{C3380CC4-5D6E-409C-BE32-E72D297353CC}">
              <c16:uniqueId val="{00000004-6955-4A19-BEA4-C55881C061A1}"/>
            </c:ext>
          </c:extLst>
        </c:ser>
        <c:ser>
          <c:idx val="5"/>
          <c:order val="5"/>
          <c:tx>
            <c:strRef>
              <c:f>PT_fylk!$Q$55:$Q$56</c:f>
              <c:strCache>
                <c:ptCount val="1"/>
                <c:pt idx="0">
                  <c:v>næringsbygg</c:v>
                </c:pt>
              </c:strCache>
            </c:strRef>
          </c:tx>
          <c:spPr>
            <a:solidFill>
              <a:schemeClr val="accent6"/>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PT_fylk!$Q$57:$Q$76</c:f>
              <c:numCache>
                <c:formatCode>0%</c:formatCode>
                <c:ptCount val="19"/>
                <c:pt idx="0">
                  <c:v>0.13123718386876282</c:v>
                </c:pt>
                <c:pt idx="1">
                  <c:v>0.10456383593298671</c:v>
                </c:pt>
                <c:pt idx="2">
                  <c:v>0.1396103896103896</c:v>
                </c:pt>
                <c:pt idx="3">
                  <c:v>6.4516129032258063E-2</c:v>
                </c:pt>
                <c:pt idx="4">
                  <c:v>8.7474815312290122E-2</c:v>
                </c:pt>
                <c:pt idx="5">
                  <c:v>0.13527777777777777</c:v>
                </c:pt>
                <c:pt idx="6">
                  <c:v>9.6665259603208098E-2</c:v>
                </c:pt>
                <c:pt idx="7">
                  <c:v>0.10258043963045556</c:v>
                </c:pt>
                <c:pt idx="8">
                  <c:v>9.2451726155646577E-2</c:v>
                </c:pt>
                <c:pt idx="9">
                  <c:v>8.3522727272727276E-2</c:v>
                </c:pt>
                <c:pt idx="10">
                  <c:v>0.18632953269923791</c:v>
                </c:pt>
                <c:pt idx="11">
                  <c:v>0.1061443433029909</c:v>
                </c:pt>
                <c:pt idx="12">
                  <c:v>9.3564356435643564E-2</c:v>
                </c:pt>
                <c:pt idx="13">
                  <c:v>0.11276455026455026</c:v>
                </c:pt>
                <c:pt idx="14">
                  <c:v>0.11943488068384187</c:v>
                </c:pt>
                <c:pt idx="15">
                  <c:v>8.2816229116945111E-2</c:v>
                </c:pt>
                <c:pt idx="16">
                  <c:v>0.15774446823697358</c:v>
                </c:pt>
                <c:pt idx="17">
                  <c:v>8.2882132444814655E-2</c:v>
                </c:pt>
                <c:pt idx="18">
                  <c:v>0.16828478964401294</c:v>
                </c:pt>
              </c:numCache>
            </c:numRef>
          </c:val>
          <c:extLst>
            <c:ext xmlns:c16="http://schemas.microsoft.com/office/drawing/2014/chart" uri="{C3380CC4-5D6E-409C-BE32-E72D297353CC}">
              <c16:uniqueId val="{00000005-6955-4A19-BEA4-C55881C061A1}"/>
            </c:ext>
          </c:extLst>
        </c:ser>
        <c:ser>
          <c:idx val="6"/>
          <c:order val="6"/>
          <c:tx>
            <c:strRef>
              <c:f>PT_fylk!$R$55:$R$56</c:f>
              <c:strCache>
                <c:ptCount val="1"/>
                <c:pt idx="0">
                  <c:v>grønt- og idrettsområder</c:v>
                </c:pt>
              </c:strCache>
            </c:strRef>
          </c:tx>
          <c:spPr>
            <a:solidFill>
              <a:schemeClr val="accent1">
                <a:lumMod val="60000"/>
              </a:schemeClr>
            </a:solidFill>
            <a:ln>
              <a:noFill/>
            </a:ln>
            <a:effectLst/>
          </c:spPr>
          <c:invertIfNegative val="0"/>
          <c:cat>
            <c:strRef>
              <c:f>PT_fylk!$K$57:$K$76</c:f>
              <c:strCache>
                <c:ptCount val="19"/>
                <c:pt idx="0">
                  <c:v>01 Østfold</c:v>
                </c:pt>
                <c:pt idx="1">
                  <c:v>02 Akershus</c:v>
                </c:pt>
                <c:pt idx="2">
                  <c:v>03 Oslo</c:v>
                </c:pt>
                <c:pt idx="3">
                  <c:v>04 Hedmark</c:v>
                </c:pt>
                <c:pt idx="4">
                  <c:v>05 Oppland</c:v>
                </c:pt>
                <c:pt idx="5">
                  <c:v>06 Buskerud</c:v>
                </c:pt>
                <c:pt idx="6">
                  <c:v>07 Vestfold</c:v>
                </c:pt>
                <c:pt idx="7">
                  <c:v>08 Telemark</c:v>
                </c:pt>
                <c:pt idx="8">
                  <c:v>09 Aust-Agder</c:v>
                </c:pt>
                <c:pt idx="9">
                  <c:v>10 Vest-Agder</c:v>
                </c:pt>
                <c:pt idx="10">
                  <c:v>11 Rogaland</c:v>
                </c:pt>
                <c:pt idx="11">
                  <c:v>12 Troms</c:v>
                </c:pt>
                <c:pt idx="12">
                  <c:v>14 Sogn og Fjordane</c:v>
                </c:pt>
                <c:pt idx="13">
                  <c:v>15 Møre og Romsdal</c:v>
                </c:pt>
                <c:pt idx="14">
                  <c:v>16 Sør-Trøndelag</c:v>
                </c:pt>
                <c:pt idx="15">
                  <c:v>17 Nord-Trøndelag</c:v>
                </c:pt>
                <c:pt idx="16">
                  <c:v>18 Nordland</c:v>
                </c:pt>
                <c:pt idx="17">
                  <c:v>19 Troms</c:v>
                </c:pt>
                <c:pt idx="18">
                  <c:v>20 Finnmark</c:v>
                </c:pt>
              </c:strCache>
            </c:strRef>
          </c:cat>
          <c:val>
            <c:numRef>
              <c:f>PT_fylk!$R$57:$R$76</c:f>
              <c:numCache>
                <c:formatCode>0%</c:formatCode>
                <c:ptCount val="19"/>
                <c:pt idx="0">
                  <c:v>0.17156527682843473</c:v>
                </c:pt>
                <c:pt idx="1">
                  <c:v>0.14225880993645293</c:v>
                </c:pt>
                <c:pt idx="2">
                  <c:v>0.1461038961038961</c:v>
                </c:pt>
                <c:pt idx="3">
                  <c:v>0.11934344010030776</c:v>
                </c:pt>
                <c:pt idx="4">
                  <c:v>4.9361987911349901E-2</c:v>
                </c:pt>
                <c:pt idx="5">
                  <c:v>0.17249999999999999</c:v>
                </c:pt>
                <c:pt idx="6">
                  <c:v>0.23047699451245252</c:v>
                </c:pt>
                <c:pt idx="7">
                  <c:v>0.10831474992035681</c:v>
                </c:pt>
                <c:pt idx="8">
                  <c:v>0.10064365125804564</c:v>
                </c:pt>
                <c:pt idx="9">
                  <c:v>6.8750000000000006E-2</c:v>
                </c:pt>
                <c:pt idx="10">
                  <c:v>5.3051338098895257E-2</c:v>
                </c:pt>
                <c:pt idx="11">
                  <c:v>5.9980494148244475E-2</c:v>
                </c:pt>
                <c:pt idx="12">
                  <c:v>4.8019801980198021E-2</c:v>
                </c:pt>
                <c:pt idx="13">
                  <c:v>8.3167989417989419E-2</c:v>
                </c:pt>
                <c:pt idx="14">
                  <c:v>0.15540781194348807</c:v>
                </c:pt>
                <c:pt idx="15">
                  <c:v>8.5202863961813841E-2</c:v>
                </c:pt>
                <c:pt idx="16">
                  <c:v>8.2798001427551754E-2</c:v>
                </c:pt>
                <c:pt idx="17">
                  <c:v>7.496876301541025E-2</c:v>
                </c:pt>
                <c:pt idx="18">
                  <c:v>4.5307443365695796E-2</c:v>
                </c:pt>
              </c:numCache>
            </c:numRef>
          </c:val>
          <c:extLst>
            <c:ext xmlns:c16="http://schemas.microsoft.com/office/drawing/2014/chart" uri="{C3380CC4-5D6E-409C-BE32-E72D297353CC}">
              <c16:uniqueId val="{00000006-6955-4A19-BEA4-C55881C061A1}"/>
            </c:ext>
          </c:extLst>
        </c:ser>
        <c:dLbls>
          <c:showLegendKey val="0"/>
          <c:showVal val="0"/>
          <c:showCatName val="0"/>
          <c:showSerName val="0"/>
          <c:showPercent val="0"/>
          <c:showBubbleSize val="0"/>
        </c:dLbls>
        <c:gapWidth val="60"/>
        <c:overlap val="100"/>
        <c:axId val="277325240"/>
        <c:axId val="279397992"/>
      </c:barChart>
      <c:catAx>
        <c:axId val="277325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79397992"/>
        <c:crosses val="autoZero"/>
        <c:auto val="1"/>
        <c:lblAlgn val="ctr"/>
        <c:lblOffset val="100"/>
        <c:noMultiLvlLbl val="0"/>
      </c:catAx>
      <c:valAx>
        <c:axId val="27939799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773252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[Nedbygging_dyrkajord_SSB_rapp_14_2017.xlsx]PD2!Pivottabell3</c:name>
    <c:fmtId val="16"/>
  </c:pivotSource>
  <c:chart>
    <c:title>
      <c:tx>
        <c:strRef>
          <c:f>'PD2'!$F$4</c:f>
          <c:strCache>
            <c:ptCount val="1"/>
            <c:pt idx="0">
              <c:v>Nedbygd jordbruksareal etter formål mellom 2003 og 2015 i Steinkjer  i dekar og andel av alt areal</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
        <c:spPr>
          <a:solidFill>
            <a:schemeClr val="bg2">
              <a:lumMod val="50000"/>
            </a:schemeClr>
          </a:solidFill>
          <a:ln w="19050">
            <a:solidFill>
              <a:schemeClr val="lt1"/>
            </a:solidFill>
          </a:ln>
          <a:effectLst/>
        </c:spPr>
      </c:pivotFmt>
      <c:pivotFmt>
        <c:idx val="2"/>
        <c:spPr>
          <a:solidFill>
            <a:schemeClr val="accent1">
              <a:lumMod val="60000"/>
              <a:lumOff val="40000"/>
            </a:schemeClr>
          </a:solidFill>
          <a:ln w="19050">
            <a:solidFill>
              <a:schemeClr val="lt1"/>
            </a:solidFill>
          </a:ln>
          <a:effectLst/>
        </c:spPr>
      </c:pivotFmt>
      <c:pivotFmt>
        <c:idx val="3"/>
        <c:spPr>
          <a:solidFill>
            <a:schemeClr val="accent4">
              <a:lumMod val="60000"/>
              <a:lumOff val="40000"/>
            </a:schemeClr>
          </a:solidFill>
          <a:ln w="19050">
            <a:solidFill>
              <a:schemeClr val="lt1"/>
            </a:solidFill>
          </a:ln>
          <a:effectLst/>
        </c:spPr>
      </c:pivotFmt>
      <c:pivotFmt>
        <c:idx val="4"/>
        <c:spPr>
          <a:solidFill>
            <a:schemeClr val="accent2">
              <a:lumMod val="60000"/>
              <a:lumOff val="40000"/>
            </a:schemeClr>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s>
    <c:plotArea>
      <c:layout/>
      <c:pieChart>
        <c:varyColors val="1"/>
        <c:ser>
          <c:idx val="0"/>
          <c:order val="0"/>
          <c:tx>
            <c:strRef>
              <c:f>'PD2'!$F$4</c:f>
              <c:strCache>
                <c:ptCount val="1"/>
                <c:pt idx="0">
                  <c:v>Totalt</c:v>
                </c:pt>
              </c:strCache>
            </c:strRef>
          </c:tx>
          <c:dPt>
            <c:idx val="0"/>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1-ABED-4BCC-80F1-D01FACB15A5B}"/>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ABED-4BCC-80F1-D01FACB15A5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BED-4BCC-80F1-D01FACB15A5B}"/>
              </c:ext>
            </c:extLst>
          </c:dPt>
          <c:dPt>
            <c:idx val="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7-ABED-4BCC-80F1-D01FACB15A5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BED-4BCC-80F1-D01FACB15A5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BED-4BCC-80F1-D01FACB15A5B}"/>
              </c:ext>
            </c:extLst>
          </c:dPt>
          <c:dPt>
            <c:idx val="6"/>
            <c:bubble3D val="0"/>
            <c:spPr>
              <a:solidFill>
                <a:schemeClr val="bg2">
                  <a:lumMod val="50000"/>
                </a:schemeClr>
              </a:solidFill>
              <a:ln w="19050">
                <a:solidFill>
                  <a:schemeClr val="lt1"/>
                </a:solidFill>
              </a:ln>
              <a:effectLst/>
            </c:spPr>
            <c:extLst>
              <c:ext xmlns:c16="http://schemas.microsoft.com/office/drawing/2014/chart" uri="{C3380CC4-5D6E-409C-BE32-E72D297353CC}">
                <c16:uniqueId val="{0000000D-ABED-4BCC-80F1-D01FACB15A5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'PD2'!$F$4</c:f>
              <c:strCache>
                <c:ptCount val="7"/>
                <c:pt idx="0">
                  <c:v>andre bygg og anlegg</c:v>
                </c:pt>
                <c:pt idx="1">
                  <c:v>boliger</c:v>
                </c:pt>
                <c:pt idx="2">
                  <c:v>fritidsboliger</c:v>
                </c:pt>
                <c:pt idx="3">
                  <c:v>grønt og idretts-områder</c:v>
                </c:pt>
                <c:pt idx="4">
                  <c:v>lanbruksbebyggelse</c:v>
                </c:pt>
                <c:pt idx="5">
                  <c:v>næringsbygg</c:v>
                </c:pt>
                <c:pt idx="6">
                  <c:v>veg og bane</c:v>
                </c:pt>
              </c:strCache>
            </c:strRef>
          </c:cat>
          <c:val>
            <c:numRef>
              <c:f>'PD2'!$F$4</c:f>
              <c:numCache>
                <c:formatCode>_ * #\ ##0_ ;_ * \-#\ ##0_ ;_ * "-"??_ ;_ @_ </c:formatCode>
                <c:ptCount val="7"/>
                <c:pt idx="0">
                  <c:v>48</c:v>
                </c:pt>
                <c:pt idx="1">
                  <c:v>50</c:v>
                </c:pt>
                <c:pt idx="2">
                  <c:v>19</c:v>
                </c:pt>
                <c:pt idx="3">
                  <c:v>165</c:v>
                </c:pt>
                <c:pt idx="4">
                  <c:v>469</c:v>
                </c:pt>
                <c:pt idx="5">
                  <c:v>34</c:v>
                </c:pt>
                <c:pt idx="6">
                  <c:v>151</c:v>
                </c:pt>
              </c:numCache>
            </c:numRef>
          </c:val>
          <c:extLst>
            <c:ext xmlns:c16="http://schemas.microsoft.com/office/drawing/2014/chart" uri="{C3380CC4-5D6E-409C-BE32-E72D297353CC}">
              <c16:uniqueId val="{00000020-78F9-4DD4-A2D0-AF71C7DDA15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[Nedbygging_dyrkajord_SSB_rapp_14_2017.xlsx]PD-fl_komm!Pivottabell12</c:name>
    <c:fmtId val="0"/>
  </c:pivotSource>
  <c:chart>
    <c:title>
      <c:tx>
        <c:strRef>
          <c:f>'PD-fl_komm'!$N$1</c:f>
          <c:strCache>
            <c:ptCount val="1"/>
            <c:pt idx="0">
              <c:v>Nedbygd jordbruksareal etter formål i Vestfold mellom 2004 og 2015 i daa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bg2">
              <a:lumMod val="75000"/>
            </a:schemeClr>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s>
    <c:plotArea>
      <c:layout>
        <c:manualLayout>
          <c:layoutTarget val="inner"/>
          <c:xMode val="edge"/>
          <c:yMode val="edge"/>
          <c:x val="0.16347631636298171"/>
          <c:y val="2.2988505747126436E-2"/>
          <c:w val="0.75796298928337924"/>
          <c:h val="0.92853026600515065"/>
        </c:manualLayout>
      </c:layout>
      <c:barChart>
        <c:barDir val="bar"/>
        <c:grouping val="stacked"/>
        <c:varyColors val="0"/>
        <c:ser>
          <c:idx val="0"/>
          <c:order val="0"/>
          <c:tx>
            <c:strRef>
              <c:f>'PD-fl_komm'!$N$1</c:f>
              <c:strCache>
                <c:ptCount val="1"/>
                <c:pt idx="0">
                  <c:v>andre bygg og anlegg</c:v>
                </c:pt>
              </c:strCache>
            </c:strRef>
          </c:tx>
          <c:spPr>
            <a:solidFill>
              <a:schemeClr val="accent1"/>
            </a:solidFill>
            <a:ln>
              <a:noFill/>
            </a:ln>
            <a:effectLst/>
          </c:spPr>
          <c:invertIfNegative val="0"/>
          <c:cat>
            <c:strRef>
              <c:f>'PD-fl_komm'!$N$1</c:f>
              <c:strCache>
                <c:ptCount val="14"/>
                <c:pt idx="0">
                  <c:v>Hof</c:v>
                </c:pt>
                <c:pt idx="1">
                  <c:v>Svelvik</c:v>
                </c:pt>
                <c:pt idx="2">
                  <c:v>Lardal </c:v>
                </c:pt>
                <c:pt idx="3">
                  <c:v>Andebu </c:v>
                </c:pt>
                <c:pt idx="4">
                  <c:v>Re </c:v>
                </c:pt>
                <c:pt idx="5">
                  <c:v>Tjøme </c:v>
                </c:pt>
                <c:pt idx="6">
                  <c:v>Holmestrand </c:v>
                </c:pt>
                <c:pt idx="7">
                  <c:v>Sande </c:v>
                </c:pt>
                <c:pt idx="8">
                  <c:v>Larvik </c:v>
                </c:pt>
                <c:pt idx="9">
                  <c:v>Stokke </c:v>
                </c:pt>
                <c:pt idx="10">
                  <c:v>Nøtterøy</c:v>
                </c:pt>
                <c:pt idx="11">
                  <c:v>Horten </c:v>
                </c:pt>
                <c:pt idx="12">
                  <c:v>Sandefjord </c:v>
                </c:pt>
                <c:pt idx="13">
                  <c:v>Tønsberg</c:v>
                </c:pt>
              </c:strCache>
            </c:strRef>
          </c:cat>
          <c:val>
            <c:numRef>
              <c:f>'PD-fl_komm'!$N$1</c:f>
              <c:numCache>
                <c:formatCode>_ * #\ ##0_ ;_ * \-#\ ##0_ ;_ * "-"??_ ;_ @_ </c:formatCode>
                <c:ptCount val="14"/>
                <c:pt idx="0">
                  <c:v>4</c:v>
                </c:pt>
                <c:pt idx="1">
                  <c:v>5</c:v>
                </c:pt>
                <c:pt idx="2">
                  <c:v>3</c:v>
                </c:pt>
                <c:pt idx="3">
                  <c:v>9</c:v>
                </c:pt>
                <c:pt idx="4">
                  <c:v>20</c:v>
                </c:pt>
                <c:pt idx="5">
                  <c:v>14</c:v>
                </c:pt>
                <c:pt idx="6">
                  <c:v>45</c:v>
                </c:pt>
                <c:pt idx="7">
                  <c:v>20</c:v>
                </c:pt>
                <c:pt idx="8">
                  <c:v>28</c:v>
                </c:pt>
                <c:pt idx="9">
                  <c:v>37</c:v>
                </c:pt>
                <c:pt idx="10">
                  <c:v>77</c:v>
                </c:pt>
                <c:pt idx="11">
                  <c:v>72</c:v>
                </c:pt>
                <c:pt idx="12">
                  <c:v>54</c:v>
                </c:pt>
                <c:pt idx="13">
                  <c:v>73</c:v>
                </c:pt>
              </c:numCache>
            </c:numRef>
          </c:val>
          <c:extLst>
            <c:ext xmlns:c16="http://schemas.microsoft.com/office/drawing/2014/chart" uri="{C3380CC4-5D6E-409C-BE32-E72D297353CC}">
              <c16:uniqueId val="{00000000-32D2-480B-ABD0-C1A5C6F19B0E}"/>
            </c:ext>
          </c:extLst>
        </c:ser>
        <c:ser>
          <c:idx val="1"/>
          <c:order val="1"/>
          <c:tx>
            <c:strRef>
              <c:f>'PD-fl_komm'!$N$1</c:f>
              <c:strCache>
                <c:ptCount val="1"/>
                <c:pt idx="0">
                  <c:v>boliger</c:v>
                </c:pt>
              </c:strCache>
            </c:strRef>
          </c:tx>
          <c:spPr>
            <a:solidFill>
              <a:schemeClr val="accent2"/>
            </a:solidFill>
            <a:ln>
              <a:noFill/>
            </a:ln>
            <a:effectLst/>
          </c:spPr>
          <c:invertIfNegative val="0"/>
          <c:cat>
            <c:strRef>
              <c:f>'PD-fl_komm'!$N$1</c:f>
              <c:strCache>
                <c:ptCount val="14"/>
                <c:pt idx="0">
                  <c:v>Hof</c:v>
                </c:pt>
                <c:pt idx="1">
                  <c:v>Svelvik</c:v>
                </c:pt>
                <c:pt idx="2">
                  <c:v>Lardal </c:v>
                </c:pt>
                <c:pt idx="3">
                  <c:v>Andebu </c:v>
                </c:pt>
                <c:pt idx="4">
                  <c:v>Re </c:v>
                </c:pt>
                <c:pt idx="5">
                  <c:v>Tjøme </c:v>
                </c:pt>
                <c:pt idx="6">
                  <c:v>Holmestrand </c:v>
                </c:pt>
                <c:pt idx="7">
                  <c:v>Sande </c:v>
                </c:pt>
                <c:pt idx="8">
                  <c:v>Larvik </c:v>
                </c:pt>
                <c:pt idx="9">
                  <c:v>Stokke </c:v>
                </c:pt>
                <c:pt idx="10">
                  <c:v>Nøtterøy</c:v>
                </c:pt>
                <c:pt idx="11">
                  <c:v>Horten </c:v>
                </c:pt>
                <c:pt idx="12">
                  <c:v>Sandefjord </c:v>
                </c:pt>
                <c:pt idx="13">
                  <c:v>Tønsberg</c:v>
                </c:pt>
              </c:strCache>
            </c:strRef>
          </c:cat>
          <c:val>
            <c:numRef>
              <c:f>'PD-fl_komm'!$N$1</c:f>
              <c:numCache>
                <c:formatCode>_ * #\ ##0_ ;_ * \-#\ ##0_ ;_ * "-"??_ ;_ @_ </c:formatCode>
                <c:ptCount val="14"/>
                <c:pt idx="0">
                  <c:v>6</c:v>
                </c:pt>
                <c:pt idx="1">
                  <c:v>14</c:v>
                </c:pt>
                <c:pt idx="2">
                  <c:v>28</c:v>
                </c:pt>
                <c:pt idx="3">
                  <c:v>49</c:v>
                </c:pt>
                <c:pt idx="4">
                  <c:v>42</c:v>
                </c:pt>
                <c:pt idx="5">
                  <c:v>47</c:v>
                </c:pt>
                <c:pt idx="6">
                  <c:v>24</c:v>
                </c:pt>
                <c:pt idx="7">
                  <c:v>56</c:v>
                </c:pt>
                <c:pt idx="8">
                  <c:v>63</c:v>
                </c:pt>
                <c:pt idx="9">
                  <c:v>60</c:v>
                </c:pt>
                <c:pt idx="10">
                  <c:v>43</c:v>
                </c:pt>
                <c:pt idx="11">
                  <c:v>64</c:v>
                </c:pt>
                <c:pt idx="12">
                  <c:v>111</c:v>
                </c:pt>
                <c:pt idx="13">
                  <c:v>140</c:v>
                </c:pt>
              </c:numCache>
            </c:numRef>
          </c:val>
          <c:extLst>
            <c:ext xmlns:c16="http://schemas.microsoft.com/office/drawing/2014/chart" uri="{C3380CC4-5D6E-409C-BE32-E72D297353CC}">
              <c16:uniqueId val="{00000000-07CC-4ABA-9DA5-CBF3447FC7B0}"/>
            </c:ext>
          </c:extLst>
        </c:ser>
        <c:ser>
          <c:idx val="2"/>
          <c:order val="2"/>
          <c:tx>
            <c:strRef>
              <c:f>'PD-fl_komm'!$N$1</c:f>
              <c:strCache>
                <c:ptCount val="1"/>
                <c:pt idx="0">
                  <c:v>fritidsboliger</c:v>
                </c:pt>
              </c:strCache>
            </c:strRef>
          </c:tx>
          <c:spPr>
            <a:solidFill>
              <a:schemeClr val="accent3"/>
            </a:solidFill>
            <a:ln>
              <a:noFill/>
            </a:ln>
            <a:effectLst/>
          </c:spPr>
          <c:invertIfNegative val="0"/>
          <c:cat>
            <c:strRef>
              <c:f>'PD-fl_komm'!$N$1</c:f>
              <c:strCache>
                <c:ptCount val="14"/>
                <c:pt idx="0">
                  <c:v>Hof</c:v>
                </c:pt>
                <c:pt idx="1">
                  <c:v>Svelvik</c:v>
                </c:pt>
                <c:pt idx="2">
                  <c:v>Lardal </c:v>
                </c:pt>
                <c:pt idx="3">
                  <c:v>Andebu </c:v>
                </c:pt>
                <c:pt idx="4">
                  <c:v>Re </c:v>
                </c:pt>
                <c:pt idx="5">
                  <c:v>Tjøme </c:v>
                </c:pt>
                <c:pt idx="6">
                  <c:v>Holmestrand </c:v>
                </c:pt>
                <c:pt idx="7">
                  <c:v>Sande </c:v>
                </c:pt>
                <c:pt idx="8">
                  <c:v>Larvik </c:v>
                </c:pt>
                <c:pt idx="9">
                  <c:v>Stokke </c:v>
                </c:pt>
                <c:pt idx="10">
                  <c:v>Nøtterøy</c:v>
                </c:pt>
                <c:pt idx="11">
                  <c:v>Horten </c:v>
                </c:pt>
                <c:pt idx="12">
                  <c:v>Sandefjord </c:v>
                </c:pt>
                <c:pt idx="13">
                  <c:v>Tønsberg</c:v>
                </c:pt>
              </c:strCache>
            </c:strRef>
          </c:cat>
          <c:val>
            <c:numRef>
              <c:f>'PD-fl_komm'!$N$1</c:f>
              <c:numCache>
                <c:formatCode>_ * #\ ##0_ ;_ * \-#\ ##0_ ;_ * "-"??_ ;_ @_ </c:formatCode>
                <c:ptCount val="14"/>
                <c:pt idx="0">
                  <c:v>0</c:v>
                </c:pt>
                <c:pt idx="1">
                  <c:v>1</c:v>
                </c:pt>
                <c:pt idx="2">
                  <c:v>3</c:v>
                </c:pt>
                <c:pt idx="3">
                  <c:v>3</c:v>
                </c:pt>
                <c:pt idx="4">
                  <c:v>0</c:v>
                </c:pt>
                <c:pt idx="5">
                  <c:v>7</c:v>
                </c:pt>
                <c:pt idx="6">
                  <c:v>0</c:v>
                </c:pt>
                <c:pt idx="7">
                  <c:v>3</c:v>
                </c:pt>
                <c:pt idx="8">
                  <c:v>3</c:v>
                </c:pt>
                <c:pt idx="9">
                  <c:v>1</c:v>
                </c:pt>
                <c:pt idx="10">
                  <c:v>9</c:v>
                </c:pt>
                <c:pt idx="11">
                  <c:v>0</c:v>
                </c:pt>
                <c:pt idx="12">
                  <c:v>1</c:v>
                </c:pt>
                <c:pt idx="13">
                  <c:v>2</c:v>
                </c:pt>
              </c:numCache>
            </c:numRef>
          </c:val>
          <c:extLst>
            <c:ext xmlns:c16="http://schemas.microsoft.com/office/drawing/2014/chart" uri="{C3380CC4-5D6E-409C-BE32-E72D297353CC}">
              <c16:uniqueId val="{00000001-07CC-4ABA-9DA5-CBF3447FC7B0}"/>
            </c:ext>
          </c:extLst>
        </c:ser>
        <c:dLbls>
          <c:showLegendKey val="0"/>
          <c:showVal val="0"/>
          <c:showCatName val="0"/>
          <c:showSerName val="0"/>
          <c:showPercent val="0"/>
          <c:showBubbleSize val="0"/>
        </c:dLbls>
        <c:gapWidth val="50"/>
        <c:overlap val="100"/>
        <c:axId val="763248808"/>
        <c:axId val="762264576"/>
      </c:barChart>
      <c:catAx>
        <c:axId val="763248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62264576"/>
        <c:crosses val="autoZero"/>
        <c:auto val="1"/>
        <c:lblAlgn val="ctr"/>
        <c:lblOffset val="100"/>
        <c:noMultiLvlLbl val="0"/>
      </c:catAx>
      <c:valAx>
        <c:axId val="762264576"/>
        <c:scaling>
          <c:orientation val="minMax"/>
        </c:scaling>
        <c:delete val="0"/>
        <c:axPos val="b"/>
        <c:majorGridlines>
          <c:spPr>
            <a:ln w="9525" cap="flat" cmpd="sng" algn="ctr">
              <a:solidFill>
                <a:schemeClr val="tx1">
                  <a:lumMod val="15000"/>
                  <a:lumOff val="85000"/>
                </a:schemeClr>
              </a:solidFill>
              <a:round/>
            </a:ln>
            <a:effectLst/>
          </c:spPr>
        </c:majorGridlines>
        <c:numFmt formatCode="_ * #\ ##0_ ;_ *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63248808"/>
        <c:crosses val="autoZero"/>
        <c:crossBetween val="between"/>
      </c:valAx>
      <c:spPr>
        <a:noFill/>
        <a:ln>
          <a:noFill/>
        </a:ln>
        <a:effectLst/>
      </c:spPr>
    </c:plotArea>
    <c:legend>
      <c:legendPos val="r"/>
      <c:layout>
        <c:manualLayout>
          <c:xMode val="edge"/>
          <c:yMode val="edge"/>
          <c:x val="0.6762407496896824"/>
          <c:y val="0.6189907766231415"/>
          <c:w val="0.29368899656773678"/>
          <c:h val="5.7994224076222449E-2"/>
        </c:manualLayout>
      </c:layout>
      <c:overlay val="0"/>
      <c:spPr>
        <a:solidFill>
          <a:schemeClr val="bg1">
            <a:alpha val="67000"/>
          </a:schemeClr>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[Nedbygging_dyrkajord_SSB_rapp_14_2017.xlsx]PD-fl_komm!Pivottabell13</c:name>
    <c:fmtId val="1"/>
  </c:pivotSource>
  <c:chart>
    <c:title>
      <c:tx>
        <c:strRef>
          <c:f>'PD-fl_komm'!$N$2</c:f>
          <c:strCache>
            <c:ptCount val="1"/>
            <c:pt idx="0">
              <c:v>Nedbygd jordbruksareal i alt i Vestfold mellom 2004 og 2015 i daa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pivotFmt>
    </c:pivotFmts>
    <c:plotArea>
      <c:layout/>
      <c:barChart>
        <c:barDir val="bar"/>
        <c:grouping val="clustered"/>
        <c:varyColors val="0"/>
        <c:ser>
          <c:idx val="0"/>
          <c:order val="0"/>
          <c:tx>
            <c:strRef>
              <c:f>'PD-fl_komm'!$N$2</c:f>
              <c:strCache>
                <c:ptCount val="1"/>
                <c:pt idx="0">
                  <c:v>Totalt</c:v>
                </c:pt>
              </c:strCache>
            </c:strRef>
          </c:tx>
          <c:spPr>
            <a:solidFill>
              <a:schemeClr val="accent1"/>
            </a:solidFill>
            <a:ln>
              <a:noFill/>
            </a:ln>
            <a:effectLst/>
          </c:spPr>
          <c:invertIfNegative val="0"/>
          <c:cat>
            <c:strRef>
              <c:f>'PD-fl_komm'!$N$2</c:f>
              <c:strCache>
                <c:ptCount val="14"/>
                <c:pt idx="0">
                  <c:v>Svelvik</c:v>
                </c:pt>
                <c:pt idx="1">
                  <c:v>Hof</c:v>
                </c:pt>
                <c:pt idx="2">
                  <c:v>Lardal </c:v>
                </c:pt>
                <c:pt idx="3">
                  <c:v>Andebu </c:v>
                </c:pt>
                <c:pt idx="4">
                  <c:v>Holmestrand </c:v>
                </c:pt>
                <c:pt idx="5">
                  <c:v>Tjøme </c:v>
                </c:pt>
                <c:pt idx="6">
                  <c:v>Nøtterøy</c:v>
                </c:pt>
                <c:pt idx="7">
                  <c:v>Horten </c:v>
                </c:pt>
                <c:pt idx="8">
                  <c:v>Re </c:v>
                </c:pt>
                <c:pt idx="9">
                  <c:v>Stokke </c:v>
                </c:pt>
                <c:pt idx="10">
                  <c:v>Larvik </c:v>
                </c:pt>
                <c:pt idx="11">
                  <c:v>Sande </c:v>
                </c:pt>
                <c:pt idx="12">
                  <c:v>Sandefjord </c:v>
                </c:pt>
                <c:pt idx="13">
                  <c:v>Tønsberg</c:v>
                </c:pt>
              </c:strCache>
            </c:strRef>
          </c:cat>
          <c:val>
            <c:numRef>
              <c:f>'PD-fl_komm'!$N$2</c:f>
              <c:numCache>
                <c:formatCode>_ * #\ ##0_ ;_ * \-#\ ##0_ ;_ * "-"??_ ;_ @_ </c:formatCode>
                <c:ptCount val="14"/>
                <c:pt idx="0">
                  <c:v>71</c:v>
                </c:pt>
                <c:pt idx="1">
                  <c:v>74</c:v>
                </c:pt>
                <c:pt idx="2">
                  <c:v>123</c:v>
                </c:pt>
                <c:pt idx="3">
                  <c:v>161</c:v>
                </c:pt>
                <c:pt idx="4">
                  <c:v>170</c:v>
                </c:pt>
                <c:pt idx="5">
                  <c:v>203</c:v>
                </c:pt>
                <c:pt idx="6">
                  <c:v>258</c:v>
                </c:pt>
                <c:pt idx="7">
                  <c:v>357</c:v>
                </c:pt>
                <c:pt idx="8">
                  <c:v>404</c:v>
                </c:pt>
                <c:pt idx="9">
                  <c:v>460</c:v>
                </c:pt>
                <c:pt idx="10">
                  <c:v>478</c:v>
                </c:pt>
                <c:pt idx="11">
                  <c:v>524</c:v>
                </c:pt>
                <c:pt idx="12">
                  <c:v>674</c:v>
                </c:pt>
                <c:pt idx="13">
                  <c:v>781</c:v>
                </c:pt>
              </c:numCache>
            </c:numRef>
          </c:val>
          <c:extLst>
            <c:ext xmlns:c16="http://schemas.microsoft.com/office/drawing/2014/chart" uri="{C3380CC4-5D6E-409C-BE32-E72D297353CC}">
              <c16:uniqueId val="{00000000-06F2-47E5-9001-028276F4247C}"/>
            </c:ext>
          </c:extLst>
        </c:ser>
        <c:dLbls>
          <c:showLegendKey val="0"/>
          <c:showVal val="0"/>
          <c:showCatName val="0"/>
          <c:showSerName val="0"/>
          <c:showPercent val="0"/>
          <c:showBubbleSize val="0"/>
        </c:dLbls>
        <c:gapWidth val="60"/>
        <c:axId val="743952872"/>
        <c:axId val="743952544"/>
      </c:barChart>
      <c:catAx>
        <c:axId val="7439528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43952544"/>
        <c:crosses val="autoZero"/>
        <c:auto val="1"/>
        <c:lblAlgn val="ctr"/>
        <c:lblOffset val="100"/>
        <c:noMultiLvlLbl val="0"/>
      </c:catAx>
      <c:valAx>
        <c:axId val="743952544"/>
        <c:scaling>
          <c:orientation val="minMax"/>
        </c:scaling>
        <c:delete val="0"/>
        <c:axPos val="b"/>
        <c:majorGridlines>
          <c:spPr>
            <a:ln w="9525" cap="flat" cmpd="sng" algn="ctr">
              <a:solidFill>
                <a:schemeClr val="tx1">
                  <a:lumMod val="15000"/>
                  <a:lumOff val="85000"/>
                </a:schemeClr>
              </a:solidFill>
              <a:round/>
            </a:ln>
            <a:effectLst/>
          </c:spPr>
        </c:majorGridlines>
        <c:numFmt formatCode="_ * #\ ##0_ ;_ *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43952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[Nedbygging_dyrkajord_SSB_rapp_14_2017.xlsx]PD-fl_komm!Pivottabell12</c:name>
    <c:fmtId val="2"/>
  </c:pivotSource>
  <c:chart>
    <c:title>
      <c:tx>
        <c:strRef>
          <c:f>'PD-fl_komm'!$N$1</c:f>
          <c:strCache>
            <c:ptCount val="1"/>
            <c:pt idx="0">
              <c:v>Nedbygd jordbruksareal etter formål i Vestfold mellom 2004 og 2015 i daa</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bg2">
              <a:lumMod val="75000"/>
            </a:schemeClr>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bg2">
              <a:lumMod val="75000"/>
            </a:schemeClr>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bg2">
              <a:lumMod val="75000"/>
            </a:schemeClr>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pivotFmt>
    </c:pivotFmts>
    <c:plotArea>
      <c:layout>
        <c:manualLayout>
          <c:layoutTarget val="inner"/>
          <c:xMode val="edge"/>
          <c:yMode val="edge"/>
          <c:x val="0.20036703910034959"/>
          <c:y val="7.6724911904903575E-2"/>
          <c:w val="0.72107227703256471"/>
          <c:h val="0.87479389383631834"/>
        </c:manualLayout>
      </c:layout>
      <c:barChart>
        <c:barDir val="bar"/>
        <c:grouping val="stacked"/>
        <c:varyColors val="0"/>
        <c:ser>
          <c:idx val="0"/>
          <c:order val="0"/>
          <c:tx>
            <c:strRef>
              <c:f>'PD-fl_komm'!$N$1</c:f>
              <c:strCache>
                <c:ptCount val="1"/>
                <c:pt idx="0">
                  <c:v>andre bygg og anlegg</c:v>
                </c:pt>
              </c:strCache>
            </c:strRef>
          </c:tx>
          <c:spPr>
            <a:solidFill>
              <a:schemeClr val="accent1"/>
            </a:solidFill>
            <a:ln>
              <a:noFill/>
            </a:ln>
            <a:effectLst/>
          </c:spPr>
          <c:invertIfNegative val="0"/>
          <c:cat>
            <c:strRef>
              <c:f>'PD-fl_komm'!$N$1</c:f>
              <c:strCache>
                <c:ptCount val="14"/>
                <c:pt idx="0">
                  <c:v>Hof</c:v>
                </c:pt>
                <c:pt idx="1">
                  <c:v>Svelvik</c:v>
                </c:pt>
                <c:pt idx="2">
                  <c:v>Lardal </c:v>
                </c:pt>
                <c:pt idx="3">
                  <c:v>Andebu </c:v>
                </c:pt>
                <c:pt idx="4">
                  <c:v>Re </c:v>
                </c:pt>
                <c:pt idx="5">
                  <c:v>Tjøme </c:v>
                </c:pt>
                <c:pt idx="6">
                  <c:v>Holmestrand </c:v>
                </c:pt>
                <c:pt idx="7">
                  <c:v>Sande </c:v>
                </c:pt>
                <c:pt idx="8">
                  <c:v>Larvik </c:v>
                </c:pt>
                <c:pt idx="9">
                  <c:v>Stokke </c:v>
                </c:pt>
                <c:pt idx="10">
                  <c:v>Nøtterøy</c:v>
                </c:pt>
                <c:pt idx="11">
                  <c:v>Horten </c:v>
                </c:pt>
                <c:pt idx="12">
                  <c:v>Sandefjord </c:v>
                </c:pt>
                <c:pt idx="13">
                  <c:v>Tønsberg</c:v>
                </c:pt>
              </c:strCache>
            </c:strRef>
          </c:cat>
          <c:val>
            <c:numRef>
              <c:f>'PD-fl_komm'!$N$1</c:f>
              <c:numCache>
                <c:formatCode>_ * #\ ##0_ ;_ * \-#\ ##0_ ;_ * "-"??_ ;_ @_ </c:formatCode>
                <c:ptCount val="14"/>
                <c:pt idx="0">
                  <c:v>4</c:v>
                </c:pt>
                <c:pt idx="1">
                  <c:v>5</c:v>
                </c:pt>
                <c:pt idx="2">
                  <c:v>3</c:v>
                </c:pt>
                <c:pt idx="3">
                  <c:v>9</c:v>
                </c:pt>
                <c:pt idx="4">
                  <c:v>20</c:v>
                </c:pt>
                <c:pt idx="5">
                  <c:v>14</c:v>
                </c:pt>
                <c:pt idx="6">
                  <c:v>45</c:v>
                </c:pt>
                <c:pt idx="7">
                  <c:v>20</c:v>
                </c:pt>
                <c:pt idx="8">
                  <c:v>28</c:v>
                </c:pt>
                <c:pt idx="9">
                  <c:v>37</c:v>
                </c:pt>
                <c:pt idx="10">
                  <c:v>77</c:v>
                </c:pt>
                <c:pt idx="11">
                  <c:v>72</c:v>
                </c:pt>
                <c:pt idx="12">
                  <c:v>54</c:v>
                </c:pt>
                <c:pt idx="13">
                  <c:v>73</c:v>
                </c:pt>
              </c:numCache>
            </c:numRef>
          </c:val>
          <c:extLst>
            <c:ext xmlns:c16="http://schemas.microsoft.com/office/drawing/2014/chart" uri="{C3380CC4-5D6E-409C-BE32-E72D297353CC}">
              <c16:uniqueId val="{00000000-A6B5-45A8-98F5-7DD1C65ECC4B}"/>
            </c:ext>
          </c:extLst>
        </c:ser>
        <c:ser>
          <c:idx val="1"/>
          <c:order val="1"/>
          <c:tx>
            <c:strRef>
              <c:f>'PD-fl_komm'!$N$1</c:f>
              <c:strCache>
                <c:ptCount val="1"/>
                <c:pt idx="0">
                  <c:v>boliger</c:v>
                </c:pt>
              </c:strCache>
            </c:strRef>
          </c:tx>
          <c:spPr>
            <a:solidFill>
              <a:schemeClr val="accent2"/>
            </a:solidFill>
            <a:ln>
              <a:noFill/>
            </a:ln>
            <a:effectLst/>
          </c:spPr>
          <c:invertIfNegative val="0"/>
          <c:cat>
            <c:strRef>
              <c:f>'PD-fl_komm'!$N$1</c:f>
              <c:strCache>
                <c:ptCount val="14"/>
                <c:pt idx="0">
                  <c:v>Hof</c:v>
                </c:pt>
                <c:pt idx="1">
                  <c:v>Svelvik</c:v>
                </c:pt>
                <c:pt idx="2">
                  <c:v>Lardal </c:v>
                </c:pt>
                <c:pt idx="3">
                  <c:v>Andebu </c:v>
                </c:pt>
                <c:pt idx="4">
                  <c:v>Re </c:v>
                </c:pt>
                <c:pt idx="5">
                  <c:v>Tjøme </c:v>
                </c:pt>
                <c:pt idx="6">
                  <c:v>Holmestrand </c:v>
                </c:pt>
                <c:pt idx="7">
                  <c:v>Sande </c:v>
                </c:pt>
                <c:pt idx="8">
                  <c:v>Larvik </c:v>
                </c:pt>
                <c:pt idx="9">
                  <c:v>Stokke </c:v>
                </c:pt>
                <c:pt idx="10">
                  <c:v>Nøtterøy</c:v>
                </c:pt>
                <c:pt idx="11">
                  <c:v>Horten </c:v>
                </c:pt>
                <c:pt idx="12">
                  <c:v>Sandefjord </c:v>
                </c:pt>
                <c:pt idx="13">
                  <c:v>Tønsberg</c:v>
                </c:pt>
              </c:strCache>
            </c:strRef>
          </c:cat>
          <c:val>
            <c:numRef>
              <c:f>'PD-fl_komm'!$N$1</c:f>
              <c:numCache>
                <c:formatCode>_ * #\ ##0_ ;_ * \-#\ ##0_ ;_ * "-"??_ ;_ @_ </c:formatCode>
                <c:ptCount val="14"/>
                <c:pt idx="0">
                  <c:v>6</c:v>
                </c:pt>
                <c:pt idx="1">
                  <c:v>14</c:v>
                </c:pt>
                <c:pt idx="2">
                  <c:v>28</c:v>
                </c:pt>
                <c:pt idx="3">
                  <c:v>49</c:v>
                </c:pt>
                <c:pt idx="4">
                  <c:v>42</c:v>
                </c:pt>
                <c:pt idx="5">
                  <c:v>47</c:v>
                </c:pt>
                <c:pt idx="6">
                  <c:v>24</c:v>
                </c:pt>
                <c:pt idx="7">
                  <c:v>56</c:v>
                </c:pt>
                <c:pt idx="8">
                  <c:v>63</c:v>
                </c:pt>
                <c:pt idx="9">
                  <c:v>60</c:v>
                </c:pt>
                <c:pt idx="10">
                  <c:v>43</c:v>
                </c:pt>
                <c:pt idx="11">
                  <c:v>64</c:v>
                </c:pt>
                <c:pt idx="12">
                  <c:v>111</c:v>
                </c:pt>
                <c:pt idx="13">
                  <c:v>140</c:v>
                </c:pt>
              </c:numCache>
            </c:numRef>
          </c:val>
          <c:extLst>
            <c:ext xmlns:c16="http://schemas.microsoft.com/office/drawing/2014/chart" uri="{C3380CC4-5D6E-409C-BE32-E72D297353CC}">
              <c16:uniqueId val="{00000000-6E7E-4581-8641-F32B02BD3F9D}"/>
            </c:ext>
          </c:extLst>
        </c:ser>
        <c:ser>
          <c:idx val="2"/>
          <c:order val="2"/>
          <c:tx>
            <c:strRef>
              <c:f>'PD-fl_komm'!$N$1</c:f>
              <c:strCache>
                <c:ptCount val="1"/>
                <c:pt idx="0">
                  <c:v>fritidsboliger</c:v>
                </c:pt>
              </c:strCache>
            </c:strRef>
          </c:tx>
          <c:spPr>
            <a:solidFill>
              <a:schemeClr val="accent3"/>
            </a:solidFill>
            <a:ln>
              <a:noFill/>
            </a:ln>
            <a:effectLst/>
          </c:spPr>
          <c:invertIfNegative val="0"/>
          <c:cat>
            <c:strRef>
              <c:f>'PD-fl_komm'!$N$1</c:f>
              <c:strCache>
                <c:ptCount val="14"/>
                <c:pt idx="0">
                  <c:v>Hof</c:v>
                </c:pt>
                <c:pt idx="1">
                  <c:v>Svelvik</c:v>
                </c:pt>
                <c:pt idx="2">
                  <c:v>Lardal </c:v>
                </c:pt>
                <c:pt idx="3">
                  <c:v>Andebu </c:v>
                </c:pt>
                <c:pt idx="4">
                  <c:v>Re </c:v>
                </c:pt>
                <c:pt idx="5">
                  <c:v>Tjøme </c:v>
                </c:pt>
                <c:pt idx="6">
                  <c:v>Holmestrand </c:v>
                </c:pt>
                <c:pt idx="7">
                  <c:v>Sande </c:v>
                </c:pt>
                <c:pt idx="8">
                  <c:v>Larvik </c:v>
                </c:pt>
                <c:pt idx="9">
                  <c:v>Stokke </c:v>
                </c:pt>
                <c:pt idx="10">
                  <c:v>Nøtterøy</c:v>
                </c:pt>
                <c:pt idx="11">
                  <c:v>Horten </c:v>
                </c:pt>
                <c:pt idx="12">
                  <c:v>Sandefjord </c:v>
                </c:pt>
                <c:pt idx="13">
                  <c:v>Tønsberg</c:v>
                </c:pt>
              </c:strCache>
            </c:strRef>
          </c:cat>
          <c:val>
            <c:numRef>
              <c:f>'PD-fl_komm'!$N$1</c:f>
              <c:numCache>
                <c:formatCode>_ * #\ ##0_ ;_ * \-#\ ##0_ ;_ * "-"??_ ;_ @_ </c:formatCode>
                <c:ptCount val="14"/>
                <c:pt idx="0">
                  <c:v>0</c:v>
                </c:pt>
                <c:pt idx="1">
                  <c:v>1</c:v>
                </c:pt>
                <c:pt idx="2">
                  <c:v>3</c:v>
                </c:pt>
                <c:pt idx="3">
                  <c:v>3</c:v>
                </c:pt>
                <c:pt idx="4">
                  <c:v>0</c:v>
                </c:pt>
                <c:pt idx="5">
                  <c:v>7</c:v>
                </c:pt>
                <c:pt idx="6">
                  <c:v>0</c:v>
                </c:pt>
                <c:pt idx="7">
                  <c:v>3</c:v>
                </c:pt>
                <c:pt idx="8">
                  <c:v>3</c:v>
                </c:pt>
                <c:pt idx="9">
                  <c:v>1</c:v>
                </c:pt>
                <c:pt idx="10">
                  <c:v>9</c:v>
                </c:pt>
                <c:pt idx="11">
                  <c:v>0</c:v>
                </c:pt>
                <c:pt idx="12">
                  <c:v>1</c:v>
                </c:pt>
                <c:pt idx="13">
                  <c:v>2</c:v>
                </c:pt>
              </c:numCache>
            </c:numRef>
          </c:val>
          <c:extLst>
            <c:ext xmlns:c16="http://schemas.microsoft.com/office/drawing/2014/chart" uri="{C3380CC4-5D6E-409C-BE32-E72D297353CC}">
              <c16:uniqueId val="{00000001-6E7E-4581-8641-F32B02BD3F9D}"/>
            </c:ext>
          </c:extLst>
        </c:ser>
        <c:dLbls>
          <c:showLegendKey val="0"/>
          <c:showVal val="0"/>
          <c:showCatName val="0"/>
          <c:showSerName val="0"/>
          <c:showPercent val="0"/>
          <c:showBubbleSize val="0"/>
        </c:dLbls>
        <c:gapWidth val="50"/>
        <c:overlap val="100"/>
        <c:axId val="763248808"/>
        <c:axId val="762264576"/>
      </c:barChart>
      <c:catAx>
        <c:axId val="763248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762264576"/>
        <c:crosses val="autoZero"/>
        <c:auto val="1"/>
        <c:lblAlgn val="ctr"/>
        <c:lblOffset val="100"/>
        <c:tickLblSkip val="1"/>
        <c:noMultiLvlLbl val="0"/>
      </c:catAx>
      <c:valAx>
        <c:axId val="76226457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dekar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_ * #\ ##0_ ;_ *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63248808"/>
        <c:crosses val="autoZero"/>
        <c:crossBetween val="between"/>
      </c:valAx>
      <c:spPr>
        <a:noFill/>
        <a:ln>
          <a:noFill/>
        </a:ln>
        <a:effectLst/>
      </c:spPr>
    </c:plotArea>
    <c:legend>
      <c:legendPos val="r"/>
      <c:layout>
        <c:manualLayout>
          <c:xMode val="edge"/>
          <c:yMode val="edge"/>
          <c:x val="0.65154928550597846"/>
          <c:y val="0.71810449735449733"/>
          <c:w val="0.22781004273504274"/>
          <c:h val="7.8958333333333339E-2"/>
        </c:manualLayout>
      </c:layout>
      <c:overlay val="0"/>
      <c:spPr>
        <a:solidFill>
          <a:schemeClr val="bg1">
            <a:alpha val="67000"/>
          </a:schemeClr>
        </a:solid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[Nedbygging_dyrkajord_SSB_rapp_14_2017.xlsx]PD-fl_komm!Pivottabell13</c:name>
    <c:fmtId val="3"/>
  </c:pivotSource>
  <c:chart>
    <c:title>
      <c:tx>
        <c:strRef>
          <c:f>'PD-fl_komm'!$N$2</c:f>
          <c:strCache>
            <c:ptCount val="1"/>
            <c:pt idx="0">
              <c:v>Nedbygd jordbruksareal i alt i Vestfold mellom 2004 og 2015 i daa</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s>
    <c:plotArea>
      <c:layout/>
      <c:barChart>
        <c:barDir val="bar"/>
        <c:grouping val="clustered"/>
        <c:varyColors val="0"/>
        <c:ser>
          <c:idx val="0"/>
          <c:order val="0"/>
          <c:tx>
            <c:strRef>
              <c:f>'PD-fl_komm'!$N$2</c:f>
              <c:strCache>
                <c:ptCount val="1"/>
                <c:pt idx="0">
                  <c:v>Totalt</c:v>
                </c:pt>
              </c:strCache>
            </c:strRef>
          </c:tx>
          <c:spPr>
            <a:solidFill>
              <a:schemeClr val="accent1"/>
            </a:solidFill>
            <a:ln>
              <a:noFill/>
            </a:ln>
            <a:effectLst/>
          </c:spPr>
          <c:invertIfNegative val="0"/>
          <c:cat>
            <c:strRef>
              <c:f>'PD-fl_komm'!$N$2</c:f>
              <c:strCache>
                <c:ptCount val="14"/>
                <c:pt idx="0">
                  <c:v>Svelvik</c:v>
                </c:pt>
                <c:pt idx="1">
                  <c:v>Hof</c:v>
                </c:pt>
                <c:pt idx="2">
                  <c:v>Lardal </c:v>
                </c:pt>
                <c:pt idx="3">
                  <c:v>Andebu </c:v>
                </c:pt>
                <c:pt idx="4">
                  <c:v>Holmestrand </c:v>
                </c:pt>
                <c:pt idx="5">
                  <c:v>Tjøme </c:v>
                </c:pt>
                <c:pt idx="6">
                  <c:v>Nøtterøy</c:v>
                </c:pt>
                <c:pt idx="7">
                  <c:v>Horten </c:v>
                </c:pt>
                <c:pt idx="8">
                  <c:v>Re </c:v>
                </c:pt>
                <c:pt idx="9">
                  <c:v>Stokke </c:v>
                </c:pt>
                <c:pt idx="10">
                  <c:v>Larvik </c:v>
                </c:pt>
                <c:pt idx="11">
                  <c:v>Sande </c:v>
                </c:pt>
                <c:pt idx="12">
                  <c:v>Sandefjord </c:v>
                </c:pt>
                <c:pt idx="13">
                  <c:v>Tønsberg</c:v>
                </c:pt>
              </c:strCache>
            </c:strRef>
          </c:cat>
          <c:val>
            <c:numRef>
              <c:f>'PD-fl_komm'!$N$2</c:f>
              <c:numCache>
                <c:formatCode>_ * #\ ##0_ ;_ * \-#\ ##0_ ;_ * "-"??_ ;_ @_ </c:formatCode>
                <c:ptCount val="14"/>
                <c:pt idx="0">
                  <c:v>71</c:v>
                </c:pt>
                <c:pt idx="1">
                  <c:v>74</c:v>
                </c:pt>
                <c:pt idx="2">
                  <c:v>123</c:v>
                </c:pt>
                <c:pt idx="3">
                  <c:v>161</c:v>
                </c:pt>
                <c:pt idx="4">
                  <c:v>170</c:v>
                </c:pt>
                <c:pt idx="5">
                  <c:v>203</c:v>
                </c:pt>
                <c:pt idx="6">
                  <c:v>258</c:v>
                </c:pt>
                <c:pt idx="7">
                  <c:v>357</c:v>
                </c:pt>
                <c:pt idx="8">
                  <c:v>404</c:v>
                </c:pt>
                <c:pt idx="9">
                  <c:v>460</c:v>
                </c:pt>
                <c:pt idx="10">
                  <c:v>478</c:v>
                </c:pt>
                <c:pt idx="11">
                  <c:v>524</c:v>
                </c:pt>
                <c:pt idx="12">
                  <c:v>674</c:v>
                </c:pt>
                <c:pt idx="13">
                  <c:v>781</c:v>
                </c:pt>
              </c:numCache>
            </c:numRef>
          </c:val>
          <c:extLst>
            <c:ext xmlns:c16="http://schemas.microsoft.com/office/drawing/2014/chart" uri="{C3380CC4-5D6E-409C-BE32-E72D297353CC}">
              <c16:uniqueId val="{00000000-FB80-45CB-AB63-D295DE2E3C65}"/>
            </c:ext>
          </c:extLst>
        </c:ser>
        <c:dLbls>
          <c:showLegendKey val="0"/>
          <c:showVal val="0"/>
          <c:showCatName val="0"/>
          <c:showSerName val="0"/>
          <c:showPercent val="0"/>
          <c:showBubbleSize val="0"/>
        </c:dLbls>
        <c:gapWidth val="60"/>
        <c:axId val="743952872"/>
        <c:axId val="743952544"/>
      </c:barChart>
      <c:catAx>
        <c:axId val="7439528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743952544"/>
        <c:crosses val="autoZero"/>
        <c:auto val="1"/>
        <c:lblAlgn val="ctr"/>
        <c:lblOffset val="100"/>
        <c:tickLblSkip val="1"/>
        <c:noMultiLvlLbl val="0"/>
      </c:catAx>
      <c:valAx>
        <c:axId val="74395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dekar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_ * #\ ##0_ ;_ *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743952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PD_fylker!$J$6</c:f>
          <c:strCache>
            <c:ptCount val="1"/>
            <c:pt idx="0">
              <c:v>Nedbygd jordbruksareal til lanbruksbebyggelse fylkesvis og andel dette formålet utgjorde av all nedbygging i daa og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9.8878404662227137E-2"/>
          <c:y val="0.14446889780367403"/>
          <c:w val="0.81626530154805033"/>
          <c:h val="0.59613892789684242"/>
        </c:manualLayout>
      </c:layout>
      <c:barChart>
        <c:barDir val="col"/>
        <c:grouping val="clustered"/>
        <c:varyColors val="0"/>
        <c:ser>
          <c:idx val="0"/>
          <c:order val="0"/>
          <c:tx>
            <c:strRef>
              <c:f>PD_fylker!$B$31</c:f>
              <c:strCache>
                <c:ptCount val="1"/>
                <c:pt idx="0">
                  <c:v>nedbygd til lanbruksbebyggelse</c:v>
                </c:pt>
              </c:strCache>
            </c:strRef>
          </c:tx>
          <c:spPr>
            <a:solidFill>
              <a:schemeClr val="accent1"/>
            </a:solidFill>
            <a:ln>
              <a:noFill/>
            </a:ln>
            <a:effectLst/>
          </c:spPr>
          <c:invertIfNegative val="0"/>
          <c:cat>
            <c:strRef>
              <c:f>PD_fylker!$A$32:$A$50</c:f>
              <c:strCache>
                <c:ptCount val="19"/>
                <c:pt idx="0">
                  <c:v>Østfold</c:v>
                </c:pt>
                <c:pt idx="1">
                  <c:v>Akershus</c:v>
                </c:pt>
                <c:pt idx="2">
                  <c:v>Oslo</c:v>
                </c:pt>
                <c:pt idx="3">
                  <c:v>Hedmark</c:v>
                </c:pt>
                <c:pt idx="4">
                  <c:v>Oppland</c:v>
                </c:pt>
                <c:pt idx="5">
                  <c:v>Buskerud</c:v>
                </c:pt>
                <c:pt idx="6">
                  <c:v>Vestfold</c:v>
                </c:pt>
                <c:pt idx="7">
                  <c:v>Telemark</c:v>
                </c:pt>
                <c:pt idx="8">
                  <c:v>Aust-Agder</c:v>
                </c:pt>
                <c:pt idx="9">
                  <c:v>Vest-Agder</c:v>
                </c:pt>
                <c:pt idx="10">
                  <c:v>Rogaland</c:v>
                </c:pt>
                <c:pt idx="11">
                  <c:v>Hordaland</c:v>
                </c:pt>
                <c:pt idx="12">
                  <c:v>Sogn og Fjordane</c:v>
                </c:pt>
                <c:pt idx="13">
                  <c:v>Møre og Romsdal</c:v>
                </c:pt>
                <c:pt idx="14">
                  <c:v>Sør-Trøndelag</c:v>
                </c:pt>
                <c:pt idx="15">
                  <c:v>Nord-Trøndelag</c:v>
                </c:pt>
                <c:pt idx="16">
                  <c:v>Nordland</c:v>
                </c:pt>
                <c:pt idx="17">
                  <c:v>Troms</c:v>
                </c:pt>
                <c:pt idx="18">
                  <c:v>Finnmark</c:v>
                </c:pt>
              </c:strCache>
            </c:strRef>
          </c:cat>
          <c:val>
            <c:numRef>
              <c:f>PD_fylker!$B$32:$B$50</c:f>
              <c:numCache>
                <c:formatCode>_ * #\ ##0_ ;_ * \-#\ ##0_ ;_ * "-"??_ ;_ @_ </c:formatCode>
                <c:ptCount val="19"/>
                <c:pt idx="0">
                  <c:v>1191</c:v>
                </c:pt>
                <c:pt idx="1">
                  <c:v>1076</c:v>
                </c:pt>
                <c:pt idx="2">
                  <c:v>50</c:v>
                </c:pt>
                <c:pt idx="3">
                  <c:v>3150</c:v>
                </c:pt>
                <c:pt idx="4">
                  <c:v>2112</c:v>
                </c:pt>
                <c:pt idx="5">
                  <c:v>593</c:v>
                </c:pt>
                <c:pt idx="6">
                  <c:v>1015</c:v>
                </c:pt>
                <c:pt idx="7">
                  <c:v>883</c:v>
                </c:pt>
                <c:pt idx="8">
                  <c:v>468</c:v>
                </c:pt>
                <c:pt idx="9">
                  <c:v>958</c:v>
                </c:pt>
                <c:pt idx="10">
                  <c:v>2714</c:v>
                </c:pt>
                <c:pt idx="11">
                  <c:v>972</c:v>
                </c:pt>
                <c:pt idx="12">
                  <c:v>645</c:v>
                </c:pt>
                <c:pt idx="13">
                  <c:v>1328</c:v>
                </c:pt>
                <c:pt idx="14">
                  <c:v>1539</c:v>
                </c:pt>
                <c:pt idx="15">
                  <c:v>1456</c:v>
                </c:pt>
                <c:pt idx="16">
                  <c:v>369</c:v>
                </c:pt>
                <c:pt idx="17">
                  <c:v>422</c:v>
                </c:pt>
                <c:pt idx="18">
                  <c:v>48</c:v>
                </c:pt>
              </c:numCache>
            </c:numRef>
          </c:val>
          <c:extLst>
            <c:ext xmlns:c16="http://schemas.microsoft.com/office/drawing/2014/chart" uri="{C3380CC4-5D6E-409C-BE32-E72D297353CC}">
              <c16:uniqueId val="{00000000-3E97-46D2-9F55-49257A249B95}"/>
            </c:ext>
          </c:extLst>
        </c:ser>
        <c:dLbls>
          <c:showLegendKey val="0"/>
          <c:showVal val="0"/>
          <c:showCatName val="0"/>
          <c:showSerName val="0"/>
          <c:showPercent val="0"/>
          <c:showBubbleSize val="0"/>
        </c:dLbls>
        <c:gapWidth val="100"/>
        <c:overlap val="-27"/>
        <c:axId val="611119528"/>
        <c:axId val="611119200"/>
      </c:barChart>
      <c:lineChart>
        <c:grouping val="standard"/>
        <c:varyColors val="0"/>
        <c:ser>
          <c:idx val="1"/>
          <c:order val="1"/>
          <c:tx>
            <c:strRef>
              <c:f>PD_fylker!$C$31</c:f>
              <c:strCache>
                <c:ptCount val="1"/>
                <c:pt idx="0">
                  <c:v>andel til lanbruksbebyggelse av alt nedbygd jordbruksareal</c:v>
                </c:pt>
              </c:strCache>
            </c:strRef>
          </c:tx>
          <c:spPr>
            <a:ln w="44450" cap="rnd">
              <a:solidFill>
                <a:schemeClr val="accent3"/>
              </a:solidFill>
              <a:round/>
            </a:ln>
            <a:effectLst/>
          </c:spPr>
          <c:marker>
            <c:symbol val="none"/>
          </c:marker>
          <c:cat>
            <c:strRef>
              <c:f>PD_fylker!$A$32:$A$50</c:f>
              <c:strCache>
                <c:ptCount val="19"/>
                <c:pt idx="0">
                  <c:v>Østfold</c:v>
                </c:pt>
                <c:pt idx="1">
                  <c:v>Akershus</c:v>
                </c:pt>
                <c:pt idx="2">
                  <c:v>Oslo</c:v>
                </c:pt>
                <c:pt idx="3">
                  <c:v>Hedmark</c:v>
                </c:pt>
                <c:pt idx="4">
                  <c:v>Oppland</c:v>
                </c:pt>
                <c:pt idx="5">
                  <c:v>Buskerud</c:v>
                </c:pt>
                <c:pt idx="6">
                  <c:v>Vestfold</c:v>
                </c:pt>
                <c:pt idx="7">
                  <c:v>Telemark</c:v>
                </c:pt>
                <c:pt idx="8">
                  <c:v>Aust-Agder</c:v>
                </c:pt>
                <c:pt idx="9">
                  <c:v>Vest-Agder</c:v>
                </c:pt>
                <c:pt idx="10">
                  <c:v>Rogaland</c:v>
                </c:pt>
                <c:pt idx="11">
                  <c:v>Hordaland</c:v>
                </c:pt>
                <c:pt idx="12">
                  <c:v>Sogn og Fjordane</c:v>
                </c:pt>
                <c:pt idx="13">
                  <c:v>Møre og Romsdal</c:v>
                </c:pt>
                <c:pt idx="14">
                  <c:v>Sør-Trøndelag</c:v>
                </c:pt>
                <c:pt idx="15">
                  <c:v>Nord-Trøndelag</c:v>
                </c:pt>
                <c:pt idx="16">
                  <c:v>Nordland</c:v>
                </c:pt>
                <c:pt idx="17">
                  <c:v>Troms</c:v>
                </c:pt>
                <c:pt idx="18">
                  <c:v>Finnmark</c:v>
                </c:pt>
              </c:strCache>
            </c:strRef>
          </c:cat>
          <c:val>
            <c:numRef>
              <c:f>PD_fylker!$C$32:$C$50</c:f>
              <c:numCache>
                <c:formatCode>0%</c:formatCode>
                <c:ptCount val="19"/>
                <c:pt idx="0">
                  <c:v>0.20352016404647982</c:v>
                </c:pt>
                <c:pt idx="1">
                  <c:v>0.15540150202195263</c:v>
                </c:pt>
                <c:pt idx="2">
                  <c:v>0.16233766233766234</c:v>
                </c:pt>
                <c:pt idx="3">
                  <c:v>0.3590561951441924</c:v>
                </c:pt>
                <c:pt idx="4">
                  <c:v>0.35460040295500334</c:v>
                </c:pt>
                <c:pt idx="5">
                  <c:v>0.16472222222222221</c:v>
                </c:pt>
                <c:pt idx="6">
                  <c:v>0.21422541156606162</c:v>
                </c:pt>
                <c:pt idx="7">
                  <c:v>0.28129977699904429</c:v>
                </c:pt>
                <c:pt idx="8">
                  <c:v>0.27384435342305441</c:v>
                </c:pt>
                <c:pt idx="9">
                  <c:v>0.27215909090909091</c:v>
                </c:pt>
                <c:pt idx="10">
                  <c:v>0.1603355585750576</c:v>
                </c:pt>
                <c:pt idx="11">
                  <c:v>0.15799739921976594</c:v>
                </c:pt>
                <c:pt idx="12">
                  <c:v>0.15965346534653466</c:v>
                </c:pt>
                <c:pt idx="13">
                  <c:v>0.21957671957671956</c:v>
                </c:pt>
                <c:pt idx="14">
                  <c:v>0.18271399738810401</c:v>
                </c:pt>
                <c:pt idx="15">
                  <c:v>0.34749403341288781</c:v>
                </c:pt>
                <c:pt idx="16">
                  <c:v>8.7794432548179868E-2</c:v>
                </c:pt>
                <c:pt idx="17">
                  <c:v>0.17576009995835068</c:v>
                </c:pt>
                <c:pt idx="18">
                  <c:v>7.7669902912621352E-2</c:v>
                </c:pt>
              </c:numCache>
            </c:numRef>
          </c:val>
          <c:smooth val="0"/>
          <c:extLst>
            <c:ext xmlns:c16="http://schemas.microsoft.com/office/drawing/2014/chart" uri="{C3380CC4-5D6E-409C-BE32-E72D297353CC}">
              <c16:uniqueId val="{00000001-3E97-46D2-9F55-49257A249B95}"/>
            </c:ext>
          </c:extLst>
        </c:ser>
        <c:dLbls>
          <c:showLegendKey val="0"/>
          <c:showVal val="0"/>
          <c:showCatName val="0"/>
          <c:showSerName val="0"/>
          <c:showPercent val="0"/>
          <c:showBubbleSize val="0"/>
        </c:dLbls>
        <c:marker val="1"/>
        <c:smooth val="0"/>
        <c:axId val="611133632"/>
        <c:axId val="611133304"/>
      </c:lineChart>
      <c:catAx>
        <c:axId val="611119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611119200"/>
        <c:crosses val="autoZero"/>
        <c:auto val="1"/>
        <c:lblAlgn val="ctr"/>
        <c:lblOffset val="100"/>
        <c:noMultiLvlLbl val="0"/>
      </c:catAx>
      <c:valAx>
        <c:axId val="611119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sz="800" baseline="0"/>
                  <a:t>dekar</a:t>
                </a:r>
              </a:p>
            </c:rich>
          </c:tx>
          <c:layout>
            <c:manualLayout>
              <c:xMode val="edge"/>
              <c:yMode val="edge"/>
              <c:x val="1.3663911845730027E-2"/>
              <c:y val="0.40379831070307998"/>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_ * #\ ##0_ ;_ *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611119528"/>
        <c:crosses val="autoZero"/>
        <c:crossBetween val="between"/>
      </c:valAx>
      <c:valAx>
        <c:axId val="611133304"/>
        <c:scaling>
          <c:orientation val="minMax"/>
        </c:scaling>
        <c:delete val="0"/>
        <c:axPos val="r"/>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sz="800" baseline="0"/>
                  <a:t>prosent</a:t>
                </a:r>
              </a:p>
            </c:rich>
          </c:tx>
          <c:layout>
            <c:manualLayout>
              <c:xMode val="edge"/>
              <c:yMode val="edge"/>
              <c:x val="0.96840213155173771"/>
              <c:y val="0.3905164294116534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611133632"/>
        <c:crosses val="max"/>
        <c:crossBetween val="between"/>
      </c:valAx>
      <c:catAx>
        <c:axId val="611133632"/>
        <c:scaling>
          <c:orientation val="minMax"/>
        </c:scaling>
        <c:delete val="1"/>
        <c:axPos val="b"/>
        <c:numFmt formatCode="General" sourceLinked="1"/>
        <c:majorTickMark val="none"/>
        <c:minorTickMark val="none"/>
        <c:tickLblPos val="nextTo"/>
        <c:crossAx val="61113330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4</xdr:col>
      <xdr:colOff>647699</xdr:colOff>
      <xdr:row>1</xdr:row>
      <xdr:rowOff>342900</xdr:rowOff>
    </xdr:from>
    <xdr:to>
      <xdr:col>10</xdr:col>
      <xdr:colOff>476250</xdr:colOff>
      <xdr:row>6</xdr:row>
      <xdr:rowOff>152400</xdr:rowOff>
    </xdr:to>
    <mc:AlternateContent xmlns:mc="http://schemas.openxmlformats.org/markup-compatibility/2006" xmlns:a14="http://schemas.microsoft.com/office/drawing/2010/main">
      <mc:Choice Requires="a14">
        <xdr:graphicFrame macro="">
          <xdr:nvGraphicFramePr>
            <xdr:cNvPr id="2" name="fnr fylke 1">
              <a:extLst>
                <a:ext uri="{FF2B5EF4-FFF2-40B4-BE49-F238E27FC236}">
                  <a16:creationId xmlns:a16="http://schemas.microsoft.com/office/drawing/2014/main" id="{98F223E7-C652-4F24-88CE-8E5EFE6E238D}"/>
                </a:ext>
              </a:extLst>
            </xdr:cNvPr>
            <xdr:cNvGraphicFramePr/>
          </xdr:nvGraphicFramePr>
          <xdr:xfrm>
            <a:off x="0" y="0"/>
            <a:ext cx="0" cy="0"/>
          </xdr:xfrm>
          <a:graphic>
            <a:graphicData uri="http://schemas.microsoft.com/office/drawing/2010/slicer">
              <sle:slicer xmlns:sle="http://schemas.microsoft.com/office/drawing/2010/slicer" name="fnr fylke 1"/>
            </a:graphicData>
          </a:graphic>
        </xdr:graphicFrame>
      </mc:Choice>
      <mc:Fallback xmlns="">
        <xdr:sp macro="" textlink="">
          <xdr:nvSpPr>
            <xdr:cNvPr id="0" name=""/>
            <xdr:cNvSpPr>
              <a:spLocks noTextEdit="1"/>
            </xdr:cNvSpPr>
          </xdr:nvSpPr>
          <xdr:spPr>
            <a:xfrm>
              <a:off x="4895849" y="342900"/>
              <a:ext cx="4238626" cy="19145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4</xdr:col>
      <xdr:colOff>723900</xdr:colOff>
      <xdr:row>9</xdr:row>
      <xdr:rowOff>28576</xdr:rowOff>
    </xdr:from>
    <xdr:to>
      <xdr:col>10</xdr:col>
      <xdr:colOff>390525</xdr:colOff>
      <xdr:row>16</xdr:row>
      <xdr:rowOff>123825</xdr:rowOff>
    </xdr:to>
    <mc:AlternateContent xmlns:mc="http://schemas.openxmlformats.org/markup-compatibility/2006" xmlns:a14="http://schemas.microsoft.com/office/drawing/2010/main">
      <mc:Choice Requires="a14">
        <xdr:graphicFrame macro="">
          <xdr:nvGraphicFramePr>
            <xdr:cNvPr id="3" name="formål">
              <a:extLst>
                <a:ext uri="{FF2B5EF4-FFF2-40B4-BE49-F238E27FC236}">
                  <a16:creationId xmlns:a16="http://schemas.microsoft.com/office/drawing/2014/main" id="{50B9FBDE-D883-454D-BC3E-8B3942620DFF}"/>
                </a:ext>
              </a:extLst>
            </xdr:cNvPr>
            <xdr:cNvGraphicFramePr/>
          </xdr:nvGraphicFramePr>
          <xdr:xfrm>
            <a:off x="0" y="0"/>
            <a:ext cx="0" cy="0"/>
          </xdr:xfrm>
          <a:graphic>
            <a:graphicData uri="http://schemas.microsoft.com/office/drawing/2010/slicer">
              <sle:slicer xmlns:sle="http://schemas.microsoft.com/office/drawing/2010/slicer" name="formål"/>
            </a:graphicData>
          </a:graphic>
        </xdr:graphicFrame>
      </mc:Choice>
      <mc:Fallback xmlns="">
        <xdr:sp macro="" textlink="">
          <xdr:nvSpPr>
            <xdr:cNvPr id="0" name=""/>
            <xdr:cNvSpPr>
              <a:spLocks noTextEdit="1"/>
            </xdr:cNvSpPr>
          </xdr:nvSpPr>
          <xdr:spPr>
            <a:xfrm>
              <a:off x="4972050" y="2428876"/>
              <a:ext cx="4076700" cy="122872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0.xml><?xml version="1.0" encoding="utf-8"?>
<c:userShapes xmlns:c="http://schemas.openxmlformats.org/drawingml/2006/chart">
  <cdr:relSizeAnchor xmlns:cdr="http://schemas.openxmlformats.org/drawingml/2006/chartDrawing">
    <cdr:from>
      <cdr:x>0.02307</cdr:x>
      <cdr:y>0.98509</cdr:y>
    </cdr:from>
    <cdr:to>
      <cdr:x>0.10115</cdr:x>
      <cdr:y>1</cdr:y>
    </cdr:to>
    <cdr:sp macro="" textlink="">
      <cdr:nvSpPr>
        <cdr:cNvPr id="2" name="TekstSylinder 1">
          <a:extLst xmlns:a="http://schemas.openxmlformats.org/drawingml/2006/main">
            <a:ext uri="{FF2B5EF4-FFF2-40B4-BE49-F238E27FC236}">
              <a16:creationId xmlns:a16="http://schemas.microsoft.com/office/drawing/2014/main" id="{F1EDF1B8-758E-4CB2-A5DF-2128B02A3813}"/>
            </a:ext>
          </a:extLst>
        </cdr:cNvPr>
        <cdr:cNvSpPr txBox="1"/>
      </cdr:nvSpPr>
      <cdr:spPr>
        <a:xfrm xmlns:a="http://schemas.openxmlformats.org/drawingml/2006/main">
          <a:off x="107950" y="7447277"/>
          <a:ext cx="365421" cy="112723"/>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720"/>
            <a:t>Kilde: SSB</a:t>
          </a:r>
        </a:p>
      </cdr:txBody>
    </cdr:sp>
  </cdr:relSizeAnchor>
</c:userShapes>
</file>

<file path=xl/drawings/drawing11.xml><?xml version="1.0" encoding="utf-8"?>
<c:userShapes xmlns:c="http://schemas.openxmlformats.org/drawingml/2006/chart">
  <cdr:relSizeAnchor xmlns:cdr="http://schemas.openxmlformats.org/drawingml/2006/chartDrawing">
    <cdr:from>
      <cdr:x>0.01628</cdr:x>
      <cdr:y>0.97886</cdr:y>
    </cdr:from>
    <cdr:to>
      <cdr:x>0.09436</cdr:x>
      <cdr:y>0.99377</cdr:y>
    </cdr:to>
    <cdr:sp macro="" textlink="">
      <cdr:nvSpPr>
        <cdr:cNvPr id="2" name="TekstSylinder 1">
          <a:extLst xmlns:a="http://schemas.openxmlformats.org/drawingml/2006/main">
            <a:ext uri="{FF2B5EF4-FFF2-40B4-BE49-F238E27FC236}">
              <a16:creationId xmlns:a16="http://schemas.microsoft.com/office/drawing/2014/main" id="{8F6D03E2-39E3-45CC-AC2A-3D867AD6FD19}"/>
            </a:ext>
          </a:extLst>
        </cdr:cNvPr>
        <cdr:cNvSpPr txBox="1"/>
      </cdr:nvSpPr>
      <cdr:spPr>
        <a:xfrm xmlns:a="http://schemas.openxmlformats.org/drawingml/2006/main">
          <a:off x="76199" y="7400215"/>
          <a:ext cx="365421" cy="112723"/>
        </a:xfrm>
        <a:prstGeom xmlns:a="http://schemas.openxmlformats.org/drawingml/2006/main" prst="rect">
          <a:avLst/>
        </a:prstGeom>
      </cdr:spPr>
      <cdr:txBody>
        <a:bodyPr xmlns:a="http://schemas.openxmlformats.org/drawingml/2006/main" vertOverflow="clip" horzOverflow="clip" wrap="none" lIns="0" tIns="0" rIns="0" bIns="0" rtlCol="0">
          <a:spAutoFit/>
        </a:bodyPr>
        <a:lstStyle xmlns:a="http://schemas.openxmlformats.org/drawingml/2006/main"/>
        <a:p xmlns:a="http://schemas.openxmlformats.org/drawingml/2006/main">
          <a:r>
            <a:rPr lang="nb-NO" sz="720"/>
            <a:t>Kilde: SSB</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38100</xdr:colOff>
      <xdr:row>30</xdr:row>
      <xdr:rowOff>28575</xdr:rowOff>
    </xdr:to>
    <xdr:graphicFrame macro="">
      <xdr:nvGraphicFramePr>
        <xdr:cNvPr id="2" name="Diagram 1">
          <a:extLst>
            <a:ext uri="{FF2B5EF4-FFF2-40B4-BE49-F238E27FC236}">
              <a16:creationId xmlns:a16="http://schemas.microsoft.com/office/drawing/2014/main" id="{1F5F1606-79E5-4D19-B30C-88B0D52E86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180975</xdr:colOff>
      <xdr:row>1</xdr:row>
      <xdr:rowOff>152400</xdr:rowOff>
    </xdr:from>
    <xdr:to>
      <xdr:col>14</xdr:col>
      <xdr:colOff>638175</xdr:colOff>
      <xdr:row>15</xdr:row>
      <xdr:rowOff>123825</xdr:rowOff>
    </xdr:to>
    <mc:AlternateContent xmlns:mc="http://schemas.openxmlformats.org/markup-compatibility/2006" xmlns:a14="http://schemas.microsoft.com/office/drawing/2010/main">
      <mc:Choice Requires="a14">
        <xdr:graphicFrame macro="">
          <xdr:nvGraphicFramePr>
            <xdr:cNvPr id="3" name="formål 3">
              <a:extLst>
                <a:ext uri="{FF2B5EF4-FFF2-40B4-BE49-F238E27FC236}">
                  <a16:creationId xmlns:a16="http://schemas.microsoft.com/office/drawing/2014/main" id="{7827D106-4DA4-42D4-97F1-4FB7B16B05A4}"/>
                </a:ext>
              </a:extLst>
            </xdr:cNvPr>
            <xdr:cNvGraphicFramePr/>
          </xdr:nvGraphicFramePr>
          <xdr:xfrm>
            <a:off x="0" y="0"/>
            <a:ext cx="0" cy="0"/>
          </xdr:xfrm>
          <a:graphic>
            <a:graphicData uri="http://schemas.microsoft.com/office/drawing/2010/slicer">
              <sle:slicer xmlns:sle="http://schemas.microsoft.com/office/drawing/2010/slicer" name="formål 3"/>
            </a:graphicData>
          </a:graphic>
        </xdr:graphicFrame>
      </mc:Choice>
      <mc:Fallback xmlns="">
        <xdr:sp macro="" textlink="">
          <xdr:nvSpPr>
            <xdr:cNvPr id="0" name=""/>
            <xdr:cNvSpPr>
              <a:spLocks noTextEdit="1"/>
            </xdr:cNvSpPr>
          </xdr:nvSpPr>
          <xdr:spPr>
            <a:xfrm>
              <a:off x="7724775" y="152400"/>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3.xml><?xml version="1.0" encoding="utf-8"?>
<c:userShapes xmlns:c="http://schemas.openxmlformats.org/drawingml/2006/chart">
  <cdr:relSizeAnchor xmlns:cdr="http://schemas.openxmlformats.org/drawingml/2006/chartDrawing">
    <cdr:from>
      <cdr:x>0.01549</cdr:x>
      <cdr:y>0.97446</cdr:y>
    </cdr:from>
    <cdr:to>
      <cdr:x>0.06369</cdr:x>
      <cdr:y>0.99832</cdr:y>
    </cdr:to>
    <cdr:sp macro="" textlink="">
      <cdr:nvSpPr>
        <cdr:cNvPr id="2" name="TekstSylinder 1">
          <a:extLst xmlns:a="http://schemas.openxmlformats.org/drawingml/2006/main">
            <a:ext uri="{FF2B5EF4-FFF2-40B4-BE49-F238E27FC236}">
              <a16:creationId xmlns:a16="http://schemas.microsoft.com/office/drawing/2014/main" id="{F1EDF1B8-758E-4CB2-A5DF-2128B02A3813}"/>
            </a:ext>
          </a:extLst>
        </cdr:cNvPr>
        <cdr:cNvSpPr txBox="1"/>
      </cdr:nvSpPr>
      <cdr:spPr>
        <a:xfrm xmlns:a="http://schemas.openxmlformats.org/drawingml/2006/main">
          <a:off x="117475" y="4603750"/>
          <a:ext cx="365421" cy="112723"/>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720"/>
            <a:t>Kilde: SSB</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21</xdr:col>
      <xdr:colOff>0</xdr:colOff>
      <xdr:row>4</xdr:row>
      <xdr:rowOff>1</xdr:rowOff>
    </xdr:from>
    <xdr:to>
      <xdr:col>28</xdr:col>
      <xdr:colOff>209549</xdr:colOff>
      <xdr:row>12</xdr:row>
      <xdr:rowOff>66676</xdr:rowOff>
    </xdr:to>
    <mc:AlternateContent xmlns:mc="http://schemas.openxmlformats.org/markup-compatibility/2006" xmlns:a14="http://schemas.microsoft.com/office/drawing/2010/main">
      <mc:Choice Requires="a14">
        <xdr:graphicFrame macro="">
          <xdr:nvGraphicFramePr>
            <xdr:cNvPr id="2" name="fnr fylke">
              <a:extLst>
                <a:ext uri="{FF2B5EF4-FFF2-40B4-BE49-F238E27FC236}">
                  <a16:creationId xmlns:a16="http://schemas.microsoft.com/office/drawing/2014/main" id="{A030B5B0-1DE7-4D5B-A4C0-7D02B0C65CA5}"/>
                </a:ext>
              </a:extLst>
            </xdr:cNvPr>
            <xdr:cNvGraphicFramePr/>
          </xdr:nvGraphicFramePr>
          <xdr:xfrm>
            <a:off x="0" y="0"/>
            <a:ext cx="0" cy="0"/>
          </xdr:xfrm>
          <a:graphic>
            <a:graphicData uri="http://schemas.microsoft.com/office/drawing/2010/slicer">
              <sle:slicer xmlns:sle="http://schemas.microsoft.com/office/drawing/2010/slicer" name="fnr fylke"/>
            </a:graphicData>
          </a:graphic>
        </xdr:graphicFrame>
      </mc:Choice>
      <mc:Fallback xmlns="">
        <xdr:sp macro="" textlink="">
          <xdr:nvSpPr>
            <xdr:cNvPr id="0" name=""/>
            <xdr:cNvSpPr>
              <a:spLocks noTextEdit="1"/>
            </xdr:cNvSpPr>
          </xdr:nvSpPr>
          <xdr:spPr>
            <a:xfrm>
              <a:off x="10010775" y="1143001"/>
              <a:ext cx="5010149" cy="17907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20</xdr:col>
      <xdr:colOff>685799</xdr:colOff>
      <xdr:row>14</xdr:row>
      <xdr:rowOff>95250</xdr:rowOff>
    </xdr:from>
    <xdr:to>
      <xdr:col>28</xdr:col>
      <xdr:colOff>295275</xdr:colOff>
      <xdr:row>45</xdr:row>
      <xdr:rowOff>28575</xdr:rowOff>
    </xdr:to>
    <mc:AlternateContent xmlns:mc="http://schemas.openxmlformats.org/markup-compatibility/2006" xmlns:a14="http://schemas.microsoft.com/office/drawing/2010/main">
      <mc:Choice Requires="a14">
        <xdr:graphicFrame macro="">
          <xdr:nvGraphicFramePr>
            <xdr:cNvPr id="3" name="knr kommune">
              <a:extLst>
                <a:ext uri="{FF2B5EF4-FFF2-40B4-BE49-F238E27FC236}">
                  <a16:creationId xmlns:a16="http://schemas.microsoft.com/office/drawing/2014/main" id="{66D49422-0DA9-4DDC-A571-DD8F981EC801}"/>
                </a:ext>
              </a:extLst>
            </xdr:cNvPr>
            <xdr:cNvGraphicFramePr/>
          </xdr:nvGraphicFramePr>
          <xdr:xfrm>
            <a:off x="0" y="0"/>
            <a:ext cx="0" cy="0"/>
          </xdr:xfrm>
          <a:graphic>
            <a:graphicData uri="http://schemas.microsoft.com/office/drawing/2010/slicer">
              <sle:slicer xmlns:sle="http://schemas.microsoft.com/office/drawing/2010/slicer" name="knr kommune"/>
            </a:graphicData>
          </a:graphic>
        </xdr:graphicFrame>
      </mc:Choice>
      <mc:Fallback xmlns="">
        <xdr:sp macro="" textlink="">
          <xdr:nvSpPr>
            <xdr:cNvPr id="0" name=""/>
            <xdr:cNvSpPr>
              <a:spLocks noTextEdit="1"/>
            </xdr:cNvSpPr>
          </xdr:nvSpPr>
          <xdr:spPr>
            <a:xfrm>
              <a:off x="10010774" y="3286125"/>
              <a:ext cx="5095876" cy="4953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390524</xdr:colOff>
      <xdr:row>1</xdr:row>
      <xdr:rowOff>152400</xdr:rowOff>
    </xdr:from>
    <xdr:to>
      <xdr:col>19</xdr:col>
      <xdr:colOff>0</xdr:colOff>
      <xdr:row>12</xdr:row>
      <xdr:rowOff>57150</xdr:rowOff>
    </xdr:to>
    <mc:AlternateContent xmlns:mc="http://schemas.openxmlformats.org/markup-compatibility/2006" xmlns:a14="http://schemas.microsoft.com/office/drawing/2010/main">
      <mc:Choice Requires="a14">
        <xdr:graphicFrame macro="">
          <xdr:nvGraphicFramePr>
            <xdr:cNvPr id="5" name="fylke">
              <a:extLst>
                <a:ext uri="{FF2B5EF4-FFF2-40B4-BE49-F238E27FC236}">
                  <a16:creationId xmlns:a16="http://schemas.microsoft.com/office/drawing/2014/main" id="{C4B7E626-D2EE-4D90-A732-C01B3024D934}"/>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7934324" y="152400"/>
              <a:ext cx="4410076" cy="16859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12</xdr:col>
      <xdr:colOff>390525</xdr:colOff>
      <xdr:row>13</xdr:row>
      <xdr:rowOff>38099</xdr:rowOff>
    </xdr:from>
    <xdr:to>
      <xdr:col>19</xdr:col>
      <xdr:colOff>28575</xdr:colOff>
      <xdr:row>42</xdr:row>
      <xdr:rowOff>66675</xdr:rowOff>
    </xdr:to>
    <mc:AlternateContent xmlns:mc="http://schemas.openxmlformats.org/markup-compatibility/2006" xmlns:a14="http://schemas.microsoft.com/office/drawing/2010/main">
      <mc:Choice Requires="a14">
        <xdr:graphicFrame macro="">
          <xdr:nvGraphicFramePr>
            <xdr:cNvPr id="6" name="kommune">
              <a:extLst>
                <a:ext uri="{FF2B5EF4-FFF2-40B4-BE49-F238E27FC236}">
                  <a16:creationId xmlns:a16="http://schemas.microsoft.com/office/drawing/2014/main" id="{6312F8CB-296B-4E71-8C2D-05007E744FAF}"/>
                </a:ext>
              </a:extLst>
            </xdr:cNvPr>
            <xdr:cNvGraphicFramePr/>
          </xdr:nvGraphicFramePr>
          <xdr:xfrm>
            <a:off x="0" y="0"/>
            <a:ext cx="0" cy="0"/>
          </xdr:xfrm>
          <a:graphic>
            <a:graphicData uri="http://schemas.microsoft.com/office/drawing/2010/slicer">
              <sle:slicer xmlns:sle="http://schemas.microsoft.com/office/drawing/2010/slicer" name="kommune"/>
            </a:graphicData>
          </a:graphic>
        </xdr:graphicFrame>
      </mc:Choice>
      <mc:Fallback xmlns="">
        <xdr:sp macro="" textlink="">
          <xdr:nvSpPr>
            <xdr:cNvPr id="0" name=""/>
            <xdr:cNvSpPr>
              <a:spLocks noTextEdit="1"/>
            </xdr:cNvSpPr>
          </xdr:nvSpPr>
          <xdr:spPr>
            <a:xfrm>
              <a:off x="7934325" y="1981199"/>
              <a:ext cx="4438650" cy="472440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xdr:col>
      <xdr:colOff>0</xdr:colOff>
      <xdr:row>1</xdr:row>
      <xdr:rowOff>0</xdr:rowOff>
    </xdr:from>
    <xdr:to>
      <xdr:col>11</xdr:col>
      <xdr:colOff>504825</xdr:colOff>
      <xdr:row>36</xdr:row>
      <xdr:rowOff>0</xdr:rowOff>
    </xdr:to>
    <xdr:graphicFrame macro="">
      <xdr:nvGraphicFramePr>
        <xdr:cNvPr id="7" name="Diagram 6">
          <a:extLst>
            <a:ext uri="{FF2B5EF4-FFF2-40B4-BE49-F238E27FC236}">
              <a16:creationId xmlns:a16="http://schemas.microsoft.com/office/drawing/2014/main" id="{70AB4870-2F0E-4000-B414-F800A5141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0.03436</cdr:x>
      <cdr:y>0.95857</cdr:y>
    </cdr:from>
    <cdr:to>
      <cdr:x>0.42977</cdr:x>
      <cdr:y>0.97928</cdr:y>
    </cdr:to>
    <cdr:sp macro="" textlink="">
      <cdr:nvSpPr>
        <cdr:cNvPr id="2" name="TekstSylinder 1">
          <a:extLst xmlns:a="http://schemas.openxmlformats.org/drawingml/2006/main">
            <a:ext uri="{FF2B5EF4-FFF2-40B4-BE49-F238E27FC236}">
              <a16:creationId xmlns:a16="http://schemas.microsoft.com/office/drawing/2014/main" id="{B4505D48-2A2D-493D-A325-6CB691BA66D6}"/>
            </a:ext>
          </a:extLst>
        </cdr:cNvPr>
        <cdr:cNvSpPr txBox="1"/>
      </cdr:nvSpPr>
      <cdr:spPr>
        <a:xfrm xmlns:a="http://schemas.openxmlformats.org/drawingml/2006/main">
          <a:off x="252987" y="5432567"/>
          <a:ext cx="2911310" cy="117404"/>
        </a:xfrm>
        <a:prstGeom xmlns:a="http://schemas.openxmlformats.org/drawingml/2006/main" prst="rect">
          <a:avLst/>
        </a:prstGeom>
      </cdr:spPr>
      <cdr:txBody>
        <a:bodyPr xmlns:a="http://schemas.openxmlformats.org/drawingml/2006/main" vertOverflow="clip" wrap="none" lIns="0" tIns="0" rIns="0" bIns="0" rtlCol="0">
          <a:spAutoFit/>
        </a:bodyPr>
        <a:lstStyle xmlns:a="http://schemas.openxmlformats.org/drawingml/2006/main"/>
        <a:p xmlns:a="http://schemas.openxmlformats.org/drawingml/2006/main">
          <a:r>
            <a:rPr lang="nb-NO" sz="750"/>
            <a:t>Kilde: SSB/NIBO - fotobasert</a:t>
          </a:r>
          <a:r>
            <a:rPr lang="nb-NO" sz="750" baseline="0"/>
            <a:t> registrering - første og siste registreringsår </a:t>
          </a:r>
        </a:p>
      </cdr:txBody>
    </cdr:sp>
  </cdr:relSizeAnchor>
</c:userShapes>
</file>

<file path=xl/drawings/drawing5.xml><?xml version="1.0" encoding="utf-8"?>
<xdr:wsDr xmlns:xdr="http://schemas.openxmlformats.org/drawingml/2006/spreadsheetDrawing" xmlns:a="http://schemas.openxmlformats.org/drawingml/2006/main">
  <xdr:twoCellAnchor>
    <xdr:from>
      <xdr:col>11</xdr:col>
      <xdr:colOff>61912</xdr:colOff>
      <xdr:row>27</xdr:row>
      <xdr:rowOff>76199</xdr:rowOff>
    </xdr:from>
    <xdr:to>
      <xdr:col>17</xdr:col>
      <xdr:colOff>519112</xdr:colOff>
      <xdr:row>50</xdr:row>
      <xdr:rowOff>152399</xdr:rowOff>
    </xdr:to>
    <xdr:graphicFrame macro="">
      <xdr:nvGraphicFramePr>
        <xdr:cNvPr id="2" name="Diagram 1">
          <a:extLst>
            <a:ext uri="{FF2B5EF4-FFF2-40B4-BE49-F238E27FC236}">
              <a16:creationId xmlns:a16="http://schemas.microsoft.com/office/drawing/2014/main" id="{9A2EE52D-7C6A-4022-827E-09BFCE31EB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285750</xdr:colOff>
      <xdr:row>39</xdr:row>
      <xdr:rowOff>19050</xdr:rowOff>
    </xdr:from>
    <xdr:to>
      <xdr:col>26</xdr:col>
      <xdr:colOff>57150</xdr:colOff>
      <xdr:row>71</xdr:row>
      <xdr:rowOff>123825</xdr:rowOff>
    </xdr:to>
    <xdr:graphicFrame macro="">
      <xdr:nvGraphicFramePr>
        <xdr:cNvPr id="3" name="Diagram 2">
          <a:extLst>
            <a:ext uri="{FF2B5EF4-FFF2-40B4-BE49-F238E27FC236}">
              <a16:creationId xmlns:a16="http://schemas.microsoft.com/office/drawing/2014/main" id="{A3A00C48-5B13-4D1E-B2C9-C1E2A96853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409574</xdr:colOff>
      <xdr:row>19</xdr:row>
      <xdr:rowOff>66674</xdr:rowOff>
    </xdr:from>
    <xdr:to>
      <xdr:col>10</xdr:col>
      <xdr:colOff>866774</xdr:colOff>
      <xdr:row>51</xdr:row>
      <xdr:rowOff>104775</xdr:rowOff>
    </xdr:to>
    <xdr:graphicFrame macro="">
      <xdr:nvGraphicFramePr>
        <xdr:cNvPr id="7" name="Diagram 6">
          <a:extLst>
            <a:ext uri="{FF2B5EF4-FFF2-40B4-BE49-F238E27FC236}">
              <a16:creationId xmlns:a16="http://schemas.microsoft.com/office/drawing/2014/main" id="{90DBCFB6-73AA-4EAE-A2B7-7EA9032275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0.03436</cdr:x>
      <cdr:y>0.96559</cdr:y>
    </cdr:from>
    <cdr:to>
      <cdr:x>0.5637</cdr:x>
      <cdr:y>0.98808</cdr:y>
    </cdr:to>
    <cdr:sp macro="" textlink="">
      <cdr:nvSpPr>
        <cdr:cNvPr id="2" name="TekstSylinder 1">
          <a:extLst xmlns:a="http://schemas.openxmlformats.org/drawingml/2006/main">
            <a:ext uri="{FF2B5EF4-FFF2-40B4-BE49-F238E27FC236}">
              <a16:creationId xmlns:a16="http://schemas.microsoft.com/office/drawing/2014/main" id="{B4505D48-2A2D-493D-A325-6CB691BA66D6}"/>
            </a:ext>
          </a:extLst>
        </cdr:cNvPr>
        <cdr:cNvSpPr txBox="1"/>
      </cdr:nvSpPr>
      <cdr:spPr>
        <a:xfrm xmlns:a="http://schemas.openxmlformats.org/drawingml/2006/main">
          <a:off x="180976" y="5040090"/>
          <a:ext cx="2788199" cy="117404"/>
        </a:xfrm>
        <a:prstGeom xmlns:a="http://schemas.openxmlformats.org/drawingml/2006/main" prst="rect">
          <a:avLst/>
        </a:prstGeom>
      </cdr:spPr>
      <cdr:txBody>
        <a:bodyPr xmlns:a="http://schemas.openxmlformats.org/drawingml/2006/main" vertOverflow="clip" wrap="none" lIns="0" tIns="0" rIns="0" bIns="0" rtlCol="0">
          <a:spAutoFit/>
        </a:bodyPr>
        <a:lstStyle xmlns:a="http://schemas.openxmlformats.org/drawingml/2006/main"/>
        <a:p xmlns:a="http://schemas.openxmlformats.org/drawingml/2006/main">
          <a:r>
            <a:rPr lang="nb-NO" sz="750"/>
            <a:t>Kilde: SSB/NIBO - fotobasert</a:t>
          </a:r>
          <a:r>
            <a:rPr lang="nb-NO" sz="750" baseline="0"/>
            <a:t> registrering - første og siste registreringsår</a:t>
          </a:r>
          <a:endParaRPr lang="nb-NO" sz="750"/>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895350</xdr:colOff>
      <xdr:row>36</xdr:row>
      <xdr:rowOff>19050</xdr:rowOff>
    </xdr:from>
    <xdr:to>
      <xdr:col>7</xdr:col>
      <xdr:colOff>581025</xdr:colOff>
      <xdr:row>73</xdr:row>
      <xdr:rowOff>104775</xdr:rowOff>
    </xdr:to>
    <xdr:graphicFrame macro="">
      <xdr:nvGraphicFramePr>
        <xdr:cNvPr id="2" name="Diagram 1">
          <a:extLst>
            <a:ext uri="{FF2B5EF4-FFF2-40B4-BE49-F238E27FC236}">
              <a16:creationId xmlns:a16="http://schemas.microsoft.com/office/drawing/2014/main" id="{EF560F15-E077-4BEA-9ED6-F386FA6F01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333375</xdr:colOff>
      <xdr:row>36</xdr:row>
      <xdr:rowOff>47625</xdr:rowOff>
    </xdr:from>
    <xdr:to>
      <xdr:col>14</xdr:col>
      <xdr:colOff>600075</xdr:colOff>
      <xdr:row>73</xdr:row>
      <xdr:rowOff>38100</xdr:rowOff>
    </xdr:to>
    <xdr:graphicFrame macro="">
      <xdr:nvGraphicFramePr>
        <xdr:cNvPr id="3" name="Diagram 2">
          <a:extLst>
            <a:ext uri="{FF2B5EF4-FFF2-40B4-BE49-F238E27FC236}">
              <a16:creationId xmlns:a16="http://schemas.microsoft.com/office/drawing/2014/main" id="{1120AC49-EC62-448D-97C7-BA6675F33A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104775</xdr:colOff>
      <xdr:row>12</xdr:row>
      <xdr:rowOff>28575</xdr:rowOff>
    </xdr:from>
    <xdr:to>
      <xdr:col>15</xdr:col>
      <xdr:colOff>600075</xdr:colOff>
      <xdr:row>26</xdr:row>
      <xdr:rowOff>0</xdr:rowOff>
    </xdr:to>
    <mc:AlternateContent xmlns:mc="http://schemas.openxmlformats.org/markup-compatibility/2006" xmlns:a14="http://schemas.microsoft.com/office/drawing/2010/main">
      <mc:Choice Requires="a14">
        <xdr:graphicFrame macro="">
          <xdr:nvGraphicFramePr>
            <xdr:cNvPr id="5" name="formål 1">
              <a:extLst>
                <a:ext uri="{FF2B5EF4-FFF2-40B4-BE49-F238E27FC236}">
                  <a16:creationId xmlns:a16="http://schemas.microsoft.com/office/drawing/2014/main" id="{686E70EA-46A6-4210-A6D4-8F37176AE3F7}"/>
                </a:ext>
              </a:extLst>
            </xdr:cNvPr>
            <xdr:cNvGraphicFramePr/>
          </xdr:nvGraphicFramePr>
          <xdr:xfrm>
            <a:off x="0" y="0"/>
            <a:ext cx="0" cy="0"/>
          </xdr:xfrm>
          <a:graphic>
            <a:graphicData uri="http://schemas.microsoft.com/office/drawing/2010/slicer">
              <sle:slicer xmlns:sle="http://schemas.microsoft.com/office/drawing/2010/slicer" name="formål 1"/>
            </a:graphicData>
          </a:graphic>
        </xdr:graphicFrame>
      </mc:Choice>
      <mc:Fallback xmlns="">
        <xdr:sp macro="" textlink="">
          <xdr:nvSpPr>
            <xdr:cNvPr id="0" name=""/>
            <xdr:cNvSpPr>
              <a:spLocks noTextEdit="1"/>
            </xdr:cNvSpPr>
          </xdr:nvSpPr>
          <xdr:spPr>
            <a:xfrm>
              <a:off x="9372600" y="2295525"/>
              <a:ext cx="1828800" cy="22383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285750</xdr:colOff>
      <xdr:row>1</xdr:row>
      <xdr:rowOff>19050</xdr:rowOff>
    </xdr:from>
    <xdr:to>
      <xdr:col>15</xdr:col>
      <xdr:colOff>165150</xdr:colOff>
      <xdr:row>47</xdr:row>
      <xdr:rowOff>130500</xdr:rowOff>
    </xdr:to>
    <xdr:graphicFrame macro="">
      <xdr:nvGraphicFramePr>
        <xdr:cNvPr id="2" name="Diagram 1">
          <a:extLst>
            <a:ext uri="{FF2B5EF4-FFF2-40B4-BE49-F238E27FC236}">
              <a16:creationId xmlns:a16="http://schemas.microsoft.com/office/drawing/2014/main" id="{36903764-2174-441C-92B8-003414400E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xdr:row>
      <xdr:rowOff>0</xdr:rowOff>
    </xdr:from>
    <xdr:to>
      <xdr:col>7</xdr:col>
      <xdr:colOff>565200</xdr:colOff>
      <xdr:row>47</xdr:row>
      <xdr:rowOff>111450</xdr:rowOff>
    </xdr:to>
    <xdr:graphicFrame macro="">
      <xdr:nvGraphicFramePr>
        <xdr:cNvPr id="3" name="Diagram 2">
          <a:extLst>
            <a:ext uri="{FF2B5EF4-FFF2-40B4-BE49-F238E27FC236}">
              <a16:creationId xmlns:a16="http://schemas.microsoft.com/office/drawing/2014/main" id="{2EB25A2B-3CEE-4475-9DE7-A455B6913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533401</xdr:colOff>
      <xdr:row>3</xdr:row>
      <xdr:rowOff>1</xdr:rowOff>
    </xdr:from>
    <xdr:to>
      <xdr:col>20</xdr:col>
      <xdr:colOff>142875</xdr:colOff>
      <xdr:row>18</xdr:row>
      <xdr:rowOff>57150</xdr:rowOff>
    </xdr:to>
    <mc:AlternateContent xmlns:mc="http://schemas.openxmlformats.org/markup-compatibility/2006" xmlns:a14="http://schemas.microsoft.com/office/drawing/2010/main">
      <mc:Choice Requires="a14">
        <xdr:graphicFrame macro="">
          <xdr:nvGraphicFramePr>
            <xdr:cNvPr id="4" name="fylke 1">
              <a:extLst>
                <a:ext uri="{FF2B5EF4-FFF2-40B4-BE49-F238E27FC236}">
                  <a16:creationId xmlns:a16="http://schemas.microsoft.com/office/drawing/2014/main" id="{965B5F3D-912F-41EF-A9C1-8BBD981A9906}"/>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10287000" y="323850"/>
              <a:ext cx="1828800" cy="47720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533400</xdr:colOff>
      <xdr:row>20</xdr:row>
      <xdr:rowOff>9525</xdr:rowOff>
    </xdr:from>
    <xdr:to>
      <xdr:col>20</xdr:col>
      <xdr:colOff>190500</xdr:colOff>
      <xdr:row>28</xdr:row>
      <xdr:rowOff>95250</xdr:rowOff>
    </xdr:to>
    <mc:AlternateContent xmlns:mc="http://schemas.openxmlformats.org/markup-compatibility/2006" xmlns:a14="http://schemas.microsoft.com/office/drawing/2010/main">
      <mc:Choice Requires="a14">
        <xdr:graphicFrame macro="">
          <xdr:nvGraphicFramePr>
            <xdr:cNvPr id="6" name="formål 2">
              <a:extLst>
                <a:ext uri="{FF2B5EF4-FFF2-40B4-BE49-F238E27FC236}">
                  <a16:creationId xmlns:a16="http://schemas.microsoft.com/office/drawing/2014/main" id="{DBDAEE24-DEC3-4A43-B711-4241E63804BE}"/>
                </a:ext>
              </a:extLst>
            </xdr:cNvPr>
            <xdr:cNvGraphicFramePr/>
          </xdr:nvGraphicFramePr>
          <xdr:xfrm>
            <a:off x="0" y="0"/>
            <a:ext cx="0" cy="0"/>
          </xdr:xfrm>
          <a:graphic>
            <a:graphicData uri="http://schemas.microsoft.com/office/drawing/2010/slicer">
              <sle:slicer xmlns:sle="http://schemas.microsoft.com/office/drawing/2010/slicer" name="formål 2"/>
            </a:graphicData>
          </a:graphic>
        </xdr:graphicFrame>
      </mc:Choice>
      <mc:Fallback xmlns="">
        <xdr:sp macro="" textlink="">
          <xdr:nvSpPr>
            <xdr:cNvPr id="0" name=""/>
            <xdr:cNvSpPr>
              <a:spLocks noTextEdit="1"/>
            </xdr:cNvSpPr>
          </xdr:nvSpPr>
          <xdr:spPr>
            <a:xfrm>
              <a:off x="10134600" y="3086100"/>
              <a:ext cx="3086100" cy="1381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berg, Johan" refreshedDate="42900.375829861114" createdVersion="6" refreshedVersion="6" minRefreshableVersion="3" recordCount="2975" xr:uid="{00000000-000A-0000-FFFF-FFFF4F000000}">
  <cacheSource type="worksheet">
    <worksheetSource name="base_piv2"/>
  </cacheSource>
  <cacheFields count="8">
    <cacheField name="fnr fylke" numFmtId="0">
      <sharedItems count="19">
        <s v="01 Østfold"/>
        <s v="02 Akershus"/>
        <s v="03 Oslo"/>
        <s v="04 Hedmark"/>
        <s v="05 Oppland"/>
        <s v="06 Buskerud"/>
        <s v="07 Vestfold"/>
        <s v="08 Telemark"/>
        <s v="09 Aust-Agder"/>
        <s v="10 Vest-Agder"/>
        <s v="11 Rogaland"/>
        <s v="12 Hordaland"/>
        <s v="14 Sogn og Fjordane"/>
        <s v="15 Møre og Romsdal"/>
        <s v="16 Sør-Trøndelag"/>
        <s v="17 Nord-Trøndelag"/>
        <s v="18 Nordland"/>
        <s v="19 Troms"/>
        <s v="20 Finnmark"/>
      </sharedItems>
    </cacheField>
    <cacheField name="fylke" numFmtId="0">
      <sharedItems count="19">
        <s v="Østfold"/>
        <s v="Akershus"/>
        <s v="Oslo"/>
        <s v="Hedmark"/>
        <s v="Oppland"/>
        <s v="Buskerud"/>
        <s v="Vestfold"/>
        <s v="Telemark"/>
        <s v="Aust-Agder"/>
        <s v="Vest-Agder"/>
        <s v="Rogaland"/>
        <s v="Hordaland"/>
        <s v="Sogn og Fjordane"/>
        <s v="Møre og Romsdal"/>
        <s v="Sør-Trøndelag"/>
        <s v="Nord-Trøndelag"/>
        <s v="Nordland"/>
        <s v="Troms"/>
        <s v="Finnmark"/>
      </sharedItems>
    </cacheField>
    <cacheField name="knr kommune" numFmtId="0">
      <sharedItems/>
    </cacheField>
    <cacheField name="kommune" numFmtId="0">
      <sharedItems count="421">
        <s v="Halden "/>
        <s v="Moss "/>
        <s v="Sarpsborg"/>
        <s v="Fredrikstad "/>
        <s v="Hvaler "/>
        <s v="Aremark"/>
        <s v="Marker "/>
        <s v="Rømskog"/>
        <s v="Trøgstad "/>
        <s v="Spydeberg"/>
        <s v="Askim"/>
        <s v="Eidsberg "/>
        <s v="Skiptvet "/>
        <s v="Rakkestad"/>
        <s v="Råde "/>
        <s v="Rygge"/>
        <s v="Våler"/>
        <s v="Hobøl"/>
        <s v="Vestby "/>
        <s v="Ski"/>
        <s v="Ås "/>
        <s v="Frogn"/>
        <s v="Nesodden "/>
        <s v="Oppegård "/>
        <s v="Bærum"/>
        <s v="Asker"/>
        <s v="Aurskog-Høland "/>
        <s v="Sørum"/>
        <s v="Fet"/>
        <s v="Rælingen "/>
        <s v="Enebakk"/>
        <s v="Lørenskog"/>
        <s v="Skedsmo"/>
        <s v="Nittedal "/>
        <s v="Gjerdrum "/>
        <s v="Ullensaker "/>
        <s v="Nes"/>
        <s v="Eidsvoll "/>
        <s v="Nannestad"/>
        <s v="Hurdal "/>
        <s v="Oslo "/>
        <s v="Kongsvinger "/>
        <s v="Hamar"/>
        <s v="Ringsaker"/>
        <s v="Løten"/>
        <s v="Stange "/>
        <s v="Nord-Odal"/>
        <s v="Sør-Odal "/>
        <s v="Eidskog"/>
        <s v="Grue "/>
        <s v="Åsnes"/>
        <s v="Elverum"/>
        <s v="Trysil "/>
        <s v="Åmot "/>
        <s v="Stor-Elvdal "/>
        <s v="Rendalen "/>
        <s v="Engerdal "/>
        <s v="Tolga"/>
        <s v="Tynset "/>
        <s v="Alvdal "/>
        <s v="Folldal"/>
        <s v="Os "/>
        <s v="Lillehammer "/>
        <s v="Gjøvik "/>
        <s v="Dovre"/>
        <s v="Lesja"/>
        <s v="Skjåk"/>
        <s v="Lom"/>
        <s v="Vågå "/>
        <s v="Nord-Fron"/>
        <s v="Sel"/>
        <s v="Sør-Fron "/>
        <s v="Ringebu"/>
        <s v="Øyer "/>
        <s v="Gausdal"/>
        <s v="Østre Toten "/>
        <s v="Vestre Toten"/>
        <s v="Jevnaker "/>
        <s v="Lunner "/>
        <s v="Gran "/>
        <s v="Søndre Land "/>
        <s v="Nordre Land "/>
        <s v="Sør-Aurdal "/>
        <s v="Etnedal"/>
        <s v="Nord-Aurdal "/>
        <s v="Vestre Slidre "/>
        <s v="Øystre Slidre "/>
        <s v="Vang "/>
        <s v="Drammen"/>
        <s v="Kongsberg"/>
        <s v="Ringerike"/>
        <s v="Hole "/>
        <s v="Flå"/>
        <s v="Gol"/>
        <s v="Hemsedal "/>
        <s v="Ål "/>
        <s v="Hol"/>
        <s v="Sigdal "/>
        <s v="Krødsherad "/>
        <s v="Modum"/>
        <s v="Øvre Eiker "/>
        <s v="Nedre Eiker"/>
        <s v="Lier "/>
        <s v="Røyken "/>
        <s v="Hurum"/>
        <s v="Flesberg "/>
        <s v="Rollag "/>
        <s v="Nore og Uvdal "/>
        <s v="Horten "/>
        <s v="Holmestrand "/>
        <s v="Tønsberg"/>
        <s v="Sandefjord "/>
        <s v="Larvik "/>
        <s v="Svelvik"/>
        <s v="Sande "/>
        <s v="Hof"/>
        <s v="Re "/>
        <s v="Andebu "/>
        <s v="Stokke "/>
        <s v="Nøtterøy"/>
        <s v="Tjøme "/>
        <s v="Lardal "/>
        <s v="Porsgrunn "/>
        <s v="Skien "/>
        <s v="Notodden "/>
        <s v="Siljan "/>
        <s v="Bamble "/>
        <s v="Kragerø"/>
        <s v="Drangedal "/>
        <s v="Nome "/>
        <s v="Bø "/>
        <s v="Sauherad "/>
        <s v="Tinn "/>
        <s v="Hjartdal "/>
        <s v="Seljord "/>
        <s v="Kviteseid "/>
        <s v="Nissedal "/>
        <s v="Fyresdal "/>
        <s v="Tokke"/>
        <s v="Vinje "/>
        <s v="Risør "/>
        <s v="Grimstad "/>
        <s v="Arendal "/>
        <s v="Gjerstad "/>
        <s v="Vegårshei "/>
        <s v="Tvedestrand"/>
        <s v="Froland "/>
        <s v="Lillesand "/>
        <s v="Birkenes "/>
        <s v="Åmli "/>
        <s v="Iveland "/>
        <s v="Evje og Hornnes "/>
        <s v="Bygland "/>
        <s v="Valle "/>
        <s v="Kristiansand "/>
        <s v="Mandal "/>
        <s v="Farsund "/>
        <s v="Flekkefjord "/>
        <s v="Vennesla "/>
        <s v="Songdalen "/>
        <s v="Søgne "/>
        <s v="Marnardal "/>
        <s v="Åseral "/>
        <s v="Audnedal "/>
        <s v="Lindesnes "/>
        <s v="Lyngdal "/>
        <s v="Hægebostad "/>
        <s v="Kvinesdal "/>
        <s v="Sirdal "/>
        <s v="Eigersund "/>
        <s v="Sandnes "/>
        <s v="Stavanger "/>
        <s v="Haugesund "/>
        <s v="Sokndal "/>
        <s v="Lund "/>
        <s v="Bjerkreim "/>
        <s v="Hå  "/>
        <s v="Klepp "/>
        <s v="Time "/>
        <s v="Gjesdal "/>
        <s v="Sola "/>
        <s v="Randaberg "/>
        <s v="Forsand "/>
        <s v="Strand "/>
        <s v="Hjelmeland "/>
        <s v="Suldal "/>
        <s v="Sauda "/>
        <s v="Finnøy "/>
        <s v="Rennesøy "/>
        <s v="Kvitsøy "/>
        <s v="Bokn "/>
        <s v="Tysvær "/>
        <s v="Karmøy "/>
        <s v="Utsira "/>
        <s v="Vindafjord "/>
        <s v="Bergen "/>
        <s v="Etne "/>
        <s v="Sveio "/>
        <s v="Bømlo "/>
        <s v="Stord "/>
        <s v="Fitjar "/>
        <s v="Tysnes "/>
        <s v="Kvinnherad "/>
        <s v="Jondal "/>
        <s v="Odda "/>
        <s v="Ullensvang "/>
        <s v="Eidfjord "/>
        <s v="Ulvik "/>
        <s v="Granvin "/>
        <s v="Voss "/>
        <s v="Kvam "/>
        <s v="Fusa "/>
        <s v="Samnanger "/>
        <s v="Os  "/>
        <s v="Austevoll "/>
        <s v="Sund "/>
        <s v="Fjell "/>
        <s v="Askøy "/>
        <s v="Vaksdal "/>
        <s v="Modalen "/>
        <s v="Osterøy "/>
        <s v="Meland "/>
        <s v="Øygarden "/>
        <s v="Radøy "/>
        <s v="Lindås "/>
        <s v="Austrheim "/>
        <s v="Fedje "/>
        <s v="Masfjorden "/>
        <s v="Flora "/>
        <s v="Gulen "/>
        <s v="Solund "/>
        <s v="Hyllestad "/>
        <s v="Høyanger "/>
        <s v="Vik "/>
        <s v="Balestrand "/>
        <s v="Leikanger "/>
        <s v="Sogndal "/>
        <s v="Aurland "/>
        <s v="Lærdal "/>
        <s v="Årdal "/>
        <s v="Luster "/>
        <s v="Askvoll "/>
        <s v="Fjaler "/>
        <s v="Gaular "/>
        <s v="Jølster "/>
        <s v="Førde "/>
        <s v="Naustdal "/>
        <s v="Bremanger "/>
        <s v="Vågsøy "/>
        <s v="Selje "/>
        <s v="Eid "/>
        <s v="Hornindal "/>
        <s v="Gloppen "/>
        <s v="Stryn "/>
        <s v="Molde "/>
        <s v="Ålesund "/>
        <s v="Kristiansund "/>
        <s v="Vanylven "/>
        <s v="Herøy "/>
        <s v="Ulstein "/>
        <s v="Hareid "/>
        <s v="Volda "/>
        <s v="Ørsta "/>
        <s v="Ørskog "/>
        <s v="Norddal "/>
        <s v="Stranda "/>
        <s v="Stordal "/>
        <s v="Sykkylven "/>
        <s v="Skodje "/>
        <s v="Sula "/>
        <s v="Giske "/>
        <s v="Haram "/>
        <s v="Vestnes "/>
        <s v="Rauma "/>
        <s v="Nesset "/>
        <s v="Midsund "/>
        <s v="Sandøy "/>
        <s v="Aukra "/>
        <s v="Fræna "/>
        <s v="Eide "/>
        <s v="Averøy "/>
        <s v="Gjemnes "/>
        <s v="Tingvoll "/>
        <s v="Sunndal "/>
        <s v="Surnadal "/>
        <s v="Rindal "/>
        <s v="Halsa "/>
        <s v="Smøla "/>
        <s v="Aure "/>
        <s v="Trondheim "/>
        <s v="Hemne "/>
        <s v="Snillfjord "/>
        <s v="Hitra "/>
        <s v="Frøya "/>
        <s v="Ørland "/>
        <s v="Agdenes "/>
        <s v="Rissa "/>
        <s v="Bjugn "/>
        <s v="Åfjord "/>
        <s v="Roan "/>
        <s v="Osen "/>
        <s v="Oppdal "/>
        <s v="Rennebu "/>
        <s v="Meldal "/>
        <s v="Orkdal "/>
        <s v="Røros "/>
        <s v="Holtålen "/>
        <s v="Mitre-Gauldal "/>
        <s v="Melhus "/>
        <s v="Skaun "/>
        <s v="Klæbu "/>
        <s v="Malvik "/>
        <s v="Selbu "/>
        <s v="Tydal "/>
        <s v="Steinkjer "/>
        <s v="Namsos  "/>
        <s v="Meråker "/>
        <s v="Stjørdal "/>
        <s v="Frosta "/>
        <s v="Leksvik "/>
        <s v="Levanger "/>
        <s v="Verdal  "/>
        <s v="Verran  "/>
        <s v="Namdalseid "/>
        <s v="Snåsa "/>
        <s v="Lierne  "/>
        <s v="Røyrvik "/>
        <s v="Namsskogan "/>
        <s v="Grong  "/>
        <s v="Høylandet "/>
        <s v="Overhalla "/>
        <s v="Fosnes  "/>
        <s v="Flatanger "/>
        <s v="Vikna  "/>
        <s v="Nærøy  "/>
        <s v="Leka "/>
        <s v="Inderøy "/>
        <s v="Bodø "/>
        <s v="Narvik "/>
        <s v="Bindal "/>
        <s v="Sømna "/>
        <s v="Brønnøy "/>
        <s v="Vega "/>
        <s v="Vevelstad "/>
        <s v="Alstahaug "/>
        <s v="Leirfjord "/>
        <s v="Vefsn "/>
        <s v="Grane "/>
        <s v="Hattfjelldal "/>
        <s v="Dønna "/>
        <s v="Nesna "/>
        <s v="Hemnes "/>
        <s v="Rana "/>
        <s v="Lurøy "/>
        <s v="Træna "/>
        <s v="Rødøy "/>
        <s v="Meløy "/>
        <s v="Gildeskål "/>
        <s v="Beiarn "/>
        <s v="Saltdal "/>
        <s v="Fauske "/>
        <s v="Sørfold "/>
        <s v="Steigen "/>
        <s v="Hamarøy "/>
        <s v="Tysfjord "/>
        <s v="Lødingen "/>
        <s v="Tjeldsund "/>
        <s v="Evenes "/>
        <s v="Ballangen "/>
        <s v="Røst "/>
        <s v="Værøy "/>
        <s v="Flakstad "/>
        <s v="Vestvågøy "/>
        <s v="Vågan "/>
        <s v="Hadsel "/>
        <s v="Øksnes "/>
        <s v="Sortland "/>
        <s v="Andøy "/>
        <s v="Moskenes "/>
        <s v="Tromsø "/>
        <s v="Harstad "/>
        <s v="Kvæfjord "/>
        <s v="Skånland "/>
        <s v="Ibestad "/>
        <s v="Gratangen "/>
        <s v="Lavangen "/>
        <s v="Bardu "/>
        <s v="Salangen "/>
        <s v="Målselv "/>
        <s v="Sørreisa "/>
        <s v="Dyrøy "/>
        <s v="Tranøy "/>
        <s v="Torsken "/>
        <s v="Berg "/>
        <s v="Lenvik "/>
        <s v="Balsfjord "/>
        <s v="Karlsøy "/>
        <s v="Lyngen "/>
        <s v="Storfjord "/>
        <s v="Kåfjord "/>
        <s v="Skjervøy "/>
        <s v="Nordreisa "/>
        <s v="Kvænangen "/>
        <s v="Vardø "/>
        <s v="Vadsø "/>
        <s v="Hammerfest "/>
        <s v="Kautokeino "/>
        <s v="Alta "/>
        <s v="Loppa "/>
        <s v="Hasvik "/>
        <s v="Kvalsund "/>
        <s v="Måsøy "/>
        <s v="Nordkapp "/>
        <s v="Porsanger "/>
        <s v="Karasjok "/>
        <s v="Lebesby "/>
        <s v="Gamvik "/>
        <s v="Berlevåg "/>
        <s v="Tana "/>
        <s v="Nesseby "/>
        <s v="Tokke 2008)" u="1"/>
      </sharedItems>
    </cacheField>
    <cacheField name="kommune fotoår" numFmtId="0">
      <sharedItems count="427">
        <s v="Halden  (2003)"/>
        <s v="Moss  (2003)"/>
        <s v="Sarpsborg (2003)"/>
        <s v="Fredrikstad  (2001)"/>
        <s v="Hvaler  (2002)"/>
        <s v="Aremark (2003)"/>
        <s v="Marker  (2003)"/>
        <s v="Rømskog (2003)"/>
        <s v="Trøgstad  (2003)"/>
        <s v="Spydeberg (2003)"/>
        <s v="Askim (2007)"/>
        <s v="Eidsberg  (2003)"/>
        <s v="Skiptvet  (2003)"/>
        <s v="Rakkestad (2003)"/>
        <s v="Råde  (2003)"/>
        <s v="Rygge (2003)"/>
        <s v="Våler (2003)"/>
        <s v="Hobøl (2002)"/>
        <s v="Vestby  (2003)"/>
        <s v="Ski (2002)"/>
        <s v="Ås  (2003)"/>
        <s v="Frogn (2003)"/>
        <s v="Nesodden  (2003)"/>
        <s v="Oppegård  (2004)"/>
        <s v="Bærum (2008)"/>
        <s v="Asker (2006)"/>
        <s v="Aurskog-Høland  (2005)"/>
        <s v="Sørum (2001)"/>
        <s v="Fet (2004)"/>
        <s v="Rælingen  (2003)"/>
        <s v="Enebakk (2003)"/>
        <s v="Lørenskog (2003)"/>
        <s v="Skedsmo (2003)"/>
        <s v="Nittedal  (2002)"/>
        <s v="Gjerdrum  (2004)"/>
        <s v="Ullensaker  (2003)"/>
        <s v="Nes (2005)"/>
        <s v="Eidsvoll  (2002)"/>
        <s v="Nannestad (2003)"/>
        <s v="Hurdal  (2002)"/>
        <s v="Oslo  (1998)"/>
        <s v="Kongsvinger  (2002)"/>
        <s v="Hamar (2002)"/>
        <s v="Ringsaker (2002)"/>
        <s v="Løten (2002)"/>
        <s v="Stange  (2002)"/>
        <s v="Nord-Odal (2002)"/>
        <s v="Sør-Odal  (2002)"/>
        <s v="Eidskog (2002)"/>
        <s v="Grue  (2002)"/>
        <s v="Åsnes (2002)"/>
        <s v="Våler (2002)"/>
        <s v="Elverum (2002)"/>
        <s v="Trysil  (2007)"/>
        <s v="Åmot  (2006)"/>
        <s v="Stor-Elvdal  (2008)"/>
        <s v="Rendalen  (2004)"/>
        <s v="Engerdal  (2008)"/>
        <s v="Tolga (2008)"/>
        <s v="Tynset  (2004)"/>
        <s v="Alvdal  (2004)"/>
        <s v="Folldal (2008)"/>
        <s v="Os  (2008)"/>
        <s v="Lillehammer  (2004)"/>
        <s v="Gjøvik  (2004)"/>
        <s v="Dovre (2009)"/>
        <s v="Lesja (2000)"/>
        <s v="Skjåk (2002)"/>
        <s v="Lom (2002)"/>
        <s v="Vågå  (2006)"/>
        <s v="Nord-Fron (2004)"/>
        <s v="Sel (2006)"/>
        <s v="Sør-Fron  (2005)"/>
        <s v="Ringebu (2004)"/>
        <s v="Øyer  (2005)"/>
        <s v="Gausdal (2004)"/>
        <s v="Østre Toten  (2004)"/>
        <s v="Vestre Toten (2004)"/>
        <s v="Jevnaker  (2007)"/>
        <s v="Lunner  (2004)"/>
        <s v="Gran  (2001)"/>
        <s v="Søndre Land  (2007)"/>
        <s v="Nordre Land  (2007)"/>
        <s v="Sør-Aurdal  (2008)"/>
        <s v="Etnedal (2006)"/>
        <s v="Nord-Aurdal  (2008)"/>
        <s v="Vestre Slidre  (2009)"/>
        <s v="Øystre Slidre  (2005)"/>
        <s v="Vang  (2004)"/>
        <s v="Drammen (2008)"/>
        <s v="Kongsberg (2003)"/>
        <s v="Ringerike (2004)"/>
        <s v="Hole  (2003)"/>
        <s v="Flå (2008)"/>
        <s v="Nes (2008)"/>
        <s v="Gol (2009)"/>
        <s v="Hemsedal  (2002)"/>
        <s v="Ål  (2009)"/>
        <s v="Hol (2009)"/>
        <s v="Sigdal  (2004)"/>
        <s v="Krødsherad  (2008)"/>
        <s v="Modum (2008)"/>
        <s v="Øvre Eiker  (2005)"/>
        <s v="Nedre Eiker (2005)"/>
        <s v="Lier  (2005)"/>
        <s v="Røyken  (1999)"/>
        <s v="Hurum (2003)"/>
        <s v="Flesberg  (2004)"/>
        <s v="Rollag  (2004)"/>
        <s v="Nore og Uvdal  (2004)"/>
        <s v="Horten  (2002)"/>
        <s v="Holmestrand  (2002)"/>
        <s v="Tønsberg (2002)"/>
        <s v="Sandefjord  (2002)"/>
        <s v="Larvik  (2002)"/>
        <s v="Svelvik (2002)"/>
        <s v="Sande  (2002)"/>
        <s v="Hof (2002)"/>
        <s v="Re  (2002)"/>
        <s v="Andebu  (2002)"/>
        <s v="Stokke  (2002)"/>
        <s v="Nøtterøy (2002)"/>
        <s v="Tjøme  (2002)"/>
        <s v="Lardal  (2002)"/>
        <s v="Porsgrunn  (2002)"/>
        <s v="Skien  (2001)"/>
        <s v="Notodden  (2004)"/>
        <s v="Siljan  (2004)"/>
        <s v="Bamble  (2004)"/>
        <s v="Kragerø (2004)"/>
        <s v="Drangedal  (2006)"/>
        <s v="Nome  (2005)"/>
        <s v="Bø  (2004)"/>
        <s v="Sauherad  (2003)"/>
        <s v="Tinn  (2008)"/>
        <s v="Hjartdal  (2005)"/>
        <s v="Seljord  (2007)"/>
        <s v="Kviteseid  (2006)"/>
        <s v="Nissedal  (2004)"/>
        <s v="Fyresdal  (2007)"/>
        <s v="Tokke (2008)"/>
        <s v="Vinje  (2006)"/>
        <s v="Risør  (2004)"/>
        <s v="Grimstad  (2009)"/>
        <s v="Arendal  (2003)"/>
        <s v="Gjerstad  (2004)"/>
        <s v="Vegårshei  (2004)"/>
        <s v="Tvedestrand (2004)"/>
        <s v="Froland  (2009)"/>
        <s v="Lillesand  (1999)"/>
        <s v="Birkenes  (2007)"/>
        <s v="Åmli  (2009)"/>
        <s v="Iveland  (2007)"/>
        <s v="Evje og Hornnes  (2007)"/>
        <s v="Bygland  (2006)"/>
        <s v="Valle  (2005)"/>
        <s v="Kristiansand  (2002)"/>
        <s v="Mandal  (2004)"/>
        <s v="Farsund  (2002)"/>
        <s v="Flekkefjord  (2005)"/>
        <s v="Vennesla  (2004)"/>
        <s v="Songdalen  (2004)"/>
        <s v="Søgne  (2000)"/>
        <s v="Marnardal  (2004)"/>
        <s v="Åseral  (2005)"/>
        <s v="Audnedal  (2004)"/>
        <s v="Lindesnes  (2004)"/>
        <s v="Lyngdal  (2004)"/>
        <s v="Hægebostad  (2006)"/>
        <s v="Kvinesdal  (2006)"/>
        <s v="Sirdal  (2006)"/>
        <s v="Eigersund  (2003)"/>
        <s v="Sandnes  (2003)"/>
        <s v="Stavanger  (2007)"/>
        <s v="Haugesund  (2002)"/>
        <s v="Sokndal  (2003)"/>
        <s v="Lund  (2003)"/>
        <s v="Bjerkreim  (2003)"/>
        <s v="Hå   (2003)"/>
        <s v="Klepp  (2002)"/>
        <s v="Time  (2002)"/>
        <s v="Gjesdal  (2003)"/>
        <s v="Sola  (2003)"/>
        <s v="Randaberg  (2003)"/>
        <s v="Forsand  (2003)"/>
        <s v="Strand  (2003)"/>
        <s v="Hjelmeland  (2003)"/>
        <s v="Suldal  (2006)"/>
        <s v="Sauda  (2006)"/>
        <s v="Finnøy  (2004)"/>
        <s v="Rennesøy  (2004)"/>
        <s v="Kvitsøy  (2003)"/>
        <s v="Bokn  (2004)"/>
        <s v="Tysvær  (2007)"/>
        <s v="Karmøy  (2002)"/>
        <s v="Utsira  (2004)"/>
        <s v="Vindafjord  (2004)"/>
        <s v="Bergen  (2005)"/>
        <s v="Etne  (2004)"/>
        <s v="Sveio  (2004)"/>
        <s v="Bømlo  (2007)"/>
        <s v="Stord  (2003)"/>
        <s v="Fitjar  (2000)"/>
        <s v="Tysnes  (2008)"/>
        <s v="Kvinnherad  (2008)"/>
        <s v="Jondal  (2005)"/>
        <s v="Odda  (2003)"/>
        <s v="Ullensvang  (2006)"/>
        <s v="Eidfjord  (2006)"/>
        <s v="Ulvik  (2002)"/>
        <s v="Granvin  (2007)"/>
        <s v="Voss  (2008)"/>
        <s v="Kvam  (2008)"/>
        <s v="Fusa  (2005)"/>
        <s v="Samnanger  (2008)"/>
        <s v="Os   (2008)"/>
        <s v="Austevoll  (2008)"/>
        <s v="Sund  (2008)"/>
        <s v="Fjell  (2004)"/>
        <s v="Askøy  (2005)"/>
        <s v="Vaksdal  (2008)"/>
        <s v="Modalen  (2004)"/>
        <s v="Osterøy  (2008)"/>
        <s v="Meland  (2000)"/>
        <s v="Øygarden  (2004)"/>
        <s v="Radøy  (2000)"/>
        <s v="Lindås  (2003)"/>
        <s v="Austrheim  (2000)"/>
        <s v="Fedje  (2006)"/>
        <s v="Masfjorden  (2003)"/>
        <s v="Flora  (2007)"/>
        <s v="Gulen  (2002)"/>
        <s v="Solund  (2005)"/>
        <s v="Hyllestad  (2004)"/>
        <s v="Høyanger  (2008)"/>
        <s v="Vik  (2002)"/>
        <s v="Balestrand  (2006)"/>
        <s v="Leikanger  (2003)"/>
        <s v="Sogndal  (2009)"/>
        <s v="Aurland  (2008)"/>
        <s v="Lærdal  (2007)"/>
        <s v="Årdal  (2008)"/>
        <s v="Luster  (2007)"/>
        <s v="Askvoll  (2003)"/>
        <s v="Fjaler  (2007)"/>
        <s v="Gaular  (2003)"/>
        <s v="Jølster  (2006)"/>
        <s v="Førde  (2007)"/>
        <s v="Naustdal  (2004)"/>
        <s v="Bremanger  (2007)"/>
        <s v="Vågsøy  (2008)"/>
        <s v="Selje  (2006)"/>
        <s v="Eid  (2006)"/>
        <s v="Hornindal  (2006)"/>
        <s v="Gloppen  (2005)"/>
        <s v="Stryn  (2006)"/>
        <s v="Molde  (2006)"/>
        <s v="Ålesund  (2006)"/>
        <s v="Kristiansund  (2003)"/>
        <s v="Vanylven  (2007)"/>
        <s v="Sande  (2006)"/>
        <s v="Herøy  (2006)"/>
        <s v="Ulstein  (2006)"/>
        <s v="Hareid  (2006)"/>
        <s v="Volda  (2002)"/>
        <s v="Ørsta  (2003)"/>
        <s v="Ørskog  (2006)"/>
        <s v="Norddal  (2003)"/>
        <s v="Stranda  (2007)"/>
        <s v="Stordal  (2001)"/>
        <s v="Sykkylven  (2007)"/>
        <s v="Skodje  (2006)"/>
        <s v="Sula  (2008)"/>
        <s v="Giske  (2006)"/>
        <s v="Haram  (2006)"/>
        <s v="Vestnes  (2006)"/>
        <s v="Rauma  (2006)"/>
        <s v="Nesset  (2001)"/>
        <s v="Midsund  (2007)"/>
        <s v="Sandøy  (2002)"/>
        <s v="Aukra  (2003)"/>
        <s v="Fræna  (2006)"/>
        <s v="Eide  (2000)"/>
        <s v="Averøy  (2004)"/>
        <s v="Gjemnes  (2007)"/>
        <s v="Tingvoll  (2004)"/>
        <s v="Sunndal  (2004)"/>
        <s v="Surnadal  (2004)"/>
        <s v="Rindal  (2002)"/>
        <s v="Halsa  (2004)"/>
        <s v="Smøla  (2005)"/>
        <s v="Aure  (2005)"/>
        <s v="Trondheim  (2003)"/>
        <s v="Hemne  (2001)"/>
        <s v="Snillfjord  (2001)"/>
        <s v="Hitra  (2009)"/>
        <s v="Frøya  (2009)"/>
        <s v="Ørland  (2004)"/>
        <s v="Agdenes  (2005)"/>
        <s v="Rissa  (2006)"/>
        <s v="Bjugn  (2007)"/>
        <s v="Åfjord  (2008)"/>
        <s v="Roan  (2000)"/>
        <s v="Osen  (2002)"/>
        <s v="Oppdal  (2002)"/>
        <s v="Rennebu  (2005)"/>
        <s v="Meldal  (1998)"/>
        <s v="Orkdal  (2002)"/>
        <s v="Røros  (2003)"/>
        <s v="Holtålen  (2003)"/>
        <s v="Mitre-Gauldal  (2002)"/>
        <s v="Melhus  (2006)"/>
        <s v="Skaun  (2006)"/>
        <s v="Klæbu  (2005)"/>
        <s v="Malvik  (2006)"/>
        <s v="Selbu  (1998)"/>
        <s v="Tydal  (2002)"/>
        <s v="Steinkjer  (2003)"/>
        <s v="Namsos   (2008)"/>
        <s v="Meråker  (2006)"/>
        <s v="Stjørdal  (2004)"/>
        <s v="Frosta  (2004)"/>
        <s v="Leksvik  (2007)"/>
        <s v="Levanger  (2006)"/>
        <s v="Verdal   (2004)"/>
        <s v="Verran   (2003)"/>
        <s v="Namdalseid  (2002)"/>
        <s v="Snåsa  (2002)"/>
        <s v="Lierne   (2007)"/>
        <s v="Røyrvik  (2003)"/>
        <s v="Namsskogan  (2003)"/>
        <s v="Grong   (2001)"/>
        <s v="Høylandet  (2001)"/>
        <s v="Overhalla  (2005)"/>
        <s v="Fosnes   (2004)"/>
        <s v="Flatanger  (2007)"/>
        <s v="Vikna   (2008)"/>
        <s v="Nærøy   (2006)"/>
        <s v="Leka  (2004)"/>
        <s v="Inderøy  (2003)"/>
        <s v="Bodø  (2004)"/>
        <s v="Narvik  (2003)"/>
        <s v="Bindal  (2005)"/>
        <s v="Sømna  (2004)"/>
        <s v="Brønnøy  (2004)"/>
        <s v="Vega  (2002)"/>
        <s v="Vevelstad  (2004)"/>
        <s v="Herøy  (2003)"/>
        <s v="Alstahaug  (2002)"/>
        <s v="Leirfjord  (2005)"/>
        <s v="Vefsn  (2004)"/>
        <s v="Grane  (2004)"/>
        <s v="Hattfjelldal  (2005)"/>
        <s v="Dønna  (2003)"/>
        <s v="Nesna  (2005)"/>
        <s v="Hemnes  (2002)"/>
        <s v="Rana  (2003)"/>
        <s v="Lurøy  (2004)"/>
        <s v="Træna  (2005)"/>
        <s v="Rødøy  (2004)"/>
        <s v="Meløy  (2004)"/>
        <s v="Gildeskål  (2004)"/>
        <s v="Beiarn  (2007)"/>
        <s v="Saltdal  (2004)"/>
        <s v="Fauske  (2004)"/>
        <s v="Sørfold  (2004)"/>
        <s v="Steigen  (2004)"/>
        <s v="Hamarøy  (2004)"/>
        <s v="Tysfjord  (2004)"/>
        <s v="Lødingen  (2004)"/>
        <s v="Tjeldsund  (2003)"/>
        <s v="Evenes  (2003)"/>
        <s v="Ballangen  (2003)"/>
        <s v="Røst  (2004)"/>
        <s v="Værøy  (2004)"/>
        <s v="Flakstad  (2004)"/>
        <s v="Vestvågøy  (2004)"/>
        <s v="Vågan  (2004)"/>
        <s v="Hadsel  (2006)"/>
        <s v="Bø  (2006)"/>
        <s v="Øksnes  (2008)"/>
        <s v="Sortland  (2006)"/>
        <s v="Andøy  (2008)"/>
        <s v="Moskenes  (2004)"/>
        <s v="Tromsø  (2007)"/>
        <s v="Harstad  (2001)"/>
        <s v="Kvæfjord  (2004)"/>
        <s v="Skånland  (2008)"/>
        <s v="Ibestad  (2006)"/>
        <s v="Gratangen  (2006)"/>
        <s v="Lavangen  (2004)"/>
        <s v="Bardu  (2004)"/>
        <s v="Salangen  (2007)"/>
        <s v="Målselv  (2006)"/>
        <s v="Sørreisa  (2004)"/>
        <s v="Dyrøy  (2007)"/>
        <s v="Tranøy  (2008)"/>
        <s v="Torsken  (2006)"/>
        <s v="Berg  (2006)"/>
        <s v="Lenvik  (2006)"/>
        <s v="Balsfjord  (2006)"/>
        <s v="Karlsøy  (2006)"/>
        <s v="Lyngen  (2006)"/>
        <s v="Storfjord  (2006)"/>
        <s v="Kåfjord  (2006)"/>
        <s v="Skjervøy  (2006)"/>
        <s v="Nordreisa  (2006)"/>
        <s v="Kvænangen  (2008)"/>
        <s v="Vardø  (2007)"/>
        <s v="Vadsø  (2006)"/>
        <s v="Hammerfest  (2004)"/>
        <s v="Kautokeino  (2006)"/>
        <s v="Alta  (2005)"/>
        <s v="Loppa  (2008)"/>
        <s v="Hasvik  (2008)"/>
        <s v="Kvalsund  (2009)"/>
        <s v="Måsøy  (2007)"/>
        <s v="Nordkapp  (2007)"/>
        <s v="Porsanger  (2008)"/>
        <s v="Karasjok  (2005)"/>
        <s v="Lebesby  (2006)"/>
        <s v="Gamvik  (2008)"/>
        <s v="Berlevåg  (2008)"/>
        <s v="Tana  (2008)"/>
        <s v="Nesseby  (2008)"/>
        <s v="Tokke 2008) (2008)" u="1"/>
        <s v="Tokke 2008) ()" u="1"/>
      </sharedItems>
    </cacheField>
    <cacheField name="formål" numFmtId="0">
      <sharedItems count="8">
        <s v="boliger"/>
        <s v="fritidsboliger"/>
        <s v="lanbruksbebyggelse"/>
        <s v="næringsbygg"/>
        <s v="veg og bane"/>
        <s v="grønt og idrettsområder"/>
        <s v="andre bygg og anlegg"/>
        <s v="nærings-/ offentlige bygg" u="1"/>
      </sharedItems>
    </cacheField>
    <cacheField name="dekar" numFmtId="0">
      <sharedItems containsSemiMixedTypes="0" containsString="0" containsNumber="1" containsInteger="1" minValue="0" maxValue="951"/>
    </cacheField>
    <cacheField name="fotoår" numFmtId="0">
      <sharedItems containsMixedTypes="1" containsNumber="1" containsInteger="1" minValue="2008" maxValue="2008" count="13">
        <s v="2003"/>
        <s v="2001"/>
        <s v="2002"/>
        <s v="2007"/>
        <s v="2004"/>
        <s v="2008"/>
        <s v="2006"/>
        <s v="2005"/>
        <s v="1998"/>
        <s v="2009"/>
        <s v="2000"/>
        <s v="1999"/>
        <n v="2008"/>
      </sharedItems>
    </cacheField>
  </cacheFields>
  <extLst>
    <ext xmlns:x14="http://schemas.microsoft.com/office/spreadsheetml/2009/9/main" uri="{725AE2AE-9491-48be-B2B4-4EB974FC3084}">
      <x14:pivotCacheDefinition pivotCacheId="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berg, Johan" refreshedDate="42900.375834027778" createdVersion="6" refreshedVersion="6" minRefreshableVersion="3" recordCount="2975" xr:uid="{00000000-000A-0000-FFFF-FFFF50000000}">
  <cacheSource type="worksheet">
    <worksheetSource name="Base_piv"/>
  </cacheSource>
  <cacheFields count="4">
    <cacheField name="fnr fylke" numFmtId="0">
      <sharedItems count="19">
        <s v="01 Østfold"/>
        <s v="02 Akershus"/>
        <s v="03 Oslo"/>
        <s v="04 Hedmark"/>
        <s v="05 Oppland"/>
        <s v="06 Buskerud"/>
        <s v="07 Vestfold"/>
        <s v="08 Telemark"/>
        <s v="09 Aust-Agder"/>
        <s v="10 Vest-Agder"/>
        <s v="11 Rogaland"/>
        <s v="12 Troms"/>
        <s v="14 Sogn og Fjordane"/>
        <s v="15 Møre og Romsdal"/>
        <s v="16 Sør-Trøndelag"/>
        <s v="17 Nord-Trøndelag"/>
        <s v="18 Nordland"/>
        <s v="19 Troms"/>
        <s v="20 Finnmark"/>
      </sharedItems>
    </cacheField>
    <cacheField name="knr kommune" numFmtId="0">
      <sharedItems count="425">
        <s v="0101 Halden (2003)"/>
        <s v="0104 Moss (2003)"/>
        <s v="0105 Sarpsborg(2003)"/>
        <s v="0106 Fredrikstad (2001)"/>
        <s v="0111 Hvaler (2002)"/>
        <s v="0118 Aremark(2003)"/>
        <s v="0119 Marker (2003)"/>
        <s v="0121 Rømskog(2003)"/>
        <s v="0122 Trøgstad (2003)"/>
        <s v="0123 Spydeberg(2003)"/>
        <s v="0124 Askim(2007)"/>
        <s v="0125 Eidsberg (2003)"/>
        <s v="0127 Skiptvet (2003)"/>
        <s v="0128 Rakkestad(2003)"/>
        <s v="0135 Råde (2003)"/>
        <s v="0136 Rygge(2003)"/>
        <s v="0137 Våler(2003)"/>
        <s v="0138 Hobøl(2002)"/>
        <s v="0211 Vestby (2003)"/>
        <s v="0213 Ski(2002)"/>
        <s v="0214 Ås (2003)"/>
        <s v="0215 Frogn(2003)"/>
        <s v="0216 Nesodden (2003)"/>
        <s v="0217 Oppegård (2004)"/>
        <s v="0219 Bærum(2008)"/>
        <s v="0220 Asker(2006)"/>
        <s v="0221 Aurskog-Høland (2005)"/>
        <s v="0226 Sørum(2001)"/>
        <s v="0227 Fet(2004)"/>
        <s v="0228 Rælingen (2003)"/>
        <s v="0229 Enebakk(2003)"/>
        <s v="0230 Lørenskog(2003)"/>
        <s v="0231 Skedsmo(2003)"/>
        <s v="0233 Nittedal (2002)"/>
        <s v="0234 Gjerdrum (2004)"/>
        <s v="0235 Ullensaker (2003)"/>
        <s v="0236 Nes(2005)"/>
        <s v="0237 Eidsvoll (2002)"/>
        <s v="0238 Nannestad(2003)"/>
        <s v="0239 Hurdal (2002)"/>
        <s v="0301 Oslo (1998)"/>
        <s v="0402 Kongsvinger (2002)"/>
        <s v="0403 Hamar(2002)"/>
        <s v="0412 Ringsaker(2002)"/>
        <s v="0415 Løten(2002)"/>
        <s v="0417 Stange (2002)"/>
        <s v="0418 Nord-Odal(2002)"/>
        <s v="0419 Sør-Odal (2002)"/>
        <s v="0420 Eidskog(2002)"/>
        <s v="0423 Grue (2002)"/>
        <s v="0425 Åsnes(2002)"/>
        <s v="0426 Våler(2002)"/>
        <s v="0427 Elverum(2002)"/>
        <s v="0428 Trysil (2007)"/>
        <s v="0429 Åmot (2006)"/>
        <s v="0430 Stor-Elvdal (2008)"/>
        <s v="0432 Rendalen (2004)"/>
        <s v="0434 Engerdal (2008)"/>
        <s v="0436 Tolga(2008)"/>
        <s v="0437 Tynset (2004)"/>
        <s v="0438 Alvdal (2004)"/>
        <s v="0439 Folldal(2008)"/>
        <s v="0441 Os (2008)"/>
        <s v="0501 Lillehammer (2004)"/>
        <s v="0502 Gjøvik (2004)"/>
        <s v="0511 Dovre(2009)"/>
        <s v="0512 Lesja(2000)"/>
        <s v="0513 Skjåk(2002)"/>
        <s v="0514 Lom(2002)"/>
        <s v="0515 Vågå (2006)"/>
        <s v="0516 Nord-Fron(2004)"/>
        <s v="0517 Sel(2006)"/>
        <s v="0519 Sør-Fron (2005)"/>
        <s v="0520 Ringebu(2004)"/>
        <s v="0521 Øyer (2005)"/>
        <s v="0522 Gausdal(2004)"/>
        <s v="0528 Østre Toten (2004)"/>
        <s v="0529 Vestre Toten(2004)"/>
        <s v="0532 Jevnaker (2007)"/>
        <s v="0533 Lunner (2004)"/>
        <s v="0534 Gran (2001)"/>
        <s v="0536 Søndre Land (2007)"/>
        <s v="0538 Nordre Land (2007)"/>
        <s v="0540 Sør-Aurdal (2008)"/>
        <s v="0541 Etnedal(2006)"/>
        <s v="0542 Nord-Aurdal (2008)"/>
        <s v="0543 Vestre Slidre (2009)"/>
        <s v="0544 Øystre Slidre (2005)"/>
        <s v="0545 Vang (2004)"/>
        <s v="0602 Drammen(2008)"/>
        <s v="0604 Kongsberg(2003)"/>
        <s v="0605 Ringerike(2004)"/>
        <s v="0612 Hole (2003)"/>
        <s v="0615 Flå(2008)"/>
        <s v="0616 Nes(2008)"/>
        <s v="0617 Gol(2009)"/>
        <s v="0618 Hemsedal (2002)"/>
        <s v="0619 Ål (2009)"/>
        <s v="0620 Hol(2009)"/>
        <s v="0621 Sigdal (2004)"/>
        <s v="0622 Krødsherad (2008)"/>
        <s v="0623 Modum(2008)"/>
        <s v="0624 Øvre Eiker (2005)"/>
        <s v="0625 Nedre Eiker(2005)"/>
        <s v="0626 Lier (2005)"/>
        <s v="0627 Røyken (1999)"/>
        <s v="0628 Hurum(2003)"/>
        <s v="0631 Flesberg (2004)"/>
        <s v="0632 Rollag (2004)"/>
        <s v="0633 Nore og Uvdal (2004)"/>
        <s v="0701 Horten (2002)"/>
        <s v="0702 Holmestrand (2002)"/>
        <s v="0704 Tønsberg(2002)"/>
        <s v="0706 Sandefjord (2002)"/>
        <s v="0709 Larvik (2002)"/>
        <s v="0711 Svelvik(2002)"/>
        <s v="0713 Sande (2002)"/>
        <s v="0714 Hof(2002)"/>
        <s v="0716 Re (2002)"/>
        <s v="0719 Andebu (2002)"/>
        <s v="0720 Stokke (2002)"/>
        <s v="0722 Nøtterøy(2002)"/>
        <s v="0723 Tjøme (2002)"/>
        <s v="0728 Lardal (2002)"/>
        <s v="0805 Porsgrunn (2002)"/>
        <s v="0806 Skien (2001)"/>
        <s v="0807 Notodden (2004)"/>
        <s v="0811 Siljan (2004)"/>
        <s v="0814 Bamble (2004)"/>
        <s v="0815 Kragerø(2004)"/>
        <s v="0817 Drangedal (2006)"/>
        <s v="0819 Nome (2005)"/>
        <s v="0821 Bø (2004)"/>
        <s v="0822 Sauherad (2003)"/>
        <s v="0826 Tinn (2008)"/>
        <s v="0827 Hjartdal (2005)"/>
        <s v="0828 Seljord (2007)"/>
        <s v="0829 Kviteseid (2006)"/>
        <s v="0830 Nissedal (2004)"/>
        <s v="0831 Fyresdal (2007)"/>
        <s v="0833 Tokke 2008)"/>
        <s v="0834 Vinje (2006)"/>
        <s v="0901 Risør (2004)"/>
        <s v="0904 Grimstad (2009)"/>
        <s v="0906 Arendal (2003)"/>
        <s v="0911 Gjerstad (2004)"/>
        <s v="0912 Vegårshei (2004)"/>
        <s v="0914 Tvedestrand(2004)"/>
        <s v="0919 Froland (2009)"/>
        <s v="0926 Lillesand (1999)"/>
        <s v="0928 Birkenes (2007)"/>
        <s v="0929 Åmli (2009)"/>
        <s v="0935 Iveland (2007)"/>
        <s v="0937 Evje og Hornnes (2007)"/>
        <s v="0938 Bygland (2006)"/>
        <s v="0940 Valle (2005)"/>
        <s v="1001 Kristiansand (2002)"/>
        <s v="1002 Mandal (2004)"/>
        <s v="1003 Farsund (2002)"/>
        <s v="1004 Flekkefjord (2005)"/>
        <s v="1014 Vennesla (2004)"/>
        <s v="1017 Songdalen (2004)"/>
        <s v="1018 Søgne (2000)"/>
        <s v="1021 Marnardal (2004)"/>
        <s v="1026 Åseral (2005)"/>
        <s v="1027 Audnedal (2004)"/>
        <s v="1029 Lindesnes (2004)"/>
        <s v="1032 Lyngdal (2004)"/>
        <s v="1034 Hægebostad (2006)"/>
        <s v="1037 Kvinesdal (2006)"/>
        <s v="1046 Sirdal (2006)"/>
        <s v="1101 Eigersund (2003)"/>
        <s v="1102 Sandnes (2003)"/>
        <s v="1103 Stavanger (2007)"/>
        <s v="1106 Haugesund (2002)"/>
        <s v="1111 Sokndal (2003)"/>
        <s v="1112 Lund (2003)"/>
        <s v="1114 Bjerkreim (2003)"/>
        <s v="1119 Hå  (2003)"/>
        <s v="1120 Klepp (2002)"/>
        <s v="1121 Time (2002)"/>
        <s v="1122 Gjesdal (2003)"/>
        <s v="1124 Sola (2003)"/>
        <s v="1127 Randaberg (2003)"/>
        <s v="1129 Forsand (2003)"/>
        <s v="1130 Strand (2003)"/>
        <s v="1133 Hjelmeland (2003)"/>
        <s v="1134 Suldal (2006)"/>
        <s v="1135 Sauda (2006)"/>
        <s v="1141 Finnøy (2004)"/>
        <s v="1142 Rennesøy (2004)"/>
        <s v="1144 Kvitsøy (2003)"/>
        <s v="1145 Bokn (2004)"/>
        <s v="1146 Tysvær (2007)"/>
        <s v="1149 Karmøy (2002)"/>
        <s v="1151 Utsira (2004)"/>
        <s v="1160 Vindafjord (2004)"/>
        <s v="1201 Bergen (2005)"/>
        <s v="1211 Etne (2004)"/>
        <s v="1216 Sveio (2004)"/>
        <s v="1219 Bømlo (2007)"/>
        <s v="1221 Stord (2003)"/>
        <s v="1222 Fitjar (2000)"/>
        <s v="1223 Tysnes (2008)"/>
        <s v="1224 Kvinnherad (2008)"/>
        <s v="1227 Jondal (2005)"/>
        <s v="1228 Odda (2003)"/>
        <s v="1231 Ullensvang (2006)"/>
        <s v="1232 Eidfjord (2006)"/>
        <s v="1233 Ulvik (2002)"/>
        <s v="1234 Granvin (2007)"/>
        <s v="1235 Voss (2008)"/>
        <s v="1238 Kvam (2008)"/>
        <s v="1241 Fusa (2005)"/>
        <s v="1242 Samnanger (2008)"/>
        <s v="1243 Os  (2008)"/>
        <s v="1244 Austevoll (2008)"/>
        <s v="1245 Sund (2008)"/>
        <s v="1246 Fjell (2004)"/>
        <s v="1247 Askøy (2005)"/>
        <s v="1251 Vaksdal (2008)"/>
        <s v="1252 Modalen (2004)"/>
        <s v="1253 Osterøy (2008)"/>
        <s v="1256 Meland (2000)"/>
        <s v="1259 Øygarden (2004)"/>
        <s v="1260 Radøy (2000)"/>
        <s v="1263 Lindås (2003)"/>
        <s v="1264 Austrheim (2000)"/>
        <s v="1265 Fedje (2006)"/>
        <s v="1266 Masfjorden (2003)"/>
        <s v="1401 Flora (2007)"/>
        <s v="1411 Gulen (2002)"/>
        <s v="1412 Solund (2005)"/>
        <s v="1413 Hyllestad (2004)"/>
        <s v="1416 Høyanger (2008)"/>
        <s v="1417 Vik (2002)"/>
        <s v="1418 Balestrand (2006)"/>
        <s v="1419 Leikanger (2003)"/>
        <s v="1420 Sogndal (2009)"/>
        <s v="1421 Aurland (2008)"/>
        <s v="1422 Lærdal (2007)"/>
        <s v="1424 Årdal (2008)"/>
        <s v="1426 Luster (2007)"/>
        <s v="1428 Askvoll (2003)"/>
        <s v="1429 Fjaler (2007)"/>
        <s v="1430 Gaular (2003)"/>
        <s v="1431 Jølster (2006)"/>
        <s v="1432 Førde (2007)"/>
        <s v="1433 Naustdal (2004)"/>
        <s v="1438 Bremanger (2007)"/>
        <s v="1439 Vågsøy (2008)"/>
        <s v="1441 Selje (2006)"/>
        <s v="1443 Eid (2006)"/>
        <s v="1444 Hornindal (2006)"/>
        <s v="1445 Gloppen (2005)"/>
        <s v="1449 Stryn (2006)"/>
        <s v="1502 Molde (2006)"/>
        <s v="1504 Ålesund (2006)"/>
        <s v="1505 Kristiansund (2003)"/>
        <s v="1511 Vanylven (2007)"/>
        <s v="1514 Sande (2006)"/>
        <s v="1515 Herøy (2006)"/>
        <s v="1516 Ulstein (2006)"/>
        <s v="1517 Hareid (2006)"/>
        <s v="1519 Volda (2002)"/>
        <s v="1520 Ørsta (2003)"/>
        <s v="1523 Ørskog (2006)"/>
        <s v="1524 Norddal (2003)"/>
        <s v="1525 Stranda (2007)"/>
        <s v="1526 Stordal (2001)"/>
        <s v="1528 Sykkylven (2007)"/>
        <s v="1529 Skodje (2006)"/>
        <s v="1531 Sula (2008)"/>
        <s v="1532 Giske (2006)"/>
        <s v="1534 Haram (2006)"/>
        <s v="1535 Vestnes (2006)"/>
        <s v="1539 Rauma (2006)"/>
        <s v="1543 Nesset (2001)"/>
        <s v="1545 Midsund (2007)"/>
        <s v="1546 Sandøy (2002)"/>
        <s v="1547 Aukra (2003)"/>
        <s v="1548 Fræna (2006)"/>
        <s v="1551 Eide (2000)"/>
        <s v="1554 Averøy (2004)"/>
        <s v="1557 Gjemnes (2007)"/>
        <s v="1560 Tingvoll (2004)"/>
        <s v="1563 Sunndal (2004)"/>
        <s v="1566 Surnadal (2004)"/>
        <s v="1567 Rindal (2002)"/>
        <s v="1571 Halsa (2004)"/>
        <s v="1573 Smøla (2005)"/>
        <s v="1576 Aure (2005)"/>
        <s v="1601 Trondheim (2003)"/>
        <s v="1612 Hemne (2001)"/>
        <s v="1613 Snillfjord (2001)"/>
        <s v="1617 Hitra (2009)"/>
        <s v="1620 Frøya (2009)"/>
        <s v="1621 Ørland (2004)"/>
        <s v="1622 Agdenes (2005)"/>
        <s v="1624 Rissa (2006)"/>
        <s v="1627 Bjugn (2007)"/>
        <s v="1630 Åfjord (2008)"/>
        <s v="1632 Roan (2000)"/>
        <s v="1633 Osen (2002)"/>
        <s v="1634 Oppdal (2002)"/>
        <s v="1635 Rennebu (2005)"/>
        <s v="1636 Meldal (1998)"/>
        <s v="1638 Orkdal (2002)"/>
        <s v="1640 Røros (2003)"/>
        <s v="1644 Holtålen (2003)"/>
        <s v="1648 Mitre-Gauldal (2002)"/>
        <s v="1653 Melhus (2006)"/>
        <s v="1657 Skaun (2006)"/>
        <s v="1662 Klæbu (2005)"/>
        <s v="1663 Malvik (2006)"/>
        <s v="1664 Selbu (1998)"/>
        <s v="1665 Tydal (2002)"/>
        <s v="1702 Steinkjer (2003)"/>
        <s v="1703 Namsos  (2008)"/>
        <s v="1711 Meråker (2006)"/>
        <s v="1714 Stjørdal (2004)"/>
        <s v="1717 Frosta (2004)"/>
        <s v="1718 Leksvik (2007)"/>
        <s v="1719 Levanger (2006)"/>
        <s v="1721 Verdal  (2004)"/>
        <s v="1724 Verran  (2003)"/>
        <s v="1725 Namdalseid (2002)"/>
        <s v="1736 Snåsa (2002)"/>
        <s v="1738 Lierne  (2007)"/>
        <s v="1739 Røyrvik (2003)"/>
        <s v="1740 Namsskogan (2003)"/>
        <s v="1742 Grong  (2001)"/>
        <s v="1743 Høylandet (2001)"/>
        <s v="1744 Overhalla (2005)"/>
        <s v="1748 Fosnes  (2004)"/>
        <s v="1749 Flatanger (2007)"/>
        <s v="1750 Vikna  (2008)"/>
        <s v="1751 Nærøy  (2006)"/>
        <s v="1755 Leka (2004)"/>
        <s v="1756 Inderøy (2003)"/>
        <s v="1804 Bodø (2004)"/>
        <s v="1805 Narvik (2003)"/>
        <s v="1811 Bindal (2005)"/>
        <s v="1812 Sømna (2004)"/>
        <s v="1813 Brønnøy (2004)"/>
        <s v="1815 Vega (2002)"/>
        <s v="1816 Vevelstad (2004)"/>
        <s v="1818 Herøy (2003)"/>
        <s v="1820 Alstahaug (2002)"/>
        <s v="1822 Leirfjord (2005)"/>
        <s v="1824 Vefsn (2004)"/>
        <s v="1825 Grane (2004)"/>
        <s v="1826 Hattfjelldal (2005)"/>
        <s v="1827 Dønna (2003)"/>
        <s v="1828 Nesna (2005)"/>
        <s v="1832 Hemnes (2002)"/>
        <s v="1833 Rana (2003)"/>
        <s v="1834 Lurøy (2004)"/>
        <s v="1835 Træna (2005)"/>
        <s v="1836 Rødøy (2004)"/>
        <s v="1837 Meløy (2004)"/>
        <s v="1838 Gildeskål (2004)"/>
        <s v="1839 Beiarn (2007)"/>
        <s v="1840 Saltdal (2004)"/>
        <s v="1841 Fauske (2004)"/>
        <s v="1845 Sørfold (2004)"/>
        <s v="1848 Steigen (2004)"/>
        <s v="1849 Hamarøy (2004)"/>
        <s v="1850 Tysfjord (2004)"/>
        <s v="1851 Lødingen (2004)"/>
        <s v="1852 Tjeldsund (2003)"/>
        <s v="1853 Evenes (2003)"/>
        <s v="1854 Ballangen (2003)"/>
        <s v="1856 Røst (2004)"/>
        <s v="1857 Værøy (2004)"/>
        <s v="1859 Flakstad (2004)"/>
        <s v="1860 Vestvågøy (2004)"/>
        <s v="1865 Vågan (2004)"/>
        <s v="1866 Hadsel (2006)"/>
        <s v="1867 Bø (2006)"/>
        <s v="1868 Øksnes (2008)"/>
        <s v="1870 Sortland (2006)"/>
        <s v="1871 Andøy (2008)"/>
        <s v="1874 Moskenes (2004)"/>
        <s v="1902 Tromsø (2007)"/>
        <s v="1903 Harstad (2001)"/>
        <s v="1911 Kvæfjord (2004)"/>
        <s v="1913 Skånland (2008)"/>
        <s v="1917 Ibestad (2006)"/>
        <s v="1919 Gratangen (2006)"/>
        <s v="1920 Lavangen (2004)"/>
        <s v="1922 Bardu (2004)"/>
        <s v="1923 Salangen (2007)"/>
        <s v="1924 Målselv (2006)"/>
        <s v="1925 Sørreisa (2004)"/>
        <s v="1926 Dyrøy (2007)"/>
        <s v="1927 Tranøy (2008)"/>
        <s v="1928 Torsken (2006)"/>
        <s v="1929 Berg (2006)"/>
        <s v="1931 Lenvik (2006)"/>
        <s v="1933 Balsfjord (2006)"/>
        <s v="1936 Karlsøy (2006)"/>
        <s v="1938 Lyngen (2006)"/>
        <s v="1939 Storfjord (2006)"/>
        <s v="1940 Kåfjord (2006)"/>
        <s v="1941 Skjervøy (2006)"/>
        <s v="1942 Nordreisa (2006)"/>
        <s v="1943 Kvænangen (2008)"/>
        <s v="2002 Vardø (2007)"/>
        <s v="2003 Vadsø (2006)"/>
        <s v="2004 Hammerfest (2004)"/>
        <s v="2011 Kautokeino (2006)"/>
        <s v="2012 Alta (2005)"/>
        <s v="2014 Loppa (2008)"/>
        <s v="2015 Hasvik (2008)"/>
        <s v="2017 Kvalsund (2009)"/>
        <s v="2018 Måsøy (2007)"/>
        <s v="2019 Nordkapp (2007)"/>
        <s v="2020 Porsanger (2008)"/>
        <s v="2021 Karasjok (2005)"/>
        <s v="2022 Lebesby (2006)"/>
        <s v="2023 Gamvik (2008)"/>
        <s v="2024 Berlevåg (2008)"/>
        <s v="2025 Tana (2008)"/>
        <s v="2027 Nesseby (2008)"/>
      </sharedItems>
    </cacheField>
    <cacheField name="formål" numFmtId="0">
      <sharedItems count="9">
        <s v="boliger"/>
        <s v="fritidsboliger"/>
        <s v="lanbruksbebyggelse"/>
        <s v="næringsbygg"/>
        <s v="veg og bane"/>
        <s v="grønt- og idrettsområder"/>
        <s v="andre bygg og anlegg"/>
        <s v="nærings-/ offentlige bygg" u="1"/>
        <s v="grønt og idrettsområder" u="1"/>
      </sharedItems>
    </cacheField>
    <cacheField name="dekar" numFmtId="0">
      <sharedItems containsSemiMixedTypes="0" containsString="0" containsNumber="1" containsInteger="1" minValue="0" maxValue="951"/>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2975">
  <r>
    <x v="0"/>
    <x v="0"/>
    <s v="0101 Halden "/>
    <x v="0"/>
    <x v="0"/>
    <x v="0"/>
    <n v="72"/>
    <x v="0"/>
  </r>
  <r>
    <x v="0"/>
    <x v="0"/>
    <s v="0101 Halden "/>
    <x v="0"/>
    <x v="0"/>
    <x v="1"/>
    <n v="3"/>
    <x v="0"/>
  </r>
  <r>
    <x v="0"/>
    <x v="0"/>
    <s v="0101 Halden "/>
    <x v="0"/>
    <x v="0"/>
    <x v="2"/>
    <n v="48"/>
    <x v="0"/>
  </r>
  <r>
    <x v="0"/>
    <x v="0"/>
    <s v="0101 Halden "/>
    <x v="0"/>
    <x v="0"/>
    <x v="3"/>
    <n v="31"/>
    <x v="0"/>
  </r>
  <r>
    <x v="0"/>
    <x v="0"/>
    <s v="0101 Halden "/>
    <x v="0"/>
    <x v="0"/>
    <x v="4"/>
    <n v="52"/>
    <x v="0"/>
  </r>
  <r>
    <x v="0"/>
    <x v="0"/>
    <s v="0101 Halden "/>
    <x v="0"/>
    <x v="0"/>
    <x v="5"/>
    <n v="47"/>
    <x v="0"/>
  </r>
  <r>
    <x v="0"/>
    <x v="0"/>
    <s v="0101 Halden "/>
    <x v="0"/>
    <x v="0"/>
    <x v="6"/>
    <n v="65"/>
    <x v="0"/>
  </r>
  <r>
    <x v="0"/>
    <x v="0"/>
    <s v="0104 Moss "/>
    <x v="1"/>
    <x v="1"/>
    <x v="0"/>
    <n v="9"/>
    <x v="0"/>
  </r>
  <r>
    <x v="0"/>
    <x v="0"/>
    <s v="0104 Moss "/>
    <x v="1"/>
    <x v="1"/>
    <x v="1"/>
    <n v="0"/>
    <x v="0"/>
  </r>
  <r>
    <x v="0"/>
    <x v="0"/>
    <s v="0104 Moss "/>
    <x v="1"/>
    <x v="1"/>
    <x v="2"/>
    <n v="25"/>
    <x v="0"/>
  </r>
  <r>
    <x v="0"/>
    <x v="0"/>
    <s v="0104 Moss "/>
    <x v="1"/>
    <x v="1"/>
    <x v="3"/>
    <n v="7"/>
    <x v="0"/>
  </r>
  <r>
    <x v="0"/>
    <x v="0"/>
    <s v="0104 Moss "/>
    <x v="1"/>
    <x v="1"/>
    <x v="4"/>
    <n v="21"/>
    <x v="0"/>
  </r>
  <r>
    <x v="0"/>
    <x v="0"/>
    <s v="0104 Moss "/>
    <x v="1"/>
    <x v="1"/>
    <x v="5"/>
    <n v="39"/>
    <x v="0"/>
  </r>
  <r>
    <x v="0"/>
    <x v="0"/>
    <s v="0104 Moss "/>
    <x v="1"/>
    <x v="1"/>
    <x v="6"/>
    <n v="49"/>
    <x v="0"/>
  </r>
  <r>
    <x v="0"/>
    <x v="0"/>
    <s v="0105 Sarpsborg"/>
    <x v="2"/>
    <x v="2"/>
    <x v="0"/>
    <n v="138"/>
    <x v="0"/>
  </r>
  <r>
    <x v="0"/>
    <x v="0"/>
    <s v="0105 Sarpsborg"/>
    <x v="2"/>
    <x v="2"/>
    <x v="1"/>
    <n v="2"/>
    <x v="0"/>
  </r>
  <r>
    <x v="0"/>
    <x v="0"/>
    <s v="0105 Sarpsborg"/>
    <x v="2"/>
    <x v="2"/>
    <x v="2"/>
    <n v="197"/>
    <x v="0"/>
  </r>
  <r>
    <x v="0"/>
    <x v="0"/>
    <s v="0105 Sarpsborg"/>
    <x v="2"/>
    <x v="2"/>
    <x v="3"/>
    <n v="84"/>
    <x v="0"/>
  </r>
  <r>
    <x v="0"/>
    <x v="0"/>
    <s v="0105 Sarpsborg"/>
    <x v="2"/>
    <x v="2"/>
    <x v="4"/>
    <n v="80"/>
    <x v="0"/>
  </r>
  <r>
    <x v="0"/>
    <x v="0"/>
    <s v="0105 Sarpsborg"/>
    <x v="2"/>
    <x v="2"/>
    <x v="5"/>
    <n v="22"/>
    <x v="0"/>
  </r>
  <r>
    <x v="0"/>
    <x v="0"/>
    <s v="0105 Sarpsborg"/>
    <x v="2"/>
    <x v="2"/>
    <x v="6"/>
    <n v="66"/>
    <x v="0"/>
  </r>
  <r>
    <x v="0"/>
    <x v="0"/>
    <s v="0106 Fredrikstad "/>
    <x v="3"/>
    <x v="3"/>
    <x v="0"/>
    <n v="438"/>
    <x v="1"/>
  </r>
  <r>
    <x v="0"/>
    <x v="0"/>
    <s v="0106 Fredrikstad "/>
    <x v="3"/>
    <x v="3"/>
    <x v="1"/>
    <n v="4"/>
    <x v="1"/>
  </r>
  <r>
    <x v="0"/>
    <x v="0"/>
    <s v="0106 Fredrikstad "/>
    <x v="3"/>
    <x v="3"/>
    <x v="2"/>
    <n v="163"/>
    <x v="1"/>
  </r>
  <r>
    <x v="0"/>
    <x v="0"/>
    <s v="0106 Fredrikstad "/>
    <x v="3"/>
    <x v="3"/>
    <x v="3"/>
    <n v="289"/>
    <x v="1"/>
  </r>
  <r>
    <x v="0"/>
    <x v="0"/>
    <s v="0106 Fredrikstad "/>
    <x v="3"/>
    <x v="3"/>
    <x v="4"/>
    <n v="177"/>
    <x v="1"/>
  </r>
  <r>
    <x v="0"/>
    <x v="0"/>
    <s v="0106 Fredrikstad "/>
    <x v="3"/>
    <x v="3"/>
    <x v="5"/>
    <n v="595"/>
    <x v="1"/>
  </r>
  <r>
    <x v="0"/>
    <x v="0"/>
    <s v="0106 Fredrikstad "/>
    <x v="3"/>
    <x v="3"/>
    <x v="6"/>
    <n v="148"/>
    <x v="1"/>
  </r>
  <r>
    <x v="0"/>
    <x v="0"/>
    <s v="0111 Hvaler "/>
    <x v="4"/>
    <x v="4"/>
    <x v="0"/>
    <n v="38"/>
    <x v="2"/>
  </r>
  <r>
    <x v="0"/>
    <x v="0"/>
    <s v="0111 Hvaler "/>
    <x v="4"/>
    <x v="4"/>
    <x v="1"/>
    <n v="12"/>
    <x v="2"/>
  </r>
  <r>
    <x v="0"/>
    <x v="0"/>
    <s v="0111 Hvaler "/>
    <x v="4"/>
    <x v="4"/>
    <x v="2"/>
    <n v="23"/>
    <x v="2"/>
  </r>
  <r>
    <x v="0"/>
    <x v="0"/>
    <s v="0111 Hvaler "/>
    <x v="4"/>
    <x v="4"/>
    <x v="3"/>
    <n v="0"/>
    <x v="2"/>
  </r>
  <r>
    <x v="0"/>
    <x v="0"/>
    <s v="0111 Hvaler "/>
    <x v="4"/>
    <x v="4"/>
    <x v="4"/>
    <n v="7"/>
    <x v="2"/>
  </r>
  <r>
    <x v="0"/>
    <x v="0"/>
    <s v="0111 Hvaler "/>
    <x v="4"/>
    <x v="4"/>
    <x v="5"/>
    <n v="53"/>
    <x v="2"/>
  </r>
  <r>
    <x v="0"/>
    <x v="0"/>
    <s v="0111 Hvaler "/>
    <x v="4"/>
    <x v="4"/>
    <x v="6"/>
    <n v="5"/>
    <x v="2"/>
  </r>
  <r>
    <x v="0"/>
    <x v="0"/>
    <s v="0118 Aremark"/>
    <x v="5"/>
    <x v="5"/>
    <x v="0"/>
    <n v="6"/>
    <x v="0"/>
  </r>
  <r>
    <x v="0"/>
    <x v="0"/>
    <s v="0118 Aremark"/>
    <x v="5"/>
    <x v="5"/>
    <x v="1"/>
    <n v="0"/>
    <x v="0"/>
  </r>
  <r>
    <x v="0"/>
    <x v="0"/>
    <s v="0118 Aremark"/>
    <x v="5"/>
    <x v="5"/>
    <x v="2"/>
    <n v="10"/>
    <x v="0"/>
  </r>
  <r>
    <x v="0"/>
    <x v="0"/>
    <s v="0118 Aremark"/>
    <x v="5"/>
    <x v="5"/>
    <x v="3"/>
    <n v="9"/>
    <x v="0"/>
  </r>
  <r>
    <x v="0"/>
    <x v="0"/>
    <s v="0118 Aremark"/>
    <x v="5"/>
    <x v="5"/>
    <x v="4"/>
    <n v="18"/>
    <x v="0"/>
  </r>
  <r>
    <x v="0"/>
    <x v="0"/>
    <s v="0118 Aremark"/>
    <x v="5"/>
    <x v="5"/>
    <x v="5"/>
    <n v="31"/>
    <x v="0"/>
  </r>
  <r>
    <x v="0"/>
    <x v="0"/>
    <s v="0118 Aremark"/>
    <x v="5"/>
    <x v="5"/>
    <x v="6"/>
    <n v="4"/>
    <x v="0"/>
  </r>
  <r>
    <x v="0"/>
    <x v="0"/>
    <s v="0119 Marker "/>
    <x v="6"/>
    <x v="6"/>
    <x v="0"/>
    <n v="15"/>
    <x v="0"/>
  </r>
  <r>
    <x v="0"/>
    <x v="0"/>
    <s v="0119 Marker "/>
    <x v="6"/>
    <x v="6"/>
    <x v="1"/>
    <n v="2"/>
    <x v="0"/>
  </r>
  <r>
    <x v="0"/>
    <x v="0"/>
    <s v="0119 Marker "/>
    <x v="6"/>
    <x v="6"/>
    <x v="2"/>
    <n v="75"/>
    <x v="0"/>
  </r>
  <r>
    <x v="0"/>
    <x v="0"/>
    <s v="0119 Marker "/>
    <x v="6"/>
    <x v="6"/>
    <x v="3"/>
    <n v="27"/>
    <x v="0"/>
  </r>
  <r>
    <x v="0"/>
    <x v="0"/>
    <s v="0119 Marker "/>
    <x v="6"/>
    <x v="6"/>
    <x v="4"/>
    <n v="26"/>
    <x v="0"/>
  </r>
  <r>
    <x v="0"/>
    <x v="0"/>
    <s v="0119 Marker "/>
    <x v="6"/>
    <x v="6"/>
    <x v="5"/>
    <n v="8"/>
    <x v="0"/>
  </r>
  <r>
    <x v="0"/>
    <x v="0"/>
    <s v="0119 Marker "/>
    <x v="6"/>
    <x v="6"/>
    <x v="6"/>
    <n v="3"/>
    <x v="0"/>
  </r>
  <r>
    <x v="0"/>
    <x v="0"/>
    <s v="0121 Rømskog"/>
    <x v="7"/>
    <x v="7"/>
    <x v="0"/>
    <n v="2"/>
    <x v="0"/>
  </r>
  <r>
    <x v="0"/>
    <x v="0"/>
    <s v="0121 Rømskog"/>
    <x v="7"/>
    <x v="7"/>
    <x v="1"/>
    <n v="0"/>
    <x v="0"/>
  </r>
  <r>
    <x v="0"/>
    <x v="0"/>
    <s v="0121 Rømskog"/>
    <x v="7"/>
    <x v="7"/>
    <x v="2"/>
    <n v="1"/>
    <x v="0"/>
  </r>
  <r>
    <x v="0"/>
    <x v="0"/>
    <s v="0121 Rømskog"/>
    <x v="7"/>
    <x v="7"/>
    <x v="3"/>
    <n v="20"/>
    <x v="0"/>
  </r>
  <r>
    <x v="0"/>
    <x v="0"/>
    <s v="0121 Rømskog"/>
    <x v="7"/>
    <x v="7"/>
    <x v="4"/>
    <n v="2"/>
    <x v="0"/>
  </r>
  <r>
    <x v="0"/>
    <x v="0"/>
    <s v="0121 Rømskog"/>
    <x v="7"/>
    <x v="7"/>
    <x v="5"/>
    <n v="0"/>
    <x v="0"/>
  </r>
  <r>
    <x v="0"/>
    <x v="0"/>
    <s v="0121 Rømskog"/>
    <x v="7"/>
    <x v="7"/>
    <x v="6"/>
    <n v="2"/>
    <x v="0"/>
  </r>
  <r>
    <x v="0"/>
    <x v="0"/>
    <s v="0122 Trøgstad "/>
    <x v="8"/>
    <x v="8"/>
    <x v="0"/>
    <n v="10"/>
    <x v="0"/>
  </r>
  <r>
    <x v="0"/>
    <x v="0"/>
    <s v="0122 Trøgstad "/>
    <x v="8"/>
    <x v="8"/>
    <x v="1"/>
    <n v="0"/>
    <x v="0"/>
  </r>
  <r>
    <x v="0"/>
    <x v="0"/>
    <s v="0122 Trøgstad "/>
    <x v="8"/>
    <x v="8"/>
    <x v="2"/>
    <n v="76"/>
    <x v="0"/>
  </r>
  <r>
    <x v="0"/>
    <x v="0"/>
    <s v="0122 Trøgstad "/>
    <x v="8"/>
    <x v="8"/>
    <x v="3"/>
    <n v="16"/>
    <x v="0"/>
  </r>
  <r>
    <x v="0"/>
    <x v="0"/>
    <s v="0122 Trøgstad "/>
    <x v="8"/>
    <x v="8"/>
    <x v="4"/>
    <n v="44"/>
    <x v="0"/>
  </r>
  <r>
    <x v="0"/>
    <x v="0"/>
    <s v="0122 Trøgstad "/>
    <x v="8"/>
    <x v="8"/>
    <x v="5"/>
    <n v="3"/>
    <x v="0"/>
  </r>
  <r>
    <x v="0"/>
    <x v="0"/>
    <s v="0122 Trøgstad "/>
    <x v="8"/>
    <x v="8"/>
    <x v="6"/>
    <n v="23"/>
    <x v="0"/>
  </r>
  <r>
    <x v="0"/>
    <x v="0"/>
    <s v="0123 Spydeberg"/>
    <x v="9"/>
    <x v="9"/>
    <x v="0"/>
    <n v="66"/>
    <x v="0"/>
  </r>
  <r>
    <x v="0"/>
    <x v="0"/>
    <s v="0123 Spydeberg"/>
    <x v="9"/>
    <x v="9"/>
    <x v="1"/>
    <n v="0"/>
    <x v="0"/>
  </r>
  <r>
    <x v="0"/>
    <x v="0"/>
    <s v="0123 Spydeberg"/>
    <x v="9"/>
    <x v="9"/>
    <x v="2"/>
    <n v="17"/>
    <x v="0"/>
  </r>
  <r>
    <x v="0"/>
    <x v="0"/>
    <s v="0123 Spydeberg"/>
    <x v="9"/>
    <x v="9"/>
    <x v="3"/>
    <n v="10"/>
    <x v="0"/>
  </r>
  <r>
    <x v="0"/>
    <x v="0"/>
    <s v="0123 Spydeberg"/>
    <x v="9"/>
    <x v="9"/>
    <x v="4"/>
    <n v="92"/>
    <x v="0"/>
  </r>
  <r>
    <x v="0"/>
    <x v="0"/>
    <s v="0123 Spydeberg"/>
    <x v="9"/>
    <x v="9"/>
    <x v="5"/>
    <n v="16"/>
    <x v="0"/>
  </r>
  <r>
    <x v="0"/>
    <x v="0"/>
    <s v="0123 Spydeberg"/>
    <x v="9"/>
    <x v="9"/>
    <x v="6"/>
    <n v="36"/>
    <x v="0"/>
  </r>
  <r>
    <x v="0"/>
    <x v="0"/>
    <s v="0124 Askim"/>
    <x v="10"/>
    <x v="10"/>
    <x v="0"/>
    <n v="30"/>
    <x v="3"/>
  </r>
  <r>
    <x v="0"/>
    <x v="0"/>
    <s v="0124 Askim"/>
    <x v="10"/>
    <x v="10"/>
    <x v="1"/>
    <n v="0"/>
    <x v="3"/>
  </r>
  <r>
    <x v="0"/>
    <x v="0"/>
    <s v="0124 Askim"/>
    <x v="10"/>
    <x v="10"/>
    <x v="2"/>
    <n v="38"/>
    <x v="3"/>
  </r>
  <r>
    <x v="0"/>
    <x v="0"/>
    <s v="0124 Askim"/>
    <x v="10"/>
    <x v="10"/>
    <x v="3"/>
    <n v="47"/>
    <x v="3"/>
  </r>
  <r>
    <x v="0"/>
    <x v="0"/>
    <s v="0124 Askim"/>
    <x v="10"/>
    <x v="10"/>
    <x v="4"/>
    <n v="31"/>
    <x v="3"/>
  </r>
  <r>
    <x v="0"/>
    <x v="0"/>
    <s v="0124 Askim"/>
    <x v="10"/>
    <x v="10"/>
    <x v="5"/>
    <n v="44"/>
    <x v="3"/>
  </r>
  <r>
    <x v="0"/>
    <x v="0"/>
    <s v="0124 Askim"/>
    <x v="10"/>
    <x v="10"/>
    <x v="6"/>
    <n v="39"/>
    <x v="3"/>
  </r>
  <r>
    <x v="0"/>
    <x v="0"/>
    <s v="0125 Eidsberg "/>
    <x v="11"/>
    <x v="11"/>
    <x v="0"/>
    <n v="49"/>
    <x v="0"/>
  </r>
  <r>
    <x v="0"/>
    <x v="0"/>
    <s v="0125 Eidsberg "/>
    <x v="11"/>
    <x v="11"/>
    <x v="1"/>
    <n v="2"/>
    <x v="0"/>
  </r>
  <r>
    <x v="0"/>
    <x v="0"/>
    <s v="0125 Eidsberg "/>
    <x v="11"/>
    <x v="11"/>
    <x v="2"/>
    <n v="71"/>
    <x v="0"/>
  </r>
  <r>
    <x v="0"/>
    <x v="0"/>
    <s v="0125 Eidsberg "/>
    <x v="11"/>
    <x v="11"/>
    <x v="3"/>
    <n v="32"/>
    <x v="0"/>
  </r>
  <r>
    <x v="0"/>
    <x v="0"/>
    <s v="0125 Eidsberg "/>
    <x v="11"/>
    <x v="11"/>
    <x v="4"/>
    <n v="178"/>
    <x v="0"/>
  </r>
  <r>
    <x v="0"/>
    <x v="0"/>
    <s v="0125 Eidsberg "/>
    <x v="11"/>
    <x v="11"/>
    <x v="5"/>
    <n v="30"/>
    <x v="0"/>
  </r>
  <r>
    <x v="0"/>
    <x v="0"/>
    <s v="0125 Eidsberg "/>
    <x v="11"/>
    <x v="11"/>
    <x v="6"/>
    <n v="24"/>
    <x v="0"/>
  </r>
  <r>
    <x v="0"/>
    <x v="0"/>
    <s v="0127 Skiptvet "/>
    <x v="12"/>
    <x v="12"/>
    <x v="0"/>
    <n v="19"/>
    <x v="0"/>
  </r>
  <r>
    <x v="0"/>
    <x v="0"/>
    <s v="0127 Skiptvet "/>
    <x v="12"/>
    <x v="12"/>
    <x v="1"/>
    <n v="1"/>
    <x v="0"/>
  </r>
  <r>
    <x v="0"/>
    <x v="0"/>
    <s v="0127 Skiptvet "/>
    <x v="12"/>
    <x v="12"/>
    <x v="2"/>
    <n v="62"/>
    <x v="0"/>
  </r>
  <r>
    <x v="0"/>
    <x v="0"/>
    <s v="0127 Skiptvet "/>
    <x v="12"/>
    <x v="12"/>
    <x v="3"/>
    <n v="5"/>
    <x v="0"/>
  </r>
  <r>
    <x v="0"/>
    <x v="0"/>
    <s v="0127 Skiptvet "/>
    <x v="12"/>
    <x v="12"/>
    <x v="4"/>
    <n v="15"/>
    <x v="0"/>
  </r>
  <r>
    <x v="0"/>
    <x v="0"/>
    <s v="0127 Skiptvet "/>
    <x v="12"/>
    <x v="12"/>
    <x v="5"/>
    <n v="1"/>
    <x v="0"/>
  </r>
  <r>
    <x v="0"/>
    <x v="0"/>
    <s v="0127 Skiptvet "/>
    <x v="12"/>
    <x v="12"/>
    <x v="6"/>
    <n v="25"/>
    <x v="0"/>
  </r>
  <r>
    <x v="0"/>
    <x v="0"/>
    <s v="0128 Rakkestad"/>
    <x v="13"/>
    <x v="13"/>
    <x v="0"/>
    <n v="89"/>
    <x v="0"/>
  </r>
  <r>
    <x v="0"/>
    <x v="0"/>
    <s v="0128 Rakkestad"/>
    <x v="13"/>
    <x v="13"/>
    <x v="1"/>
    <n v="1"/>
    <x v="0"/>
  </r>
  <r>
    <x v="0"/>
    <x v="0"/>
    <s v="0128 Rakkestad"/>
    <x v="13"/>
    <x v="13"/>
    <x v="2"/>
    <n v="139"/>
    <x v="0"/>
  </r>
  <r>
    <x v="0"/>
    <x v="0"/>
    <s v="0128 Rakkestad"/>
    <x v="13"/>
    <x v="13"/>
    <x v="3"/>
    <n v="28"/>
    <x v="0"/>
  </r>
  <r>
    <x v="0"/>
    <x v="0"/>
    <s v="0128 Rakkestad"/>
    <x v="13"/>
    <x v="13"/>
    <x v="4"/>
    <n v="54"/>
    <x v="0"/>
  </r>
  <r>
    <x v="0"/>
    <x v="0"/>
    <s v="0128 Rakkestad"/>
    <x v="13"/>
    <x v="13"/>
    <x v="5"/>
    <n v="8"/>
    <x v="0"/>
  </r>
  <r>
    <x v="0"/>
    <x v="0"/>
    <s v="0128 Rakkestad"/>
    <x v="13"/>
    <x v="13"/>
    <x v="6"/>
    <n v="73"/>
    <x v="0"/>
  </r>
  <r>
    <x v="0"/>
    <x v="0"/>
    <s v="0135 Råde "/>
    <x v="14"/>
    <x v="14"/>
    <x v="0"/>
    <n v="53"/>
    <x v="0"/>
  </r>
  <r>
    <x v="0"/>
    <x v="0"/>
    <s v="0135 Råde "/>
    <x v="14"/>
    <x v="14"/>
    <x v="1"/>
    <n v="8"/>
    <x v="0"/>
  </r>
  <r>
    <x v="0"/>
    <x v="0"/>
    <s v="0135 Råde "/>
    <x v="14"/>
    <x v="14"/>
    <x v="2"/>
    <n v="67"/>
    <x v="0"/>
  </r>
  <r>
    <x v="0"/>
    <x v="0"/>
    <s v="0135 Råde "/>
    <x v="14"/>
    <x v="14"/>
    <x v="3"/>
    <n v="122"/>
    <x v="0"/>
  </r>
  <r>
    <x v="0"/>
    <x v="0"/>
    <s v="0135 Råde "/>
    <x v="14"/>
    <x v="14"/>
    <x v="4"/>
    <n v="43"/>
    <x v="0"/>
  </r>
  <r>
    <x v="0"/>
    <x v="0"/>
    <s v="0135 Råde "/>
    <x v="14"/>
    <x v="14"/>
    <x v="5"/>
    <n v="13"/>
    <x v="0"/>
  </r>
  <r>
    <x v="0"/>
    <x v="0"/>
    <s v="0135 Råde "/>
    <x v="14"/>
    <x v="14"/>
    <x v="6"/>
    <n v="21"/>
    <x v="0"/>
  </r>
  <r>
    <x v="0"/>
    <x v="0"/>
    <s v="0136 Rygge"/>
    <x v="15"/>
    <x v="15"/>
    <x v="0"/>
    <n v="151"/>
    <x v="0"/>
  </r>
  <r>
    <x v="0"/>
    <x v="0"/>
    <s v="0136 Rygge"/>
    <x v="15"/>
    <x v="15"/>
    <x v="1"/>
    <n v="6"/>
    <x v="0"/>
  </r>
  <r>
    <x v="0"/>
    <x v="0"/>
    <s v="0136 Rygge"/>
    <x v="15"/>
    <x v="15"/>
    <x v="2"/>
    <n v="114"/>
    <x v="0"/>
  </r>
  <r>
    <x v="0"/>
    <x v="0"/>
    <s v="0136 Rygge"/>
    <x v="15"/>
    <x v="15"/>
    <x v="3"/>
    <n v="29"/>
    <x v="0"/>
  </r>
  <r>
    <x v="0"/>
    <x v="0"/>
    <s v="0136 Rygge"/>
    <x v="15"/>
    <x v="15"/>
    <x v="4"/>
    <n v="39"/>
    <x v="0"/>
  </r>
  <r>
    <x v="0"/>
    <x v="0"/>
    <s v="0136 Rygge"/>
    <x v="15"/>
    <x v="15"/>
    <x v="5"/>
    <n v="72"/>
    <x v="0"/>
  </r>
  <r>
    <x v="0"/>
    <x v="0"/>
    <s v="0136 Rygge"/>
    <x v="15"/>
    <x v="15"/>
    <x v="6"/>
    <n v="16"/>
    <x v="0"/>
  </r>
  <r>
    <x v="0"/>
    <x v="0"/>
    <s v="0137 Våler"/>
    <x v="16"/>
    <x v="16"/>
    <x v="0"/>
    <n v="16"/>
    <x v="0"/>
  </r>
  <r>
    <x v="0"/>
    <x v="0"/>
    <s v="0137 Våler"/>
    <x v="16"/>
    <x v="16"/>
    <x v="1"/>
    <n v="0"/>
    <x v="0"/>
  </r>
  <r>
    <x v="0"/>
    <x v="0"/>
    <s v="0137 Våler"/>
    <x v="16"/>
    <x v="16"/>
    <x v="2"/>
    <n v="52"/>
    <x v="0"/>
  </r>
  <r>
    <x v="0"/>
    <x v="0"/>
    <s v="0137 Våler"/>
    <x v="16"/>
    <x v="16"/>
    <x v="3"/>
    <n v="4"/>
    <x v="0"/>
  </r>
  <r>
    <x v="0"/>
    <x v="0"/>
    <s v="0137 Våler"/>
    <x v="16"/>
    <x v="16"/>
    <x v="4"/>
    <n v="18"/>
    <x v="0"/>
  </r>
  <r>
    <x v="0"/>
    <x v="0"/>
    <s v="0137 Våler"/>
    <x v="16"/>
    <x v="16"/>
    <x v="5"/>
    <n v="19"/>
    <x v="0"/>
  </r>
  <r>
    <x v="0"/>
    <x v="0"/>
    <s v="0137 Våler"/>
    <x v="16"/>
    <x v="16"/>
    <x v="6"/>
    <n v="21"/>
    <x v="0"/>
  </r>
  <r>
    <x v="0"/>
    <x v="0"/>
    <s v="0138 Hobøl"/>
    <x v="17"/>
    <x v="17"/>
    <x v="0"/>
    <n v="56"/>
    <x v="2"/>
  </r>
  <r>
    <x v="0"/>
    <x v="0"/>
    <s v="0138 Hobøl"/>
    <x v="17"/>
    <x v="17"/>
    <x v="1"/>
    <n v="0"/>
    <x v="2"/>
  </r>
  <r>
    <x v="0"/>
    <x v="0"/>
    <s v="0138 Hobøl"/>
    <x v="17"/>
    <x v="17"/>
    <x v="2"/>
    <n v="13"/>
    <x v="2"/>
  </r>
  <r>
    <x v="0"/>
    <x v="0"/>
    <s v="0138 Hobøl"/>
    <x v="17"/>
    <x v="17"/>
    <x v="3"/>
    <n v="8"/>
    <x v="2"/>
  </r>
  <r>
    <x v="0"/>
    <x v="0"/>
    <s v="0138 Hobøl"/>
    <x v="17"/>
    <x v="17"/>
    <x v="4"/>
    <n v="60"/>
    <x v="2"/>
  </r>
  <r>
    <x v="0"/>
    <x v="0"/>
    <s v="0138 Hobøl"/>
    <x v="17"/>
    <x v="17"/>
    <x v="5"/>
    <n v="3"/>
    <x v="2"/>
  </r>
  <r>
    <x v="0"/>
    <x v="0"/>
    <s v="0138 Hobøl"/>
    <x v="17"/>
    <x v="17"/>
    <x v="6"/>
    <n v="14"/>
    <x v="2"/>
  </r>
  <r>
    <x v="1"/>
    <x v="1"/>
    <s v="0211 Vestby "/>
    <x v="18"/>
    <x v="18"/>
    <x v="0"/>
    <n v="102"/>
    <x v="0"/>
  </r>
  <r>
    <x v="1"/>
    <x v="1"/>
    <s v="0211 Vestby "/>
    <x v="18"/>
    <x v="18"/>
    <x v="1"/>
    <n v="1"/>
    <x v="0"/>
  </r>
  <r>
    <x v="1"/>
    <x v="1"/>
    <s v="0211 Vestby "/>
    <x v="18"/>
    <x v="18"/>
    <x v="2"/>
    <n v="17"/>
    <x v="0"/>
  </r>
  <r>
    <x v="1"/>
    <x v="1"/>
    <s v="0211 Vestby "/>
    <x v="18"/>
    <x v="18"/>
    <x v="3"/>
    <n v="100"/>
    <x v="0"/>
  </r>
  <r>
    <x v="1"/>
    <x v="1"/>
    <s v="0211 Vestby "/>
    <x v="18"/>
    <x v="18"/>
    <x v="4"/>
    <n v="63"/>
    <x v="0"/>
  </r>
  <r>
    <x v="1"/>
    <x v="1"/>
    <s v="0211 Vestby "/>
    <x v="18"/>
    <x v="18"/>
    <x v="5"/>
    <n v="315"/>
    <x v="0"/>
  </r>
  <r>
    <x v="1"/>
    <x v="1"/>
    <s v="0211 Vestby "/>
    <x v="18"/>
    <x v="18"/>
    <x v="6"/>
    <n v="96"/>
    <x v="0"/>
  </r>
  <r>
    <x v="1"/>
    <x v="1"/>
    <s v="0213 Ski"/>
    <x v="19"/>
    <x v="19"/>
    <x v="0"/>
    <n v="54"/>
    <x v="2"/>
  </r>
  <r>
    <x v="1"/>
    <x v="1"/>
    <s v="0213 Ski"/>
    <x v="19"/>
    <x v="19"/>
    <x v="1"/>
    <n v="1"/>
    <x v="2"/>
  </r>
  <r>
    <x v="1"/>
    <x v="1"/>
    <s v="0213 Ski"/>
    <x v="19"/>
    <x v="19"/>
    <x v="2"/>
    <n v="45"/>
    <x v="2"/>
  </r>
  <r>
    <x v="1"/>
    <x v="1"/>
    <s v="0213 Ski"/>
    <x v="19"/>
    <x v="19"/>
    <x v="3"/>
    <n v="59"/>
    <x v="2"/>
  </r>
  <r>
    <x v="1"/>
    <x v="1"/>
    <s v="0213 Ski"/>
    <x v="19"/>
    <x v="19"/>
    <x v="4"/>
    <n v="32"/>
    <x v="2"/>
  </r>
  <r>
    <x v="1"/>
    <x v="1"/>
    <s v="0213 Ski"/>
    <x v="19"/>
    <x v="19"/>
    <x v="5"/>
    <n v="124"/>
    <x v="2"/>
  </r>
  <r>
    <x v="1"/>
    <x v="1"/>
    <s v="0213 Ski"/>
    <x v="19"/>
    <x v="19"/>
    <x v="6"/>
    <n v="54"/>
    <x v="2"/>
  </r>
  <r>
    <x v="1"/>
    <x v="1"/>
    <s v="0214 Ås "/>
    <x v="20"/>
    <x v="20"/>
    <x v="0"/>
    <n v="115"/>
    <x v="0"/>
  </r>
  <r>
    <x v="1"/>
    <x v="1"/>
    <s v="0214 Ås "/>
    <x v="20"/>
    <x v="20"/>
    <x v="1"/>
    <n v="1"/>
    <x v="0"/>
  </r>
  <r>
    <x v="1"/>
    <x v="1"/>
    <s v="0214 Ås "/>
    <x v="20"/>
    <x v="20"/>
    <x v="2"/>
    <n v="87"/>
    <x v="0"/>
  </r>
  <r>
    <x v="1"/>
    <x v="1"/>
    <s v="0214 Ås "/>
    <x v="20"/>
    <x v="20"/>
    <x v="3"/>
    <n v="111"/>
    <x v="0"/>
  </r>
  <r>
    <x v="1"/>
    <x v="1"/>
    <s v="0214 Ås "/>
    <x v="20"/>
    <x v="20"/>
    <x v="4"/>
    <n v="98"/>
    <x v="0"/>
  </r>
  <r>
    <x v="1"/>
    <x v="1"/>
    <s v="0214 Ås "/>
    <x v="20"/>
    <x v="20"/>
    <x v="5"/>
    <n v="53"/>
    <x v="0"/>
  </r>
  <r>
    <x v="1"/>
    <x v="1"/>
    <s v="0214 Ås "/>
    <x v="20"/>
    <x v="20"/>
    <x v="6"/>
    <n v="266"/>
    <x v="0"/>
  </r>
  <r>
    <x v="1"/>
    <x v="1"/>
    <s v="0215 Frogn"/>
    <x v="21"/>
    <x v="21"/>
    <x v="0"/>
    <n v="43"/>
    <x v="0"/>
  </r>
  <r>
    <x v="1"/>
    <x v="1"/>
    <s v="0215 Frogn"/>
    <x v="21"/>
    <x v="21"/>
    <x v="1"/>
    <n v="0"/>
    <x v="0"/>
  </r>
  <r>
    <x v="1"/>
    <x v="1"/>
    <s v="0215 Frogn"/>
    <x v="21"/>
    <x v="21"/>
    <x v="2"/>
    <n v="35"/>
    <x v="0"/>
  </r>
  <r>
    <x v="1"/>
    <x v="1"/>
    <s v="0215 Frogn"/>
    <x v="21"/>
    <x v="21"/>
    <x v="3"/>
    <n v="11"/>
    <x v="0"/>
  </r>
  <r>
    <x v="1"/>
    <x v="1"/>
    <s v="0215 Frogn"/>
    <x v="21"/>
    <x v="21"/>
    <x v="4"/>
    <n v="17"/>
    <x v="0"/>
  </r>
  <r>
    <x v="1"/>
    <x v="1"/>
    <s v="0215 Frogn"/>
    <x v="21"/>
    <x v="21"/>
    <x v="5"/>
    <n v="7"/>
    <x v="0"/>
  </r>
  <r>
    <x v="1"/>
    <x v="1"/>
    <s v="0215 Frogn"/>
    <x v="21"/>
    <x v="21"/>
    <x v="6"/>
    <n v="10"/>
    <x v="0"/>
  </r>
  <r>
    <x v="1"/>
    <x v="1"/>
    <s v="0216 Nesodden "/>
    <x v="22"/>
    <x v="22"/>
    <x v="0"/>
    <n v="12"/>
    <x v="0"/>
  </r>
  <r>
    <x v="1"/>
    <x v="1"/>
    <s v="0216 Nesodden "/>
    <x v="22"/>
    <x v="22"/>
    <x v="1"/>
    <n v="1"/>
    <x v="0"/>
  </r>
  <r>
    <x v="1"/>
    <x v="1"/>
    <s v="0216 Nesodden "/>
    <x v="22"/>
    <x v="22"/>
    <x v="2"/>
    <n v="19"/>
    <x v="0"/>
  </r>
  <r>
    <x v="1"/>
    <x v="1"/>
    <s v="0216 Nesodden "/>
    <x v="22"/>
    <x v="22"/>
    <x v="3"/>
    <n v="1"/>
    <x v="0"/>
  </r>
  <r>
    <x v="1"/>
    <x v="1"/>
    <s v="0216 Nesodden "/>
    <x v="22"/>
    <x v="22"/>
    <x v="4"/>
    <n v="4"/>
    <x v="0"/>
  </r>
  <r>
    <x v="1"/>
    <x v="1"/>
    <s v="0216 Nesodden "/>
    <x v="22"/>
    <x v="22"/>
    <x v="5"/>
    <n v="24"/>
    <x v="0"/>
  </r>
  <r>
    <x v="1"/>
    <x v="1"/>
    <s v="0216 Nesodden "/>
    <x v="22"/>
    <x v="22"/>
    <x v="6"/>
    <n v="17"/>
    <x v="0"/>
  </r>
  <r>
    <x v="1"/>
    <x v="1"/>
    <s v="0217 Oppegård "/>
    <x v="23"/>
    <x v="23"/>
    <x v="0"/>
    <n v="0"/>
    <x v="4"/>
  </r>
  <r>
    <x v="1"/>
    <x v="1"/>
    <s v="0217 Oppegård "/>
    <x v="23"/>
    <x v="23"/>
    <x v="1"/>
    <n v="0"/>
    <x v="4"/>
  </r>
  <r>
    <x v="1"/>
    <x v="1"/>
    <s v="0217 Oppegård "/>
    <x v="23"/>
    <x v="23"/>
    <x v="2"/>
    <n v="0"/>
    <x v="4"/>
  </r>
  <r>
    <x v="1"/>
    <x v="1"/>
    <s v="0217 Oppegård "/>
    <x v="23"/>
    <x v="23"/>
    <x v="3"/>
    <n v="6"/>
    <x v="4"/>
  </r>
  <r>
    <x v="1"/>
    <x v="1"/>
    <s v="0217 Oppegård "/>
    <x v="23"/>
    <x v="23"/>
    <x v="4"/>
    <n v="0"/>
    <x v="4"/>
  </r>
  <r>
    <x v="1"/>
    <x v="1"/>
    <s v="0217 Oppegård "/>
    <x v="23"/>
    <x v="23"/>
    <x v="5"/>
    <n v="0"/>
    <x v="4"/>
  </r>
  <r>
    <x v="1"/>
    <x v="1"/>
    <s v="0217 Oppegård "/>
    <x v="23"/>
    <x v="23"/>
    <x v="6"/>
    <n v="0"/>
    <x v="4"/>
  </r>
  <r>
    <x v="1"/>
    <x v="1"/>
    <s v="0219 Bærum"/>
    <x v="24"/>
    <x v="24"/>
    <x v="0"/>
    <n v="61"/>
    <x v="5"/>
  </r>
  <r>
    <x v="1"/>
    <x v="1"/>
    <s v="0219 Bærum"/>
    <x v="24"/>
    <x v="24"/>
    <x v="1"/>
    <n v="1"/>
    <x v="5"/>
  </r>
  <r>
    <x v="1"/>
    <x v="1"/>
    <s v="0219 Bærum"/>
    <x v="24"/>
    <x v="24"/>
    <x v="2"/>
    <n v="27"/>
    <x v="5"/>
  </r>
  <r>
    <x v="1"/>
    <x v="1"/>
    <s v="0219 Bærum"/>
    <x v="24"/>
    <x v="24"/>
    <x v="3"/>
    <n v="38"/>
    <x v="5"/>
  </r>
  <r>
    <x v="1"/>
    <x v="1"/>
    <s v="0219 Bærum"/>
    <x v="24"/>
    <x v="24"/>
    <x v="4"/>
    <n v="27"/>
    <x v="5"/>
  </r>
  <r>
    <x v="1"/>
    <x v="1"/>
    <s v="0219 Bærum"/>
    <x v="24"/>
    <x v="24"/>
    <x v="5"/>
    <n v="12"/>
    <x v="5"/>
  </r>
  <r>
    <x v="1"/>
    <x v="1"/>
    <s v="0219 Bærum"/>
    <x v="24"/>
    <x v="24"/>
    <x v="6"/>
    <n v="19"/>
    <x v="5"/>
  </r>
  <r>
    <x v="1"/>
    <x v="1"/>
    <s v="0220 Asker"/>
    <x v="25"/>
    <x v="25"/>
    <x v="0"/>
    <n v="121"/>
    <x v="6"/>
  </r>
  <r>
    <x v="1"/>
    <x v="1"/>
    <s v="0220 Asker"/>
    <x v="25"/>
    <x v="25"/>
    <x v="1"/>
    <n v="1"/>
    <x v="6"/>
  </r>
  <r>
    <x v="1"/>
    <x v="1"/>
    <s v="0220 Asker"/>
    <x v="25"/>
    <x v="25"/>
    <x v="2"/>
    <n v="29"/>
    <x v="6"/>
  </r>
  <r>
    <x v="1"/>
    <x v="1"/>
    <s v="0220 Asker"/>
    <x v="25"/>
    <x v="25"/>
    <x v="3"/>
    <n v="13"/>
    <x v="6"/>
  </r>
  <r>
    <x v="1"/>
    <x v="1"/>
    <s v="0220 Asker"/>
    <x v="25"/>
    <x v="25"/>
    <x v="4"/>
    <n v="19"/>
    <x v="6"/>
  </r>
  <r>
    <x v="1"/>
    <x v="1"/>
    <s v="0220 Asker"/>
    <x v="25"/>
    <x v="25"/>
    <x v="5"/>
    <n v="46"/>
    <x v="6"/>
  </r>
  <r>
    <x v="1"/>
    <x v="1"/>
    <s v="0220 Asker"/>
    <x v="25"/>
    <x v="25"/>
    <x v="6"/>
    <n v="47"/>
    <x v="6"/>
  </r>
  <r>
    <x v="1"/>
    <x v="1"/>
    <s v="0221 Aurskog-Høland "/>
    <x v="26"/>
    <x v="26"/>
    <x v="0"/>
    <n v="250"/>
    <x v="7"/>
  </r>
  <r>
    <x v="1"/>
    <x v="1"/>
    <s v="0221 Aurskog-Høland "/>
    <x v="26"/>
    <x v="26"/>
    <x v="1"/>
    <n v="4"/>
    <x v="7"/>
  </r>
  <r>
    <x v="1"/>
    <x v="1"/>
    <s v="0221 Aurskog-Høland "/>
    <x v="26"/>
    <x v="26"/>
    <x v="2"/>
    <n v="36"/>
    <x v="7"/>
  </r>
  <r>
    <x v="1"/>
    <x v="1"/>
    <s v="0221 Aurskog-Høland "/>
    <x v="26"/>
    <x v="26"/>
    <x v="3"/>
    <n v="58"/>
    <x v="7"/>
  </r>
  <r>
    <x v="1"/>
    <x v="1"/>
    <s v="0221 Aurskog-Høland "/>
    <x v="26"/>
    <x v="26"/>
    <x v="4"/>
    <n v="80"/>
    <x v="7"/>
  </r>
  <r>
    <x v="1"/>
    <x v="1"/>
    <s v="0221 Aurskog-Høland "/>
    <x v="26"/>
    <x v="26"/>
    <x v="5"/>
    <n v="17"/>
    <x v="7"/>
  </r>
  <r>
    <x v="1"/>
    <x v="1"/>
    <s v="0221 Aurskog-Høland "/>
    <x v="26"/>
    <x v="26"/>
    <x v="6"/>
    <n v="166"/>
    <x v="7"/>
  </r>
  <r>
    <x v="1"/>
    <x v="1"/>
    <s v="0226 Sørum"/>
    <x v="27"/>
    <x v="27"/>
    <x v="0"/>
    <n v="88"/>
    <x v="1"/>
  </r>
  <r>
    <x v="1"/>
    <x v="1"/>
    <s v="0226 Sørum"/>
    <x v="27"/>
    <x v="27"/>
    <x v="1"/>
    <n v="2"/>
    <x v="1"/>
  </r>
  <r>
    <x v="1"/>
    <x v="1"/>
    <s v="0226 Sørum"/>
    <x v="27"/>
    <x v="27"/>
    <x v="2"/>
    <n v="185"/>
    <x v="1"/>
  </r>
  <r>
    <x v="1"/>
    <x v="1"/>
    <s v="0226 Sørum"/>
    <x v="27"/>
    <x v="27"/>
    <x v="3"/>
    <n v="53"/>
    <x v="1"/>
  </r>
  <r>
    <x v="1"/>
    <x v="1"/>
    <s v="0226 Sørum"/>
    <x v="27"/>
    <x v="27"/>
    <x v="4"/>
    <n v="50"/>
    <x v="1"/>
  </r>
  <r>
    <x v="1"/>
    <x v="1"/>
    <s v="0226 Sørum"/>
    <x v="27"/>
    <x v="27"/>
    <x v="5"/>
    <n v="49"/>
    <x v="1"/>
  </r>
  <r>
    <x v="1"/>
    <x v="1"/>
    <s v="0226 Sørum"/>
    <x v="27"/>
    <x v="27"/>
    <x v="6"/>
    <n v="75"/>
    <x v="1"/>
  </r>
  <r>
    <x v="1"/>
    <x v="1"/>
    <s v="0227 Fet"/>
    <x v="28"/>
    <x v="28"/>
    <x v="0"/>
    <n v="35"/>
    <x v="4"/>
  </r>
  <r>
    <x v="1"/>
    <x v="1"/>
    <s v="0227 Fet"/>
    <x v="28"/>
    <x v="28"/>
    <x v="1"/>
    <n v="0"/>
    <x v="4"/>
  </r>
  <r>
    <x v="1"/>
    <x v="1"/>
    <s v="0227 Fet"/>
    <x v="28"/>
    <x v="28"/>
    <x v="2"/>
    <n v="51"/>
    <x v="4"/>
  </r>
  <r>
    <x v="1"/>
    <x v="1"/>
    <s v="0227 Fet"/>
    <x v="28"/>
    <x v="28"/>
    <x v="3"/>
    <n v="4"/>
    <x v="4"/>
  </r>
  <r>
    <x v="1"/>
    <x v="1"/>
    <s v="0227 Fet"/>
    <x v="28"/>
    <x v="28"/>
    <x v="4"/>
    <n v="23"/>
    <x v="4"/>
  </r>
  <r>
    <x v="1"/>
    <x v="1"/>
    <s v="0227 Fet"/>
    <x v="28"/>
    <x v="28"/>
    <x v="5"/>
    <n v="10"/>
    <x v="4"/>
  </r>
  <r>
    <x v="1"/>
    <x v="1"/>
    <s v="0227 Fet"/>
    <x v="28"/>
    <x v="28"/>
    <x v="6"/>
    <n v="14"/>
    <x v="4"/>
  </r>
  <r>
    <x v="1"/>
    <x v="1"/>
    <s v="0228 Rælingen "/>
    <x v="29"/>
    <x v="29"/>
    <x v="0"/>
    <n v="70"/>
    <x v="0"/>
  </r>
  <r>
    <x v="1"/>
    <x v="1"/>
    <s v="0228 Rælingen "/>
    <x v="29"/>
    <x v="29"/>
    <x v="1"/>
    <n v="2"/>
    <x v="0"/>
  </r>
  <r>
    <x v="1"/>
    <x v="1"/>
    <s v="0228 Rælingen "/>
    <x v="29"/>
    <x v="29"/>
    <x v="2"/>
    <n v="15"/>
    <x v="0"/>
  </r>
  <r>
    <x v="1"/>
    <x v="1"/>
    <s v="0228 Rælingen "/>
    <x v="29"/>
    <x v="29"/>
    <x v="3"/>
    <n v="0"/>
    <x v="0"/>
  </r>
  <r>
    <x v="1"/>
    <x v="1"/>
    <s v="0228 Rælingen "/>
    <x v="29"/>
    <x v="29"/>
    <x v="4"/>
    <n v="34"/>
    <x v="0"/>
  </r>
  <r>
    <x v="1"/>
    <x v="1"/>
    <s v="0228 Rælingen "/>
    <x v="29"/>
    <x v="29"/>
    <x v="5"/>
    <n v="18"/>
    <x v="0"/>
  </r>
  <r>
    <x v="1"/>
    <x v="1"/>
    <s v="0228 Rælingen "/>
    <x v="29"/>
    <x v="29"/>
    <x v="6"/>
    <n v="23"/>
    <x v="0"/>
  </r>
  <r>
    <x v="1"/>
    <x v="1"/>
    <s v="0229 Enebakk"/>
    <x v="30"/>
    <x v="30"/>
    <x v="0"/>
    <n v="13"/>
    <x v="0"/>
  </r>
  <r>
    <x v="1"/>
    <x v="1"/>
    <s v="0229 Enebakk"/>
    <x v="30"/>
    <x v="30"/>
    <x v="1"/>
    <n v="0"/>
    <x v="0"/>
  </r>
  <r>
    <x v="1"/>
    <x v="1"/>
    <s v="0229 Enebakk"/>
    <x v="30"/>
    <x v="30"/>
    <x v="2"/>
    <n v="24"/>
    <x v="0"/>
  </r>
  <r>
    <x v="1"/>
    <x v="1"/>
    <s v="0229 Enebakk"/>
    <x v="30"/>
    <x v="30"/>
    <x v="3"/>
    <n v="4"/>
    <x v="0"/>
  </r>
  <r>
    <x v="1"/>
    <x v="1"/>
    <s v="0229 Enebakk"/>
    <x v="30"/>
    <x v="30"/>
    <x v="4"/>
    <n v="43"/>
    <x v="0"/>
  </r>
  <r>
    <x v="1"/>
    <x v="1"/>
    <s v="0229 Enebakk"/>
    <x v="30"/>
    <x v="30"/>
    <x v="5"/>
    <n v="2"/>
    <x v="0"/>
  </r>
  <r>
    <x v="1"/>
    <x v="1"/>
    <s v="0229 Enebakk"/>
    <x v="30"/>
    <x v="30"/>
    <x v="6"/>
    <n v="7"/>
    <x v="0"/>
  </r>
  <r>
    <x v="1"/>
    <x v="1"/>
    <s v="0230 Lørenskog"/>
    <x v="31"/>
    <x v="31"/>
    <x v="0"/>
    <n v="47"/>
    <x v="0"/>
  </r>
  <r>
    <x v="1"/>
    <x v="1"/>
    <s v="0230 Lørenskog"/>
    <x v="31"/>
    <x v="31"/>
    <x v="1"/>
    <n v="0"/>
    <x v="0"/>
  </r>
  <r>
    <x v="1"/>
    <x v="1"/>
    <s v="0230 Lørenskog"/>
    <x v="31"/>
    <x v="31"/>
    <x v="2"/>
    <n v="32"/>
    <x v="0"/>
  </r>
  <r>
    <x v="1"/>
    <x v="1"/>
    <s v="0230 Lørenskog"/>
    <x v="31"/>
    <x v="31"/>
    <x v="3"/>
    <n v="1"/>
    <x v="0"/>
  </r>
  <r>
    <x v="1"/>
    <x v="1"/>
    <s v="0230 Lørenskog"/>
    <x v="31"/>
    <x v="31"/>
    <x v="4"/>
    <n v="23"/>
    <x v="0"/>
  </r>
  <r>
    <x v="1"/>
    <x v="1"/>
    <s v="0230 Lørenskog"/>
    <x v="31"/>
    <x v="31"/>
    <x v="5"/>
    <n v="48"/>
    <x v="0"/>
  </r>
  <r>
    <x v="1"/>
    <x v="1"/>
    <s v="0230 Lørenskog"/>
    <x v="31"/>
    <x v="31"/>
    <x v="6"/>
    <n v="120"/>
    <x v="0"/>
  </r>
  <r>
    <x v="1"/>
    <x v="1"/>
    <s v="0231 Skedsmo"/>
    <x v="32"/>
    <x v="32"/>
    <x v="0"/>
    <n v="153"/>
    <x v="0"/>
  </r>
  <r>
    <x v="1"/>
    <x v="1"/>
    <s v="0231 Skedsmo"/>
    <x v="32"/>
    <x v="32"/>
    <x v="1"/>
    <n v="0"/>
    <x v="0"/>
  </r>
  <r>
    <x v="1"/>
    <x v="1"/>
    <s v="0231 Skedsmo"/>
    <x v="32"/>
    <x v="32"/>
    <x v="2"/>
    <n v="40"/>
    <x v="0"/>
  </r>
  <r>
    <x v="1"/>
    <x v="1"/>
    <s v="0231 Skedsmo"/>
    <x v="32"/>
    <x v="32"/>
    <x v="3"/>
    <n v="135"/>
    <x v="0"/>
  </r>
  <r>
    <x v="1"/>
    <x v="1"/>
    <s v="0231 Skedsmo"/>
    <x v="32"/>
    <x v="32"/>
    <x v="4"/>
    <n v="57"/>
    <x v="0"/>
  </r>
  <r>
    <x v="1"/>
    <x v="1"/>
    <s v="0231 Skedsmo"/>
    <x v="32"/>
    <x v="32"/>
    <x v="5"/>
    <n v="9"/>
    <x v="0"/>
  </r>
  <r>
    <x v="1"/>
    <x v="1"/>
    <s v="0231 Skedsmo"/>
    <x v="32"/>
    <x v="32"/>
    <x v="6"/>
    <n v="102"/>
    <x v="0"/>
  </r>
  <r>
    <x v="1"/>
    <x v="1"/>
    <s v="0233 Nittedal "/>
    <x v="33"/>
    <x v="33"/>
    <x v="0"/>
    <n v="30"/>
    <x v="2"/>
  </r>
  <r>
    <x v="1"/>
    <x v="1"/>
    <s v="0233 Nittedal "/>
    <x v="33"/>
    <x v="33"/>
    <x v="1"/>
    <n v="0"/>
    <x v="2"/>
  </r>
  <r>
    <x v="1"/>
    <x v="1"/>
    <s v="0233 Nittedal "/>
    <x v="33"/>
    <x v="33"/>
    <x v="2"/>
    <n v="17"/>
    <x v="2"/>
  </r>
  <r>
    <x v="1"/>
    <x v="1"/>
    <s v="0233 Nittedal "/>
    <x v="33"/>
    <x v="33"/>
    <x v="3"/>
    <n v="17"/>
    <x v="2"/>
  </r>
  <r>
    <x v="1"/>
    <x v="1"/>
    <s v="0233 Nittedal "/>
    <x v="33"/>
    <x v="33"/>
    <x v="4"/>
    <n v="32"/>
    <x v="2"/>
  </r>
  <r>
    <x v="1"/>
    <x v="1"/>
    <s v="0233 Nittedal "/>
    <x v="33"/>
    <x v="33"/>
    <x v="5"/>
    <n v="29"/>
    <x v="2"/>
  </r>
  <r>
    <x v="1"/>
    <x v="1"/>
    <s v="0233 Nittedal "/>
    <x v="33"/>
    <x v="33"/>
    <x v="6"/>
    <n v="29"/>
    <x v="2"/>
  </r>
  <r>
    <x v="1"/>
    <x v="1"/>
    <s v="0234 Gjerdrum "/>
    <x v="34"/>
    <x v="34"/>
    <x v="0"/>
    <n v="36"/>
    <x v="4"/>
  </r>
  <r>
    <x v="1"/>
    <x v="1"/>
    <s v="0234 Gjerdrum "/>
    <x v="34"/>
    <x v="34"/>
    <x v="1"/>
    <n v="0"/>
    <x v="4"/>
  </r>
  <r>
    <x v="1"/>
    <x v="1"/>
    <s v="0234 Gjerdrum "/>
    <x v="34"/>
    <x v="34"/>
    <x v="2"/>
    <n v="25"/>
    <x v="4"/>
  </r>
  <r>
    <x v="1"/>
    <x v="1"/>
    <s v="0234 Gjerdrum "/>
    <x v="34"/>
    <x v="34"/>
    <x v="3"/>
    <n v="0"/>
    <x v="4"/>
  </r>
  <r>
    <x v="1"/>
    <x v="1"/>
    <s v="0234 Gjerdrum "/>
    <x v="34"/>
    <x v="34"/>
    <x v="4"/>
    <n v="32"/>
    <x v="4"/>
  </r>
  <r>
    <x v="1"/>
    <x v="1"/>
    <s v="0234 Gjerdrum "/>
    <x v="34"/>
    <x v="34"/>
    <x v="5"/>
    <n v="6"/>
    <x v="4"/>
  </r>
  <r>
    <x v="1"/>
    <x v="1"/>
    <s v="0234 Gjerdrum "/>
    <x v="34"/>
    <x v="34"/>
    <x v="6"/>
    <n v="32"/>
    <x v="4"/>
  </r>
  <r>
    <x v="1"/>
    <x v="1"/>
    <s v="0235 Ullensaker "/>
    <x v="35"/>
    <x v="35"/>
    <x v="0"/>
    <n v="246"/>
    <x v="0"/>
  </r>
  <r>
    <x v="1"/>
    <x v="1"/>
    <s v="0235 Ullensaker "/>
    <x v="35"/>
    <x v="35"/>
    <x v="1"/>
    <n v="0"/>
    <x v="0"/>
  </r>
  <r>
    <x v="1"/>
    <x v="1"/>
    <s v="0235 Ullensaker "/>
    <x v="35"/>
    <x v="35"/>
    <x v="2"/>
    <n v="40"/>
    <x v="0"/>
  </r>
  <r>
    <x v="1"/>
    <x v="1"/>
    <s v="0235 Ullensaker "/>
    <x v="35"/>
    <x v="35"/>
    <x v="3"/>
    <n v="71"/>
    <x v="0"/>
  </r>
  <r>
    <x v="1"/>
    <x v="1"/>
    <s v="0235 Ullensaker "/>
    <x v="35"/>
    <x v="35"/>
    <x v="4"/>
    <n v="206"/>
    <x v="0"/>
  </r>
  <r>
    <x v="1"/>
    <x v="1"/>
    <s v="0235 Ullensaker "/>
    <x v="35"/>
    <x v="35"/>
    <x v="5"/>
    <n v="44"/>
    <x v="0"/>
  </r>
  <r>
    <x v="1"/>
    <x v="1"/>
    <s v="0235 Ullensaker "/>
    <x v="35"/>
    <x v="35"/>
    <x v="6"/>
    <n v="51"/>
    <x v="0"/>
  </r>
  <r>
    <x v="1"/>
    <x v="1"/>
    <s v="0236 Nes"/>
    <x v="36"/>
    <x v="36"/>
    <x v="0"/>
    <n v="89"/>
    <x v="7"/>
  </r>
  <r>
    <x v="1"/>
    <x v="1"/>
    <s v="0236 Nes"/>
    <x v="36"/>
    <x v="36"/>
    <x v="1"/>
    <n v="0"/>
    <x v="7"/>
  </r>
  <r>
    <x v="1"/>
    <x v="1"/>
    <s v="0236 Nes"/>
    <x v="36"/>
    <x v="36"/>
    <x v="2"/>
    <n v="54"/>
    <x v="7"/>
  </r>
  <r>
    <x v="1"/>
    <x v="1"/>
    <s v="0236 Nes"/>
    <x v="36"/>
    <x v="36"/>
    <x v="3"/>
    <n v="3"/>
    <x v="7"/>
  </r>
  <r>
    <x v="1"/>
    <x v="1"/>
    <s v="0236 Nes"/>
    <x v="36"/>
    <x v="36"/>
    <x v="4"/>
    <n v="46"/>
    <x v="7"/>
  </r>
  <r>
    <x v="1"/>
    <x v="1"/>
    <s v="0236 Nes"/>
    <x v="36"/>
    <x v="36"/>
    <x v="5"/>
    <n v="37"/>
    <x v="7"/>
  </r>
  <r>
    <x v="1"/>
    <x v="1"/>
    <s v="0236 Nes"/>
    <x v="36"/>
    <x v="36"/>
    <x v="6"/>
    <n v="17"/>
    <x v="7"/>
  </r>
  <r>
    <x v="1"/>
    <x v="1"/>
    <s v="0237 Eidsvoll "/>
    <x v="37"/>
    <x v="37"/>
    <x v="0"/>
    <n v="208"/>
    <x v="2"/>
  </r>
  <r>
    <x v="1"/>
    <x v="1"/>
    <s v="0237 Eidsvoll "/>
    <x v="37"/>
    <x v="37"/>
    <x v="1"/>
    <n v="5"/>
    <x v="2"/>
  </r>
  <r>
    <x v="1"/>
    <x v="1"/>
    <s v="0237 Eidsvoll "/>
    <x v="37"/>
    <x v="37"/>
    <x v="2"/>
    <n v="170"/>
    <x v="2"/>
  </r>
  <r>
    <x v="1"/>
    <x v="1"/>
    <s v="0237 Eidsvoll "/>
    <x v="37"/>
    <x v="37"/>
    <x v="3"/>
    <n v="20"/>
    <x v="2"/>
  </r>
  <r>
    <x v="1"/>
    <x v="1"/>
    <s v="0237 Eidsvoll "/>
    <x v="37"/>
    <x v="37"/>
    <x v="4"/>
    <n v="75"/>
    <x v="2"/>
  </r>
  <r>
    <x v="1"/>
    <x v="1"/>
    <s v="0237 Eidsvoll "/>
    <x v="37"/>
    <x v="37"/>
    <x v="5"/>
    <n v="100"/>
    <x v="2"/>
  </r>
  <r>
    <x v="1"/>
    <x v="1"/>
    <s v="0237 Eidsvoll "/>
    <x v="37"/>
    <x v="37"/>
    <x v="6"/>
    <n v="51"/>
    <x v="2"/>
  </r>
  <r>
    <x v="1"/>
    <x v="1"/>
    <s v="0238 Nannestad"/>
    <x v="38"/>
    <x v="38"/>
    <x v="0"/>
    <n v="68"/>
    <x v="0"/>
  </r>
  <r>
    <x v="1"/>
    <x v="1"/>
    <s v="0238 Nannestad"/>
    <x v="38"/>
    <x v="38"/>
    <x v="1"/>
    <n v="5"/>
    <x v="0"/>
  </r>
  <r>
    <x v="1"/>
    <x v="1"/>
    <s v="0238 Nannestad"/>
    <x v="38"/>
    <x v="38"/>
    <x v="2"/>
    <n v="106"/>
    <x v="0"/>
  </r>
  <r>
    <x v="1"/>
    <x v="1"/>
    <s v="0238 Nannestad"/>
    <x v="38"/>
    <x v="38"/>
    <x v="3"/>
    <n v="16"/>
    <x v="0"/>
  </r>
  <r>
    <x v="1"/>
    <x v="1"/>
    <s v="0238 Nannestad"/>
    <x v="38"/>
    <x v="38"/>
    <x v="4"/>
    <n v="23"/>
    <x v="0"/>
  </r>
  <r>
    <x v="1"/>
    <x v="1"/>
    <s v="0238 Nannestad"/>
    <x v="38"/>
    <x v="38"/>
    <x v="5"/>
    <n v="22"/>
    <x v="0"/>
  </r>
  <r>
    <x v="1"/>
    <x v="1"/>
    <s v="0238 Nannestad"/>
    <x v="38"/>
    <x v="38"/>
    <x v="6"/>
    <n v="58"/>
    <x v="0"/>
  </r>
  <r>
    <x v="1"/>
    <x v="1"/>
    <s v="0239 Hurdal "/>
    <x v="39"/>
    <x v="39"/>
    <x v="0"/>
    <n v="9"/>
    <x v="2"/>
  </r>
  <r>
    <x v="1"/>
    <x v="1"/>
    <s v="0239 Hurdal "/>
    <x v="39"/>
    <x v="39"/>
    <x v="1"/>
    <n v="2"/>
    <x v="2"/>
  </r>
  <r>
    <x v="1"/>
    <x v="1"/>
    <s v="0239 Hurdal "/>
    <x v="39"/>
    <x v="39"/>
    <x v="2"/>
    <n v="22"/>
    <x v="2"/>
  </r>
  <r>
    <x v="1"/>
    <x v="1"/>
    <s v="0239 Hurdal "/>
    <x v="39"/>
    <x v="39"/>
    <x v="3"/>
    <n v="3"/>
    <x v="2"/>
  </r>
  <r>
    <x v="1"/>
    <x v="1"/>
    <s v="0239 Hurdal "/>
    <x v="39"/>
    <x v="39"/>
    <x v="4"/>
    <n v="13"/>
    <x v="2"/>
  </r>
  <r>
    <x v="1"/>
    <x v="1"/>
    <s v="0239 Hurdal "/>
    <x v="39"/>
    <x v="39"/>
    <x v="5"/>
    <n v="13"/>
    <x v="2"/>
  </r>
  <r>
    <x v="1"/>
    <x v="1"/>
    <s v="0239 Hurdal "/>
    <x v="39"/>
    <x v="39"/>
    <x v="6"/>
    <n v="12"/>
    <x v="2"/>
  </r>
  <r>
    <x v="2"/>
    <x v="2"/>
    <s v="0301 Oslo "/>
    <x v="40"/>
    <x v="40"/>
    <x v="0"/>
    <n v="75"/>
    <x v="8"/>
  </r>
  <r>
    <x v="2"/>
    <x v="2"/>
    <s v="0301 Oslo "/>
    <x v="40"/>
    <x v="40"/>
    <x v="1"/>
    <n v="8"/>
    <x v="8"/>
  </r>
  <r>
    <x v="2"/>
    <x v="2"/>
    <s v="0301 Oslo "/>
    <x v="40"/>
    <x v="40"/>
    <x v="2"/>
    <n v="50"/>
    <x v="8"/>
  </r>
  <r>
    <x v="2"/>
    <x v="2"/>
    <s v="0301 Oslo "/>
    <x v="40"/>
    <x v="40"/>
    <x v="3"/>
    <n v="43"/>
    <x v="8"/>
  </r>
  <r>
    <x v="2"/>
    <x v="2"/>
    <s v="0301 Oslo "/>
    <x v="40"/>
    <x v="40"/>
    <x v="4"/>
    <n v="38"/>
    <x v="8"/>
  </r>
  <r>
    <x v="2"/>
    <x v="2"/>
    <s v="0301 Oslo "/>
    <x v="40"/>
    <x v="40"/>
    <x v="5"/>
    <n v="45"/>
    <x v="8"/>
  </r>
  <r>
    <x v="2"/>
    <x v="2"/>
    <s v="0301 Oslo "/>
    <x v="40"/>
    <x v="40"/>
    <x v="6"/>
    <n v="49"/>
    <x v="8"/>
  </r>
  <r>
    <x v="3"/>
    <x v="3"/>
    <s v="0402 Kongsvinger "/>
    <x v="41"/>
    <x v="41"/>
    <x v="0"/>
    <n v="48"/>
    <x v="2"/>
  </r>
  <r>
    <x v="3"/>
    <x v="3"/>
    <s v="0402 Kongsvinger "/>
    <x v="41"/>
    <x v="41"/>
    <x v="1"/>
    <n v="15"/>
    <x v="2"/>
  </r>
  <r>
    <x v="3"/>
    <x v="3"/>
    <s v="0402 Kongsvinger "/>
    <x v="41"/>
    <x v="41"/>
    <x v="2"/>
    <n v="145"/>
    <x v="2"/>
  </r>
  <r>
    <x v="3"/>
    <x v="3"/>
    <s v="0402 Kongsvinger "/>
    <x v="41"/>
    <x v="41"/>
    <x v="3"/>
    <n v="25"/>
    <x v="2"/>
  </r>
  <r>
    <x v="3"/>
    <x v="3"/>
    <s v="0402 Kongsvinger "/>
    <x v="41"/>
    <x v="41"/>
    <x v="4"/>
    <n v="15"/>
    <x v="2"/>
  </r>
  <r>
    <x v="3"/>
    <x v="3"/>
    <s v="0402 Kongsvinger "/>
    <x v="41"/>
    <x v="41"/>
    <x v="5"/>
    <n v="31"/>
    <x v="2"/>
  </r>
  <r>
    <x v="3"/>
    <x v="3"/>
    <s v="0402 Kongsvinger "/>
    <x v="41"/>
    <x v="41"/>
    <x v="6"/>
    <n v="19"/>
    <x v="2"/>
  </r>
  <r>
    <x v="3"/>
    <x v="3"/>
    <s v="0403 Hamar"/>
    <x v="42"/>
    <x v="42"/>
    <x v="0"/>
    <n v="153"/>
    <x v="2"/>
  </r>
  <r>
    <x v="3"/>
    <x v="3"/>
    <s v="0403 Hamar"/>
    <x v="42"/>
    <x v="42"/>
    <x v="1"/>
    <n v="13"/>
    <x v="2"/>
  </r>
  <r>
    <x v="3"/>
    <x v="3"/>
    <s v="0403 Hamar"/>
    <x v="42"/>
    <x v="42"/>
    <x v="2"/>
    <n v="79"/>
    <x v="2"/>
  </r>
  <r>
    <x v="3"/>
    <x v="3"/>
    <s v="0403 Hamar"/>
    <x v="42"/>
    <x v="42"/>
    <x v="3"/>
    <n v="89"/>
    <x v="2"/>
  </r>
  <r>
    <x v="3"/>
    <x v="3"/>
    <s v="0403 Hamar"/>
    <x v="42"/>
    <x v="42"/>
    <x v="4"/>
    <n v="32"/>
    <x v="2"/>
  </r>
  <r>
    <x v="3"/>
    <x v="3"/>
    <s v="0403 Hamar"/>
    <x v="42"/>
    <x v="42"/>
    <x v="5"/>
    <n v="32"/>
    <x v="2"/>
  </r>
  <r>
    <x v="3"/>
    <x v="3"/>
    <s v="0403 Hamar"/>
    <x v="42"/>
    <x v="42"/>
    <x v="6"/>
    <n v="49"/>
    <x v="2"/>
  </r>
  <r>
    <x v="3"/>
    <x v="3"/>
    <s v="0412 Ringsaker"/>
    <x v="43"/>
    <x v="43"/>
    <x v="0"/>
    <n v="448"/>
    <x v="2"/>
  </r>
  <r>
    <x v="3"/>
    <x v="3"/>
    <s v="0412 Ringsaker"/>
    <x v="43"/>
    <x v="43"/>
    <x v="1"/>
    <n v="102"/>
    <x v="2"/>
  </r>
  <r>
    <x v="3"/>
    <x v="3"/>
    <s v="0412 Ringsaker"/>
    <x v="43"/>
    <x v="43"/>
    <x v="2"/>
    <n v="605"/>
    <x v="2"/>
  </r>
  <r>
    <x v="3"/>
    <x v="3"/>
    <s v="0412 Ringsaker"/>
    <x v="43"/>
    <x v="43"/>
    <x v="3"/>
    <n v="205"/>
    <x v="2"/>
  </r>
  <r>
    <x v="3"/>
    <x v="3"/>
    <s v="0412 Ringsaker"/>
    <x v="43"/>
    <x v="43"/>
    <x v="4"/>
    <n v="246"/>
    <x v="2"/>
  </r>
  <r>
    <x v="3"/>
    <x v="3"/>
    <s v="0412 Ringsaker"/>
    <x v="43"/>
    <x v="43"/>
    <x v="5"/>
    <n v="118"/>
    <x v="2"/>
  </r>
  <r>
    <x v="3"/>
    <x v="3"/>
    <s v="0412 Ringsaker"/>
    <x v="43"/>
    <x v="43"/>
    <x v="6"/>
    <n v="142"/>
    <x v="2"/>
  </r>
  <r>
    <x v="3"/>
    <x v="3"/>
    <s v="0415 Løten"/>
    <x v="44"/>
    <x v="44"/>
    <x v="0"/>
    <n v="174"/>
    <x v="2"/>
  </r>
  <r>
    <x v="3"/>
    <x v="3"/>
    <s v="0415 Løten"/>
    <x v="44"/>
    <x v="44"/>
    <x v="1"/>
    <n v="30"/>
    <x v="2"/>
  </r>
  <r>
    <x v="3"/>
    <x v="3"/>
    <s v="0415 Løten"/>
    <x v="44"/>
    <x v="44"/>
    <x v="2"/>
    <n v="201"/>
    <x v="2"/>
  </r>
  <r>
    <x v="3"/>
    <x v="3"/>
    <s v="0415 Løten"/>
    <x v="44"/>
    <x v="44"/>
    <x v="3"/>
    <n v="26"/>
    <x v="2"/>
  </r>
  <r>
    <x v="3"/>
    <x v="3"/>
    <s v="0415 Løten"/>
    <x v="44"/>
    <x v="44"/>
    <x v="4"/>
    <n v="39"/>
    <x v="2"/>
  </r>
  <r>
    <x v="3"/>
    <x v="3"/>
    <s v="0415 Løten"/>
    <x v="44"/>
    <x v="44"/>
    <x v="5"/>
    <n v="100"/>
    <x v="2"/>
  </r>
  <r>
    <x v="3"/>
    <x v="3"/>
    <s v="0415 Løten"/>
    <x v="44"/>
    <x v="44"/>
    <x v="6"/>
    <n v="32"/>
    <x v="2"/>
  </r>
  <r>
    <x v="3"/>
    <x v="3"/>
    <s v="0417 Stange "/>
    <x v="45"/>
    <x v="45"/>
    <x v="0"/>
    <n v="352"/>
    <x v="2"/>
  </r>
  <r>
    <x v="3"/>
    <x v="3"/>
    <s v="0417 Stange "/>
    <x v="45"/>
    <x v="45"/>
    <x v="1"/>
    <n v="13"/>
    <x v="2"/>
  </r>
  <r>
    <x v="3"/>
    <x v="3"/>
    <s v="0417 Stange "/>
    <x v="45"/>
    <x v="45"/>
    <x v="2"/>
    <n v="320"/>
    <x v="2"/>
  </r>
  <r>
    <x v="3"/>
    <x v="3"/>
    <s v="0417 Stange "/>
    <x v="45"/>
    <x v="45"/>
    <x v="3"/>
    <n v="21"/>
    <x v="2"/>
  </r>
  <r>
    <x v="3"/>
    <x v="3"/>
    <s v="0417 Stange "/>
    <x v="45"/>
    <x v="45"/>
    <x v="4"/>
    <n v="124"/>
    <x v="2"/>
  </r>
  <r>
    <x v="3"/>
    <x v="3"/>
    <s v="0417 Stange "/>
    <x v="45"/>
    <x v="45"/>
    <x v="5"/>
    <n v="497"/>
    <x v="2"/>
  </r>
  <r>
    <x v="3"/>
    <x v="3"/>
    <s v="0417 Stange "/>
    <x v="45"/>
    <x v="45"/>
    <x v="6"/>
    <n v="91"/>
    <x v="2"/>
  </r>
  <r>
    <x v="3"/>
    <x v="3"/>
    <s v="0418 Nord-Odal"/>
    <x v="46"/>
    <x v="46"/>
    <x v="0"/>
    <n v="66"/>
    <x v="2"/>
  </r>
  <r>
    <x v="3"/>
    <x v="3"/>
    <s v="0418 Nord-Odal"/>
    <x v="46"/>
    <x v="46"/>
    <x v="1"/>
    <n v="10"/>
    <x v="2"/>
  </r>
  <r>
    <x v="3"/>
    <x v="3"/>
    <s v="0418 Nord-Odal"/>
    <x v="46"/>
    <x v="46"/>
    <x v="2"/>
    <n v="127"/>
    <x v="2"/>
  </r>
  <r>
    <x v="3"/>
    <x v="3"/>
    <s v="0418 Nord-Odal"/>
    <x v="46"/>
    <x v="46"/>
    <x v="3"/>
    <n v="8"/>
    <x v="2"/>
  </r>
  <r>
    <x v="3"/>
    <x v="3"/>
    <s v="0418 Nord-Odal"/>
    <x v="46"/>
    <x v="46"/>
    <x v="4"/>
    <n v="4"/>
    <x v="2"/>
  </r>
  <r>
    <x v="3"/>
    <x v="3"/>
    <s v="0418 Nord-Odal"/>
    <x v="46"/>
    <x v="46"/>
    <x v="5"/>
    <n v="13"/>
    <x v="2"/>
  </r>
  <r>
    <x v="3"/>
    <x v="3"/>
    <s v="0418 Nord-Odal"/>
    <x v="46"/>
    <x v="46"/>
    <x v="6"/>
    <n v="10"/>
    <x v="2"/>
  </r>
  <r>
    <x v="3"/>
    <x v="3"/>
    <s v="0419 Sør-Odal "/>
    <x v="47"/>
    <x v="47"/>
    <x v="0"/>
    <n v="120"/>
    <x v="2"/>
  </r>
  <r>
    <x v="3"/>
    <x v="3"/>
    <s v="0419 Sør-Odal "/>
    <x v="47"/>
    <x v="47"/>
    <x v="1"/>
    <n v="11"/>
    <x v="2"/>
  </r>
  <r>
    <x v="3"/>
    <x v="3"/>
    <s v="0419 Sør-Odal "/>
    <x v="47"/>
    <x v="47"/>
    <x v="2"/>
    <n v="133"/>
    <x v="2"/>
  </r>
  <r>
    <x v="3"/>
    <x v="3"/>
    <s v="0419 Sør-Odal "/>
    <x v="47"/>
    <x v="47"/>
    <x v="3"/>
    <n v="1"/>
    <x v="2"/>
  </r>
  <r>
    <x v="3"/>
    <x v="3"/>
    <s v="0419 Sør-Odal "/>
    <x v="47"/>
    <x v="47"/>
    <x v="4"/>
    <n v="223"/>
    <x v="2"/>
  </r>
  <r>
    <x v="3"/>
    <x v="3"/>
    <s v="0419 Sør-Odal "/>
    <x v="47"/>
    <x v="47"/>
    <x v="5"/>
    <n v="11"/>
    <x v="2"/>
  </r>
  <r>
    <x v="3"/>
    <x v="3"/>
    <s v="0419 Sør-Odal "/>
    <x v="47"/>
    <x v="47"/>
    <x v="6"/>
    <n v="18"/>
    <x v="2"/>
  </r>
  <r>
    <x v="3"/>
    <x v="3"/>
    <s v="0420 Eidskog"/>
    <x v="48"/>
    <x v="48"/>
    <x v="0"/>
    <n v="35"/>
    <x v="2"/>
  </r>
  <r>
    <x v="3"/>
    <x v="3"/>
    <s v="0420 Eidskog"/>
    <x v="48"/>
    <x v="48"/>
    <x v="1"/>
    <n v="16"/>
    <x v="2"/>
  </r>
  <r>
    <x v="3"/>
    <x v="3"/>
    <s v="0420 Eidskog"/>
    <x v="48"/>
    <x v="48"/>
    <x v="2"/>
    <n v="128"/>
    <x v="2"/>
  </r>
  <r>
    <x v="3"/>
    <x v="3"/>
    <s v="0420 Eidskog"/>
    <x v="48"/>
    <x v="48"/>
    <x v="3"/>
    <n v="17"/>
    <x v="2"/>
  </r>
  <r>
    <x v="3"/>
    <x v="3"/>
    <s v="0420 Eidskog"/>
    <x v="48"/>
    <x v="48"/>
    <x v="4"/>
    <n v="25"/>
    <x v="2"/>
  </r>
  <r>
    <x v="3"/>
    <x v="3"/>
    <s v="0420 Eidskog"/>
    <x v="48"/>
    <x v="48"/>
    <x v="5"/>
    <n v="46"/>
    <x v="2"/>
  </r>
  <r>
    <x v="3"/>
    <x v="3"/>
    <s v="0420 Eidskog"/>
    <x v="48"/>
    <x v="48"/>
    <x v="6"/>
    <n v="3"/>
    <x v="2"/>
  </r>
  <r>
    <x v="3"/>
    <x v="3"/>
    <s v="0423 Grue "/>
    <x v="49"/>
    <x v="49"/>
    <x v="0"/>
    <n v="66"/>
    <x v="2"/>
  </r>
  <r>
    <x v="3"/>
    <x v="3"/>
    <s v="0423 Grue "/>
    <x v="49"/>
    <x v="49"/>
    <x v="1"/>
    <n v="18"/>
    <x v="2"/>
  </r>
  <r>
    <x v="3"/>
    <x v="3"/>
    <s v="0423 Grue "/>
    <x v="49"/>
    <x v="49"/>
    <x v="2"/>
    <n v="161"/>
    <x v="2"/>
  </r>
  <r>
    <x v="3"/>
    <x v="3"/>
    <s v="0423 Grue "/>
    <x v="49"/>
    <x v="49"/>
    <x v="3"/>
    <n v="24"/>
    <x v="2"/>
  </r>
  <r>
    <x v="3"/>
    <x v="3"/>
    <s v="0423 Grue "/>
    <x v="49"/>
    <x v="49"/>
    <x v="4"/>
    <n v="23"/>
    <x v="2"/>
  </r>
  <r>
    <x v="3"/>
    <x v="3"/>
    <s v="0423 Grue "/>
    <x v="49"/>
    <x v="49"/>
    <x v="5"/>
    <n v="68"/>
    <x v="2"/>
  </r>
  <r>
    <x v="3"/>
    <x v="3"/>
    <s v="0423 Grue "/>
    <x v="49"/>
    <x v="49"/>
    <x v="6"/>
    <n v="7"/>
    <x v="2"/>
  </r>
  <r>
    <x v="3"/>
    <x v="3"/>
    <s v="0425 Åsnes"/>
    <x v="50"/>
    <x v="50"/>
    <x v="0"/>
    <n v="50"/>
    <x v="2"/>
  </r>
  <r>
    <x v="3"/>
    <x v="3"/>
    <s v="0425 Åsnes"/>
    <x v="50"/>
    <x v="50"/>
    <x v="1"/>
    <n v="5"/>
    <x v="2"/>
  </r>
  <r>
    <x v="3"/>
    <x v="3"/>
    <s v="0425 Åsnes"/>
    <x v="50"/>
    <x v="50"/>
    <x v="2"/>
    <n v="164"/>
    <x v="2"/>
  </r>
  <r>
    <x v="3"/>
    <x v="3"/>
    <s v="0425 Åsnes"/>
    <x v="50"/>
    <x v="50"/>
    <x v="3"/>
    <n v="17"/>
    <x v="2"/>
  </r>
  <r>
    <x v="3"/>
    <x v="3"/>
    <s v="0425 Åsnes"/>
    <x v="50"/>
    <x v="50"/>
    <x v="4"/>
    <n v="48"/>
    <x v="2"/>
  </r>
  <r>
    <x v="3"/>
    <x v="3"/>
    <s v="0425 Åsnes"/>
    <x v="50"/>
    <x v="50"/>
    <x v="5"/>
    <n v="22"/>
    <x v="2"/>
  </r>
  <r>
    <x v="3"/>
    <x v="3"/>
    <s v="0425 Åsnes"/>
    <x v="50"/>
    <x v="50"/>
    <x v="6"/>
    <n v="12"/>
    <x v="2"/>
  </r>
  <r>
    <x v="3"/>
    <x v="3"/>
    <s v="0426 Våler"/>
    <x v="16"/>
    <x v="51"/>
    <x v="0"/>
    <n v="27"/>
    <x v="2"/>
  </r>
  <r>
    <x v="3"/>
    <x v="3"/>
    <s v="0426 Våler"/>
    <x v="16"/>
    <x v="51"/>
    <x v="1"/>
    <n v="19"/>
    <x v="2"/>
  </r>
  <r>
    <x v="3"/>
    <x v="3"/>
    <s v="0426 Våler"/>
    <x v="16"/>
    <x v="51"/>
    <x v="2"/>
    <n v="110"/>
    <x v="2"/>
  </r>
  <r>
    <x v="3"/>
    <x v="3"/>
    <s v="0426 Våler"/>
    <x v="16"/>
    <x v="51"/>
    <x v="3"/>
    <n v="9"/>
    <x v="2"/>
  </r>
  <r>
    <x v="3"/>
    <x v="3"/>
    <s v="0426 Våler"/>
    <x v="16"/>
    <x v="51"/>
    <x v="4"/>
    <n v="12"/>
    <x v="2"/>
  </r>
  <r>
    <x v="3"/>
    <x v="3"/>
    <s v="0426 Våler"/>
    <x v="16"/>
    <x v="51"/>
    <x v="5"/>
    <n v="2"/>
    <x v="2"/>
  </r>
  <r>
    <x v="3"/>
    <x v="3"/>
    <s v="0426 Våler"/>
    <x v="16"/>
    <x v="51"/>
    <x v="6"/>
    <n v="4"/>
    <x v="2"/>
  </r>
  <r>
    <x v="3"/>
    <x v="3"/>
    <s v="0427 Elverum"/>
    <x v="51"/>
    <x v="52"/>
    <x v="0"/>
    <n v="339"/>
    <x v="2"/>
  </r>
  <r>
    <x v="3"/>
    <x v="3"/>
    <s v="0427 Elverum"/>
    <x v="51"/>
    <x v="52"/>
    <x v="1"/>
    <n v="29"/>
    <x v="2"/>
  </r>
  <r>
    <x v="3"/>
    <x v="3"/>
    <s v="0427 Elverum"/>
    <x v="51"/>
    <x v="52"/>
    <x v="2"/>
    <n v="538"/>
    <x v="2"/>
  </r>
  <r>
    <x v="3"/>
    <x v="3"/>
    <s v="0427 Elverum"/>
    <x v="51"/>
    <x v="52"/>
    <x v="3"/>
    <n v="6"/>
    <x v="2"/>
  </r>
  <r>
    <x v="3"/>
    <x v="3"/>
    <s v="0427 Elverum"/>
    <x v="51"/>
    <x v="52"/>
    <x v="4"/>
    <n v="62"/>
    <x v="2"/>
  </r>
  <r>
    <x v="3"/>
    <x v="3"/>
    <s v="0427 Elverum"/>
    <x v="51"/>
    <x v="52"/>
    <x v="5"/>
    <n v="38"/>
    <x v="2"/>
  </r>
  <r>
    <x v="3"/>
    <x v="3"/>
    <s v="0427 Elverum"/>
    <x v="51"/>
    <x v="52"/>
    <x v="6"/>
    <n v="85"/>
    <x v="2"/>
  </r>
  <r>
    <x v="3"/>
    <x v="3"/>
    <s v="0428 Trysil "/>
    <x v="52"/>
    <x v="53"/>
    <x v="0"/>
    <n v="42"/>
    <x v="3"/>
  </r>
  <r>
    <x v="3"/>
    <x v="3"/>
    <s v="0428 Trysil "/>
    <x v="52"/>
    <x v="53"/>
    <x v="1"/>
    <n v="30"/>
    <x v="3"/>
  </r>
  <r>
    <x v="3"/>
    <x v="3"/>
    <s v="0428 Trysil "/>
    <x v="52"/>
    <x v="53"/>
    <x v="2"/>
    <n v="94"/>
    <x v="3"/>
  </r>
  <r>
    <x v="3"/>
    <x v="3"/>
    <s v="0428 Trysil "/>
    <x v="52"/>
    <x v="53"/>
    <x v="3"/>
    <n v="15"/>
    <x v="3"/>
  </r>
  <r>
    <x v="3"/>
    <x v="3"/>
    <s v="0428 Trysil "/>
    <x v="52"/>
    <x v="53"/>
    <x v="4"/>
    <n v="18"/>
    <x v="3"/>
  </r>
  <r>
    <x v="3"/>
    <x v="3"/>
    <s v="0428 Trysil "/>
    <x v="52"/>
    <x v="53"/>
    <x v="5"/>
    <n v="7"/>
    <x v="3"/>
  </r>
  <r>
    <x v="3"/>
    <x v="3"/>
    <s v="0428 Trysil "/>
    <x v="52"/>
    <x v="53"/>
    <x v="6"/>
    <n v="19"/>
    <x v="3"/>
  </r>
  <r>
    <x v="3"/>
    <x v="3"/>
    <s v="0429 Åmot "/>
    <x v="53"/>
    <x v="54"/>
    <x v="0"/>
    <n v="31"/>
    <x v="6"/>
  </r>
  <r>
    <x v="3"/>
    <x v="3"/>
    <s v="0429 Åmot "/>
    <x v="53"/>
    <x v="54"/>
    <x v="1"/>
    <n v="14"/>
    <x v="6"/>
  </r>
  <r>
    <x v="3"/>
    <x v="3"/>
    <s v="0429 Åmot "/>
    <x v="53"/>
    <x v="54"/>
    <x v="2"/>
    <n v="50"/>
    <x v="6"/>
  </r>
  <r>
    <x v="3"/>
    <x v="3"/>
    <s v="0429 Åmot "/>
    <x v="53"/>
    <x v="54"/>
    <x v="3"/>
    <n v="28"/>
    <x v="6"/>
  </r>
  <r>
    <x v="3"/>
    <x v="3"/>
    <s v="0429 Åmot "/>
    <x v="53"/>
    <x v="54"/>
    <x v="4"/>
    <n v="46"/>
    <x v="6"/>
  </r>
  <r>
    <x v="3"/>
    <x v="3"/>
    <s v="0429 Åmot "/>
    <x v="53"/>
    <x v="54"/>
    <x v="5"/>
    <n v="0"/>
    <x v="6"/>
  </r>
  <r>
    <x v="3"/>
    <x v="3"/>
    <s v="0429 Åmot "/>
    <x v="53"/>
    <x v="54"/>
    <x v="6"/>
    <n v="13"/>
    <x v="6"/>
  </r>
  <r>
    <x v="3"/>
    <x v="3"/>
    <s v="0430 Stor-Elvdal "/>
    <x v="54"/>
    <x v="55"/>
    <x v="0"/>
    <n v="9"/>
    <x v="5"/>
  </r>
  <r>
    <x v="3"/>
    <x v="3"/>
    <s v="0430 Stor-Elvdal "/>
    <x v="54"/>
    <x v="55"/>
    <x v="1"/>
    <n v="12"/>
    <x v="5"/>
  </r>
  <r>
    <x v="3"/>
    <x v="3"/>
    <s v="0430 Stor-Elvdal "/>
    <x v="54"/>
    <x v="55"/>
    <x v="2"/>
    <n v="69"/>
    <x v="5"/>
  </r>
  <r>
    <x v="3"/>
    <x v="3"/>
    <s v="0430 Stor-Elvdal "/>
    <x v="54"/>
    <x v="55"/>
    <x v="3"/>
    <n v="25"/>
    <x v="5"/>
  </r>
  <r>
    <x v="3"/>
    <x v="3"/>
    <s v="0430 Stor-Elvdal "/>
    <x v="54"/>
    <x v="55"/>
    <x v="4"/>
    <n v="25"/>
    <x v="5"/>
  </r>
  <r>
    <x v="3"/>
    <x v="3"/>
    <s v="0430 Stor-Elvdal "/>
    <x v="54"/>
    <x v="55"/>
    <x v="5"/>
    <n v="14"/>
    <x v="5"/>
  </r>
  <r>
    <x v="3"/>
    <x v="3"/>
    <s v="0430 Stor-Elvdal "/>
    <x v="54"/>
    <x v="55"/>
    <x v="6"/>
    <n v="9"/>
    <x v="5"/>
  </r>
  <r>
    <x v="3"/>
    <x v="3"/>
    <s v="0432 Rendalen "/>
    <x v="55"/>
    <x v="56"/>
    <x v="0"/>
    <n v="5"/>
    <x v="4"/>
  </r>
  <r>
    <x v="3"/>
    <x v="3"/>
    <s v="0432 Rendalen "/>
    <x v="55"/>
    <x v="56"/>
    <x v="1"/>
    <n v="1"/>
    <x v="4"/>
  </r>
  <r>
    <x v="3"/>
    <x v="3"/>
    <s v="0432 Rendalen "/>
    <x v="55"/>
    <x v="56"/>
    <x v="2"/>
    <n v="21"/>
    <x v="4"/>
  </r>
  <r>
    <x v="3"/>
    <x v="3"/>
    <s v="0432 Rendalen "/>
    <x v="55"/>
    <x v="56"/>
    <x v="3"/>
    <n v="0"/>
    <x v="4"/>
  </r>
  <r>
    <x v="3"/>
    <x v="3"/>
    <s v="0432 Rendalen "/>
    <x v="55"/>
    <x v="56"/>
    <x v="4"/>
    <n v="11"/>
    <x v="4"/>
  </r>
  <r>
    <x v="3"/>
    <x v="3"/>
    <s v="0432 Rendalen "/>
    <x v="55"/>
    <x v="56"/>
    <x v="5"/>
    <n v="0"/>
    <x v="4"/>
  </r>
  <r>
    <x v="3"/>
    <x v="3"/>
    <s v="0432 Rendalen "/>
    <x v="55"/>
    <x v="56"/>
    <x v="6"/>
    <n v="7"/>
    <x v="4"/>
  </r>
  <r>
    <x v="3"/>
    <x v="3"/>
    <s v="0434 Engerdal "/>
    <x v="56"/>
    <x v="57"/>
    <x v="0"/>
    <n v="8"/>
    <x v="5"/>
  </r>
  <r>
    <x v="3"/>
    <x v="3"/>
    <s v="0434 Engerdal "/>
    <x v="56"/>
    <x v="57"/>
    <x v="1"/>
    <n v="7"/>
    <x v="5"/>
  </r>
  <r>
    <x v="3"/>
    <x v="3"/>
    <s v="0434 Engerdal "/>
    <x v="56"/>
    <x v="57"/>
    <x v="2"/>
    <n v="38"/>
    <x v="5"/>
  </r>
  <r>
    <x v="3"/>
    <x v="3"/>
    <s v="0434 Engerdal "/>
    <x v="56"/>
    <x v="57"/>
    <x v="3"/>
    <n v="15"/>
    <x v="5"/>
  </r>
  <r>
    <x v="3"/>
    <x v="3"/>
    <s v="0434 Engerdal "/>
    <x v="56"/>
    <x v="57"/>
    <x v="4"/>
    <n v="11"/>
    <x v="5"/>
  </r>
  <r>
    <x v="3"/>
    <x v="3"/>
    <s v="0434 Engerdal "/>
    <x v="56"/>
    <x v="57"/>
    <x v="5"/>
    <n v="1"/>
    <x v="5"/>
  </r>
  <r>
    <x v="3"/>
    <x v="3"/>
    <s v="0434 Engerdal "/>
    <x v="56"/>
    <x v="57"/>
    <x v="6"/>
    <n v="3"/>
    <x v="5"/>
  </r>
  <r>
    <x v="3"/>
    <x v="3"/>
    <s v="0436 Tolga"/>
    <x v="57"/>
    <x v="58"/>
    <x v="0"/>
    <n v="9"/>
    <x v="5"/>
  </r>
  <r>
    <x v="3"/>
    <x v="3"/>
    <s v="0436 Tolga"/>
    <x v="57"/>
    <x v="58"/>
    <x v="1"/>
    <n v="1"/>
    <x v="5"/>
  </r>
  <r>
    <x v="3"/>
    <x v="3"/>
    <s v="0436 Tolga"/>
    <x v="57"/>
    <x v="58"/>
    <x v="2"/>
    <n v="30"/>
    <x v="5"/>
  </r>
  <r>
    <x v="3"/>
    <x v="3"/>
    <s v="0436 Tolga"/>
    <x v="57"/>
    <x v="58"/>
    <x v="3"/>
    <n v="6"/>
    <x v="5"/>
  </r>
  <r>
    <x v="3"/>
    <x v="3"/>
    <s v="0436 Tolga"/>
    <x v="57"/>
    <x v="58"/>
    <x v="4"/>
    <n v="19"/>
    <x v="5"/>
  </r>
  <r>
    <x v="3"/>
    <x v="3"/>
    <s v="0436 Tolga"/>
    <x v="57"/>
    <x v="58"/>
    <x v="5"/>
    <n v="1"/>
    <x v="5"/>
  </r>
  <r>
    <x v="3"/>
    <x v="3"/>
    <s v="0436 Tolga"/>
    <x v="57"/>
    <x v="58"/>
    <x v="6"/>
    <n v="3"/>
    <x v="5"/>
  </r>
  <r>
    <x v="3"/>
    <x v="3"/>
    <s v="0437 Tynset "/>
    <x v="58"/>
    <x v="59"/>
    <x v="0"/>
    <n v="25"/>
    <x v="4"/>
  </r>
  <r>
    <x v="3"/>
    <x v="3"/>
    <s v="0437 Tynset "/>
    <x v="58"/>
    <x v="59"/>
    <x v="1"/>
    <n v="12"/>
    <x v="4"/>
  </r>
  <r>
    <x v="3"/>
    <x v="3"/>
    <s v="0437 Tynset "/>
    <x v="58"/>
    <x v="59"/>
    <x v="2"/>
    <n v="41"/>
    <x v="4"/>
  </r>
  <r>
    <x v="3"/>
    <x v="3"/>
    <s v="0437 Tynset "/>
    <x v="58"/>
    <x v="59"/>
    <x v="3"/>
    <n v="15"/>
    <x v="4"/>
  </r>
  <r>
    <x v="3"/>
    <x v="3"/>
    <s v="0437 Tynset "/>
    <x v="58"/>
    <x v="59"/>
    <x v="4"/>
    <n v="37"/>
    <x v="4"/>
  </r>
  <r>
    <x v="3"/>
    <x v="3"/>
    <s v="0437 Tynset "/>
    <x v="58"/>
    <x v="59"/>
    <x v="5"/>
    <n v="13"/>
    <x v="4"/>
  </r>
  <r>
    <x v="3"/>
    <x v="3"/>
    <s v="0437 Tynset "/>
    <x v="58"/>
    <x v="59"/>
    <x v="6"/>
    <n v="4"/>
    <x v="4"/>
  </r>
  <r>
    <x v="3"/>
    <x v="3"/>
    <s v="0438 Alvdal "/>
    <x v="59"/>
    <x v="60"/>
    <x v="0"/>
    <n v="10"/>
    <x v="4"/>
  </r>
  <r>
    <x v="3"/>
    <x v="3"/>
    <s v="0438 Alvdal "/>
    <x v="59"/>
    <x v="60"/>
    <x v="1"/>
    <n v="9"/>
    <x v="4"/>
  </r>
  <r>
    <x v="3"/>
    <x v="3"/>
    <s v="0438 Alvdal "/>
    <x v="59"/>
    <x v="60"/>
    <x v="2"/>
    <n v="45"/>
    <x v="4"/>
  </r>
  <r>
    <x v="3"/>
    <x v="3"/>
    <s v="0438 Alvdal "/>
    <x v="59"/>
    <x v="60"/>
    <x v="3"/>
    <n v="9"/>
    <x v="4"/>
  </r>
  <r>
    <x v="3"/>
    <x v="3"/>
    <s v="0438 Alvdal "/>
    <x v="59"/>
    <x v="60"/>
    <x v="4"/>
    <n v="22"/>
    <x v="4"/>
  </r>
  <r>
    <x v="3"/>
    <x v="3"/>
    <s v="0438 Alvdal "/>
    <x v="59"/>
    <x v="60"/>
    <x v="5"/>
    <n v="29"/>
    <x v="4"/>
  </r>
  <r>
    <x v="3"/>
    <x v="3"/>
    <s v="0438 Alvdal "/>
    <x v="59"/>
    <x v="60"/>
    <x v="6"/>
    <n v="20"/>
    <x v="4"/>
  </r>
  <r>
    <x v="3"/>
    <x v="3"/>
    <s v="0439 Folldal"/>
    <x v="60"/>
    <x v="61"/>
    <x v="0"/>
    <n v="10"/>
    <x v="5"/>
  </r>
  <r>
    <x v="3"/>
    <x v="3"/>
    <s v="0439 Folldal"/>
    <x v="60"/>
    <x v="61"/>
    <x v="1"/>
    <n v="2"/>
    <x v="5"/>
  </r>
  <r>
    <x v="3"/>
    <x v="3"/>
    <s v="0439 Folldal"/>
    <x v="60"/>
    <x v="61"/>
    <x v="2"/>
    <n v="38"/>
    <x v="5"/>
  </r>
  <r>
    <x v="3"/>
    <x v="3"/>
    <s v="0439 Folldal"/>
    <x v="60"/>
    <x v="61"/>
    <x v="3"/>
    <n v="4"/>
    <x v="5"/>
  </r>
  <r>
    <x v="3"/>
    <x v="3"/>
    <s v="0439 Folldal"/>
    <x v="60"/>
    <x v="61"/>
    <x v="4"/>
    <n v="2"/>
    <x v="5"/>
  </r>
  <r>
    <x v="3"/>
    <x v="3"/>
    <s v="0439 Folldal"/>
    <x v="60"/>
    <x v="61"/>
    <x v="5"/>
    <n v="3"/>
    <x v="5"/>
  </r>
  <r>
    <x v="3"/>
    <x v="3"/>
    <s v="0439 Folldal"/>
    <x v="60"/>
    <x v="61"/>
    <x v="6"/>
    <n v="1"/>
    <x v="5"/>
  </r>
  <r>
    <x v="3"/>
    <x v="3"/>
    <s v="0441 Os "/>
    <x v="61"/>
    <x v="62"/>
    <x v="0"/>
    <n v="8"/>
    <x v="5"/>
  </r>
  <r>
    <x v="3"/>
    <x v="3"/>
    <s v="0441 Os "/>
    <x v="61"/>
    <x v="62"/>
    <x v="1"/>
    <n v="3"/>
    <x v="5"/>
  </r>
  <r>
    <x v="3"/>
    <x v="3"/>
    <s v="0441 Os "/>
    <x v="61"/>
    <x v="62"/>
    <x v="2"/>
    <n v="13"/>
    <x v="5"/>
  </r>
  <r>
    <x v="3"/>
    <x v="3"/>
    <s v="0441 Os "/>
    <x v="61"/>
    <x v="62"/>
    <x v="3"/>
    <n v="1"/>
    <x v="5"/>
  </r>
  <r>
    <x v="3"/>
    <x v="3"/>
    <s v="0441 Os "/>
    <x v="61"/>
    <x v="62"/>
    <x v="4"/>
    <n v="8"/>
    <x v="5"/>
  </r>
  <r>
    <x v="3"/>
    <x v="3"/>
    <s v="0441 Os "/>
    <x v="61"/>
    <x v="62"/>
    <x v="5"/>
    <n v="1"/>
    <x v="5"/>
  </r>
  <r>
    <x v="3"/>
    <x v="3"/>
    <s v="0441 Os "/>
    <x v="61"/>
    <x v="62"/>
    <x v="6"/>
    <n v="0"/>
    <x v="5"/>
  </r>
  <r>
    <x v="4"/>
    <x v="4"/>
    <s v="0501 Lillehammer "/>
    <x v="62"/>
    <x v="63"/>
    <x v="0"/>
    <n v="148"/>
    <x v="4"/>
  </r>
  <r>
    <x v="4"/>
    <x v="4"/>
    <s v="0501 Lillehammer "/>
    <x v="62"/>
    <x v="63"/>
    <x v="1"/>
    <n v="42"/>
    <x v="4"/>
  </r>
  <r>
    <x v="4"/>
    <x v="4"/>
    <s v="0501 Lillehammer "/>
    <x v="62"/>
    <x v="63"/>
    <x v="2"/>
    <n v="182"/>
    <x v="4"/>
  </r>
  <r>
    <x v="4"/>
    <x v="4"/>
    <s v="0501 Lillehammer "/>
    <x v="62"/>
    <x v="63"/>
    <x v="3"/>
    <n v="30"/>
    <x v="4"/>
  </r>
  <r>
    <x v="4"/>
    <x v="4"/>
    <s v="0501 Lillehammer "/>
    <x v="62"/>
    <x v="63"/>
    <x v="4"/>
    <n v="79"/>
    <x v="4"/>
  </r>
  <r>
    <x v="4"/>
    <x v="4"/>
    <s v="0501 Lillehammer "/>
    <x v="62"/>
    <x v="63"/>
    <x v="5"/>
    <n v="28"/>
    <x v="4"/>
  </r>
  <r>
    <x v="4"/>
    <x v="4"/>
    <s v="0501 Lillehammer "/>
    <x v="62"/>
    <x v="63"/>
    <x v="6"/>
    <n v="20"/>
    <x v="4"/>
  </r>
  <r>
    <x v="4"/>
    <x v="4"/>
    <s v="0502 Gjøvik "/>
    <x v="63"/>
    <x v="64"/>
    <x v="0"/>
    <n v="125"/>
    <x v="4"/>
  </r>
  <r>
    <x v="4"/>
    <x v="4"/>
    <s v="0502 Gjøvik "/>
    <x v="63"/>
    <x v="64"/>
    <x v="1"/>
    <n v="15"/>
    <x v="4"/>
  </r>
  <r>
    <x v="4"/>
    <x v="4"/>
    <s v="0502 Gjøvik "/>
    <x v="63"/>
    <x v="64"/>
    <x v="2"/>
    <n v="129"/>
    <x v="4"/>
  </r>
  <r>
    <x v="4"/>
    <x v="4"/>
    <s v="0502 Gjøvik "/>
    <x v="63"/>
    <x v="64"/>
    <x v="3"/>
    <n v="31"/>
    <x v="4"/>
  </r>
  <r>
    <x v="4"/>
    <x v="4"/>
    <s v="0502 Gjøvik "/>
    <x v="63"/>
    <x v="64"/>
    <x v="4"/>
    <n v="70"/>
    <x v="4"/>
  </r>
  <r>
    <x v="4"/>
    <x v="4"/>
    <s v="0502 Gjøvik "/>
    <x v="63"/>
    <x v="64"/>
    <x v="5"/>
    <n v="55"/>
    <x v="4"/>
  </r>
  <r>
    <x v="4"/>
    <x v="4"/>
    <s v="0502 Gjøvik "/>
    <x v="63"/>
    <x v="64"/>
    <x v="6"/>
    <n v="39"/>
    <x v="4"/>
  </r>
  <r>
    <x v="4"/>
    <x v="4"/>
    <s v="0511 Dovre"/>
    <x v="64"/>
    <x v="65"/>
    <x v="0"/>
    <n v="4"/>
    <x v="9"/>
  </r>
  <r>
    <x v="4"/>
    <x v="4"/>
    <s v="0511 Dovre"/>
    <x v="64"/>
    <x v="65"/>
    <x v="1"/>
    <n v="0"/>
    <x v="9"/>
  </r>
  <r>
    <x v="4"/>
    <x v="4"/>
    <s v="0511 Dovre"/>
    <x v="64"/>
    <x v="65"/>
    <x v="2"/>
    <n v="13"/>
    <x v="9"/>
  </r>
  <r>
    <x v="4"/>
    <x v="4"/>
    <s v="0511 Dovre"/>
    <x v="64"/>
    <x v="65"/>
    <x v="3"/>
    <n v="8"/>
    <x v="9"/>
  </r>
  <r>
    <x v="4"/>
    <x v="4"/>
    <s v="0511 Dovre"/>
    <x v="64"/>
    <x v="65"/>
    <x v="4"/>
    <n v="21"/>
    <x v="9"/>
  </r>
  <r>
    <x v="4"/>
    <x v="4"/>
    <s v="0511 Dovre"/>
    <x v="64"/>
    <x v="65"/>
    <x v="5"/>
    <n v="3"/>
    <x v="9"/>
  </r>
  <r>
    <x v="4"/>
    <x v="4"/>
    <s v="0511 Dovre"/>
    <x v="64"/>
    <x v="65"/>
    <x v="6"/>
    <n v="3"/>
    <x v="9"/>
  </r>
  <r>
    <x v="4"/>
    <x v="4"/>
    <s v="0512 Lesja"/>
    <x v="65"/>
    <x v="66"/>
    <x v="0"/>
    <n v="20"/>
    <x v="10"/>
  </r>
  <r>
    <x v="4"/>
    <x v="4"/>
    <s v="0512 Lesja"/>
    <x v="65"/>
    <x v="66"/>
    <x v="1"/>
    <n v="8"/>
    <x v="10"/>
  </r>
  <r>
    <x v="4"/>
    <x v="4"/>
    <s v="0512 Lesja"/>
    <x v="65"/>
    <x v="66"/>
    <x v="2"/>
    <n v="133"/>
    <x v="10"/>
  </r>
  <r>
    <x v="4"/>
    <x v="4"/>
    <s v="0512 Lesja"/>
    <x v="65"/>
    <x v="66"/>
    <x v="3"/>
    <n v="26"/>
    <x v="10"/>
  </r>
  <r>
    <x v="4"/>
    <x v="4"/>
    <s v="0512 Lesja"/>
    <x v="65"/>
    <x v="66"/>
    <x v="4"/>
    <n v="40"/>
    <x v="10"/>
  </r>
  <r>
    <x v="4"/>
    <x v="4"/>
    <s v="0512 Lesja"/>
    <x v="65"/>
    <x v="66"/>
    <x v="5"/>
    <n v="12"/>
    <x v="10"/>
  </r>
  <r>
    <x v="4"/>
    <x v="4"/>
    <s v="0512 Lesja"/>
    <x v="65"/>
    <x v="66"/>
    <x v="6"/>
    <n v="3"/>
    <x v="10"/>
  </r>
  <r>
    <x v="4"/>
    <x v="4"/>
    <s v="0513 Skjåk"/>
    <x v="66"/>
    <x v="67"/>
    <x v="0"/>
    <n v="26"/>
    <x v="2"/>
  </r>
  <r>
    <x v="4"/>
    <x v="4"/>
    <s v="0513 Skjåk"/>
    <x v="66"/>
    <x v="67"/>
    <x v="1"/>
    <n v="2"/>
    <x v="2"/>
  </r>
  <r>
    <x v="4"/>
    <x v="4"/>
    <s v="0513 Skjåk"/>
    <x v="66"/>
    <x v="67"/>
    <x v="2"/>
    <n v="68"/>
    <x v="2"/>
  </r>
  <r>
    <x v="4"/>
    <x v="4"/>
    <s v="0513 Skjåk"/>
    <x v="66"/>
    <x v="67"/>
    <x v="3"/>
    <n v="5"/>
    <x v="2"/>
  </r>
  <r>
    <x v="4"/>
    <x v="4"/>
    <s v="0513 Skjåk"/>
    <x v="66"/>
    <x v="67"/>
    <x v="4"/>
    <n v="14"/>
    <x v="2"/>
  </r>
  <r>
    <x v="4"/>
    <x v="4"/>
    <s v="0513 Skjåk"/>
    <x v="66"/>
    <x v="67"/>
    <x v="5"/>
    <n v="4"/>
    <x v="2"/>
  </r>
  <r>
    <x v="4"/>
    <x v="4"/>
    <s v="0513 Skjåk"/>
    <x v="66"/>
    <x v="67"/>
    <x v="6"/>
    <n v="4"/>
    <x v="2"/>
  </r>
  <r>
    <x v="4"/>
    <x v="4"/>
    <s v="0514 Lom"/>
    <x v="67"/>
    <x v="68"/>
    <x v="0"/>
    <n v="52"/>
    <x v="2"/>
  </r>
  <r>
    <x v="4"/>
    <x v="4"/>
    <s v="0514 Lom"/>
    <x v="67"/>
    <x v="68"/>
    <x v="1"/>
    <n v="7"/>
    <x v="2"/>
  </r>
  <r>
    <x v="4"/>
    <x v="4"/>
    <s v="0514 Lom"/>
    <x v="67"/>
    <x v="68"/>
    <x v="2"/>
    <n v="70"/>
    <x v="2"/>
  </r>
  <r>
    <x v="4"/>
    <x v="4"/>
    <s v="0514 Lom"/>
    <x v="67"/>
    <x v="68"/>
    <x v="3"/>
    <n v="3"/>
    <x v="2"/>
  </r>
  <r>
    <x v="4"/>
    <x v="4"/>
    <s v="0514 Lom"/>
    <x v="67"/>
    <x v="68"/>
    <x v="4"/>
    <n v="25"/>
    <x v="2"/>
  </r>
  <r>
    <x v="4"/>
    <x v="4"/>
    <s v="0514 Lom"/>
    <x v="67"/>
    <x v="68"/>
    <x v="5"/>
    <n v="4"/>
    <x v="2"/>
  </r>
  <r>
    <x v="4"/>
    <x v="4"/>
    <s v="0514 Lom"/>
    <x v="67"/>
    <x v="68"/>
    <x v="6"/>
    <n v="14"/>
    <x v="2"/>
  </r>
  <r>
    <x v="4"/>
    <x v="4"/>
    <s v="0515 Vågå "/>
    <x v="68"/>
    <x v="69"/>
    <x v="0"/>
    <n v="17"/>
    <x v="6"/>
  </r>
  <r>
    <x v="4"/>
    <x v="4"/>
    <s v="0515 Vågå "/>
    <x v="68"/>
    <x v="69"/>
    <x v="1"/>
    <n v="4"/>
    <x v="6"/>
  </r>
  <r>
    <x v="4"/>
    <x v="4"/>
    <s v="0515 Vågå "/>
    <x v="68"/>
    <x v="69"/>
    <x v="2"/>
    <n v="33"/>
    <x v="6"/>
  </r>
  <r>
    <x v="4"/>
    <x v="4"/>
    <s v="0515 Vågå "/>
    <x v="68"/>
    <x v="69"/>
    <x v="3"/>
    <n v="18"/>
    <x v="6"/>
  </r>
  <r>
    <x v="4"/>
    <x v="4"/>
    <s v="0515 Vågå "/>
    <x v="68"/>
    <x v="69"/>
    <x v="4"/>
    <n v="21"/>
    <x v="6"/>
  </r>
  <r>
    <x v="4"/>
    <x v="4"/>
    <s v="0515 Vågå "/>
    <x v="68"/>
    <x v="69"/>
    <x v="5"/>
    <n v="1"/>
    <x v="6"/>
  </r>
  <r>
    <x v="4"/>
    <x v="4"/>
    <s v="0515 Vågå "/>
    <x v="68"/>
    <x v="69"/>
    <x v="6"/>
    <n v="4"/>
    <x v="6"/>
  </r>
  <r>
    <x v="4"/>
    <x v="4"/>
    <s v="0516 Nord-Fron"/>
    <x v="69"/>
    <x v="70"/>
    <x v="0"/>
    <n v="30"/>
    <x v="4"/>
  </r>
  <r>
    <x v="4"/>
    <x v="4"/>
    <s v="0516 Nord-Fron"/>
    <x v="69"/>
    <x v="70"/>
    <x v="1"/>
    <n v="11"/>
    <x v="4"/>
  </r>
  <r>
    <x v="4"/>
    <x v="4"/>
    <s v="0516 Nord-Fron"/>
    <x v="69"/>
    <x v="70"/>
    <x v="2"/>
    <n v="135"/>
    <x v="4"/>
  </r>
  <r>
    <x v="4"/>
    <x v="4"/>
    <s v="0516 Nord-Fron"/>
    <x v="69"/>
    <x v="70"/>
    <x v="3"/>
    <n v="15"/>
    <x v="4"/>
  </r>
  <r>
    <x v="4"/>
    <x v="4"/>
    <s v="0516 Nord-Fron"/>
    <x v="69"/>
    <x v="70"/>
    <x v="4"/>
    <n v="111"/>
    <x v="4"/>
  </r>
  <r>
    <x v="4"/>
    <x v="4"/>
    <s v="0516 Nord-Fron"/>
    <x v="69"/>
    <x v="70"/>
    <x v="5"/>
    <n v="9"/>
    <x v="4"/>
  </r>
  <r>
    <x v="4"/>
    <x v="4"/>
    <s v="0516 Nord-Fron"/>
    <x v="69"/>
    <x v="70"/>
    <x v="6"/>
    <n v="18"/>
    <x v="4"/>
  </r>
  <r>
    <x v="4"/>
    <x v="4"/>
    <s v="0517 Sel"/>
    <x v="70"/>
    <x v="71"/>
    <x v="0"/>
    <n v="27"/>
    <x v="6"/>
  </r>
  <r>
    <x v="4"/>
    <x v="4"/>
    <s v="0517 Sel"/>
    <x v="70"/>
    <x v="71"/>
    <x v="1"/>
    <n v="0"/>
    <x v="6"/>
  </r>
  <r>
    <x v="4"/>
    <x v="4"/>
    <s v="0517 Sel"/>
    <x v="70"/>
    <x v="71"/>
    <x v="2"/>
    <n v="13"/>
    <x v="6"/>
  </r>
  <r>
    <x v="4"/>
    <x v="4"/>
    <s v="0517 Sel"/>
    <x v="70"/>
    <x v="71"/>
    <x v="3"/>
    <n v="33"/>
    <x v="6"/>
  </r>
  <r>
    <x v="4"/>
    <x v="4"/>
    <s v="0517 Sel"/>
    <x v="70"/>
    <x v="71"/>
    <x v="4"/>
    <n v="20"/>
    <x v="6"/>
  </r>
  <r>
    <x v="4"/>
    <x v="4"/>
    <s v="0517 Sel"/>
    <x v="70"/>
    <x v="71"/>
    <x v="5"/>
    <n v="1"/>
    <x v="6"/>
  </r>
  <r>
    <x v="4"/>
    <x v="4"/>
    <s v="0517 Sel"/>
    <x v="70"/>
    <x v="71"/>
    <x v="6"/>
    <n v="3"/>
    <x v="6"/>
  </r>
  <r>
    <x v="4"/>
    <x v="4"/>
    <s v="0519 Sør-Fron "/>
    <x v="71"/>
    <x v="72"/>
    <x v="0"/>
    <n v="38"/>
    <x v="7"/>
  </r>
  <r>
    <x v="4"/>
    <x v="4"/>
    <s v="0519 Sør-Fron "/>
    <x v="71"/>
    <x v="72"/>
    <x v="1"/>
    <n v="49"/>
    <x v="7"/>
  </r>
  <r>
    <x v="4"/>
    <x v="4"/>
    <s v="0519 Sør-Fron "/>
    <x v="71"/>
    <x v="72"/>
    <x v="2"/>
    <n v="109"/>
    <x v="7"/>
  </r>
  <r>
    <x v="4"/>
    <x v="4"/>
    <s v="0519 Sør-Fron "/>
    <x v="71"/>
    <x v="72"/>
    <x v="3"/>
    <n v="15"/>
    <x v="7"/>
  </r>
  <r>
    <x v="4"/>
    <x v="4"/>
    <s v="0519 Sør-Fron "/>
    <x v="71"/>
    <x v="72"/>
    <x v="4"/>
    <n v="86"/>
    <x v="7"/>
  </r>
  <r>
    <x v="4"/>
    <x v="4"/>
    <s v="0519 Sør-Fron "/>
    <x v="71"/>
    <x v="72"/>
    <x v="5"/>
    <n v="26"/>
    <x v="7"/>
  </r>
  <r>
    <x v="4"/>
    <x v="4"/>
    <s v="0519 Sør-Fron "/>
    <x v="71"/>
    <x v="72"/>
    <x v="6"/>
    <n v="16"/>
    <x v="7"/>
  </r>
  <r>
    <x v="4"/>
    <x v="4"/>
    <s v="0520 Ringebu"/>
    <x v="72"/>
    <x v="73"/>
    <x v="0"/>
    <n v="14"/>
    <x v="4"/>
  </r>
  <r>
    <x v="4"/>
    <x v="4"/>
    <s v="0520 Ringebu"/>
    <x v="72"/>
    <x v="73"/>
    <x v="1"/>
    <n v="9"/>
    <x v="4"/>
  </r>
  <r>
    <x v="4"/>
    <x v="4"/>
    <s v="0520 Ringebu"/>
    <x v="72"/>
    <x v="73"/>
    <x v="2"/>
    <n v="84"/>
    <x v="4"/>
  </r>
  <r>
    <x v="4"/>
    <x v="4"/>
    <s v="0520 Ringebu"/>
    <x v="72"/>
    <x v="73"/>
    <x v="3"/>
    <n v="13"/>
    <x v="4"/>
  </r>
  <r>
    <x v="4"/>
    <x v="4"/>
    <s v="0520 Ringebu"/>
    <x v="72"/>
    <x v="73"/>
    <x v="4"/>
    <n v="16"/>
    <x v="4"/>
  </r>
  <r>
    <x v="4"/>
    <x v="4"/>
    <s v="0520 Ringebu"/>
    <x v="72"/>
    <x v="73"/>
    <x v="5"/>
    <n v="1"/>
    <x v="4"/>
  </r>
  <r>
    <x v="4"/>
    <x v="4"/>
    <s v="0520 Ringebu"/>
    <x v="72"/>
    <x v="73"/>
    <x v="6"/>
    <n v="5"/>
    <x v="4"/>
  </r>
  <r>
    <x v="4"/>
    <x v="4"/>
    <s v="0521 Øyer "/>
    <x v="73"/>
    <x v="74"/>
    <x v="0"/>
    <n v="29"/>
    <x v="7"/>
  </r>
  <r>
    <x v="4"/>
    <x v="4"/>
    <s v="0521 Øyer "/>
    <x v="73"/>
    <x v="74"/>
    <x v="1"/>
    <n v="28"/>
    <x v="7"/>
  </r>
  <r>
    <x v="4"/>
    <x v="4"/>
    <s v="0521 Øyer "/>
    <x v="73"/>
    <x v="74"/>
    <x v="2"/>
    <n v="73"/>
    <x v="7"/>
  </r>
  <r>
    <x v="4"/>
    <x v="4"/>
    <s v="0521 Øyer "/>
    <x v="73"/>
    <x v="74"/>
    <x v="3"/>
    <n v="28"/>
    <x v="7"/>
  </r>
  <r>
    <x v="4"/>
    <x v="4"/>
    <s v="0521 Øyer "/>
    <x v="73"/>
    <x v="74"/>
    <x v="4"/>
    <n v="44"/>
    <x v="7"/>
  </r>
  <r>
    <x v="4"/>
    <x v="4"/>
    <s v="0521 Øyer "/>
    <x v="73"/>
    <x v="74"/>
    <x v="5"/>
    <n v="9"/>
    <x v="7"/>
  </r>
  <r>
    <x v="4"/>
    <x v="4"/>
    <s v="0521 Øyer "/>
    <x v="73"/>
    <x v="74"/>
    <x v="6"/>
    <n v="25"/>
    <x v="7"/>
  </r>
  <r>
    <x v="4"/>
    <x v="4"/>
    <s v="0522 Gausdal"/>
    <x v="74"/>
    <x v="75"/>
    <x v="0"/>
    <n v="60"/>
    <x v="4"/>
  </r>
  <r>
    <x v="4"/>
    <x v="4"/>
    <s v="0522 Gausdal"/>
    <x v="74"/>
    <x v="75"/>
    <x v="1"/>
    <n v="20"/>
    <x v="4"/>
  </r>
  <r>
    <x v="4"/>
    <x v="4"/>
    <s v="0522 Gausdal"/>
    <x v="74"/>
    <x v="75"/>
    <x v="2"/>
    <n v="153"/>
    <x v="4"/>
  </r>
  <r>
    <x v="4"/>
    <x v="4"/>
    <s v="0522 Gausdal"/>
    <x v="74"/>
    <x v="75"/>
    <x v="3"/>
    <n v="17"/>
    <x v="4"/>
  </r>
  <r>
    <x v="4"/>
    <x v="4"/>
    <s v="0522 Gausdal"/>
    <x v="74"/>
    <x v="75"/>
    <x v="4"/>
    <n v="60"/>
    <x v="4"/>
  </r>
  <r>
    <x v="4"/>
    <x v="4"/>
    <s v="0522 Gausdal"/>
    <x v="74"/>
    <x v="75"/>
    <x v="5"/>
    <n v="18"/>
    <x v="4"/>
  </r>
  <r>
    <x v="4"/>
    <x v="4"/>
    <s v="0522 Gausdal"/>
    <x v="74"/>
    <x v="75"/>
    <x v="6"/>
    <n v="39"/>
    <x v="4"/>
  </r>
  <r>
    <x v="4"/>
    <x v="4"/>
    <s v="0528 Østre Toten "/>
    <x v="75"/>
    <x v="76"/>
    <x v="0"/>
    <n v="192"/>
    <x v="4"/>
  </r>
  <r>
    <x v="4"/>
    <x v="4"/>
    <s v="0528 Østre Toten "/>
    <x v="75"/>
    <x v="76"/>
    <x v="1"/>
    <n v="3"/>
    <x v="4"/>
  </r>
  <r>
    <x v="4"/>
    <x v="4"/>
    <s v="0528 Østre Toten "/>
    <x v="75"/>
    <x v="76"/>
    <x v="2"/>
    <n v="217"/>
    <x v="4"/>
  </r>
  <r>
    <x v="4"/>
    <x v="4"/>
    <s v="0528 Østre Toten "/>
    <x v="75"/>
    <x v="76"/>
    <x v="3"/>
    <n v="9"/>
    <x v="4"/>
  </r>
  <r>
    <x v="4"/>
    <x v="4"/>
    <s v="0528 Østre Toten "/>
    <x v="75"/>
    <x v="76"/>
    <x v="4"/>
    <n v="60"/>
    <x v="4"/>
  </r>
  <r>
    <x v="4"/>
    <x v="4"/>
    <s v="0528 Østre Toten "/>
    <x v="75"/>
    <x v="76"/>
    <x v="5"/>
    <n v="18"/>
    <x v="4"/>
  </r>
  <r>
    <x v="4"/>
    <x v="4"/>
    <s v="0528 Østre Toten "/>
    <x v="75"/>
    <x v="76"/>
    <x v="6"/>
    <n v="52"/>
    <x v="4"/>
  </r>
  <r>
    <x v="4"/>
    <x v="4"/>
    <s v="0529 Vestre Toten"/>
    <x v="76"/>
    <x v="77"/>
    <x v="0"/>
    <n v="81"/>
    <x v="4"/>
  </r>
  <r>
    <x v="4"/>
    <x v="4"/>
    <s v="0529 Vestre Toten"/>
    <x v="76"/>
    <x v="77"/>
    <x v="1"/>
    <n v="0"/>
    <x v="4"/>
  </r>
  <r>
    <x v="4"/>
    <x v="4"/>
    <s v="0529 Vestre Toten"/>
    <x v="76"/>
    <x v="77"/>
    <x v="2"/>
    <n v="92"/>
    <x v="4"/>
  </r>
  <r>
    <x v="4"/>
    <x v="4"/>
    <s v="0529 Vestre Toten"/>
    <x v="76"/>
    <x v="77"/>
    <x v="3"/>
    <n v="8"/>
    <x v="4"/>
  </r>
  <r>
    <x v="4"/>
    <x v="4"/>
    <s v="0529 Vestre Toten"/>
    <x v="76"/>
    <x v="77"/>
    <x v="4"/>
    <n v="53"/>
    <x v="4"/>
  </r>
  <r>
    <x v="4"/>
    <x v="4"/>
    <s v="0529 Vestre Toten"/>
    <x v="76"/>
    <x v="77"/>
    <x v="5"/>
    <n v="15"/>
    <x v="4"/>
  </r>
  <r>
    <x v="4"/>
    <x v="4"/>
    <s v="0529 Vestre Toten"/>
    <x v="76"/>
    <x v="77"/>
    <x v="6"/>
    <n v="27"/>
    <x v="4"/>
  </r>
  <r>
    <x v="4"/>
    <x v="4"/>
    <s v="0532 Jevnaker "/>
    <x v="77"/>
    <x v="78"/>
    <x v="0"/>
    <n v="8"/>
    <x v="3"/>
  </r>
  <r>
    <x v="4"/>
    <x v="4"/>
    <s v="0532 Jevnaker "/>
    <x v="77"/>
    <x v="78"/>
    <x v="1"/>
    <n v="0"/>
    <x v="3"/>
  </r>
  <r>
    <x v="4"/>
    <x v="4"/>
    <s v="0532 Jevnaker "/>
    <x v="77"/>
    <x v="78"/>
    <x v="2"/>
    <n v="3"/>
    <x v="3"/>
  </r>
  <r>
    <x v="4"/>
    <x v="4"/>
    <s v="0532 Jevnaker "/>
    <x v="77"/>
    <x v="78"/>
    <x v="3"/>
    <n v="1"/>
    <x v="3"/>
  </r>
  <r>
    <x v="4"/>
    <x v="4"/>
    <s v="0532 Jevnaker "/>
    <x v="77"/>
    <x v="78"/>
    <x v="4"/>
    <n v="3"/>
    <x v="3"/>
  </r>
  <r>
    <x v="4"/>
    <x v="4"/>
    <s v="0532 Jevnaker "/>
    <x v="77"/>
    <x v="78"/>
    <x v="5"/>
    <n v="0"/>
    <x v="3"/>
  </r>
  <r>
    <x v="4"/>
    <x v="4"/>
    <s v="0532 Jevnaker "/>
    <x v="77"/>
    <x v="78"/>
    <x v="6"/>
    <n v="1"/>
    <x v="3"/>
  </r>
  <r>
    <x v="4"/>
    <x v="4"/>
    <s v="0533 Lunner "/>
    <x v="78"/>
    <x v="79"/>
    <x v="0"/>
    <n v="43"/>
    <x v="4"/>
  </r>
  <r>
    <x v="4"/>
    <x v="4"/>
    <s v="0533 Lunner "/>
    <x v="78"/>
    <x v="79"/>
    <x v="1"/>
    <n v="12"/>
    <x v="4"/>
  </r>
  <r>
    <x v="4"/>
    <x v="4"/>
    <s v="0533 Lunner "/>
    <x v="78"/>
    <x v="79"/>
    <x v="2"/>
    <n v="73"/>
    <x v="4"/>
  </r>
  <r>
    <x v="4"/>
    <x v="4"/>
    <s v="0533 Lunner "/>
    <x v="78"/>
    <x v="79"/>
    <x v="3"/>
    <n v="16"/>
    <x v="4"/>
  </r>
  <r>
    <x v="4"/>
    <x v="4"/>
    <s v="0533 Lunner "/>
    <x v="78"/>
    <x v="79"/>
    <x v="4"/>
    <n v="12"/>
    <x v="4"/>
  </r>
  <r>
    <x v="4"/>
    <x v="4"/>
    <s v="0533 Lunner "/>
    <x v="78"/>
    <x v="79"/>
    <x v="5"/>
    <n v="4"/>
    <x v="4"/>
  </r>
  <r>
    <x v="4"/>
    <x v="4"/>
    <s v="0533 Lunner "/>
    <x v="78"/>
    <x v="79"/>
    <x v="6"/>
    <n v="12"/>
    <x v="4"/>
  </r>
  <r>
    <x v="4"/>
    <x v="4"/>
    <s v="0534 Gran "/>
    <x v="79"/>
    <x v="80"/>
    <x v="0"/>
    <n v="288"/>
    <x v="1"/>
  </r>
  <r>
    <x v="4"/>
    <x v="4"/>
    <s v="0534 Gran "/>
    <x v="79"/>
    <x v="80"/>
    <x v="1"/>
    <n v="25"/>
    <x v="1"/>
  </r>
  <r>
    <x v="4"/>
    <x v="4"/>
    <s v="0534 Gran "/>
    <x v="79"/>
    <x v="80"/>
    <x v="2"/>
    <n v="294"/>
    <x v="1"/>
  </r>
  <r>
    <x v="4"/>
    <x v="4"/>
    <s v="0534 Gran "/>
    <x v="79"/>
    <x v="80"/>
    <x v="3"/>
    <n v="50"/>
    <x v="1"/>
  </r>
  <r>
    <x v="4"/>
    <x v="4"/>
    <s v="0534 Gran "/>
    <x v="79"/>
    <x v="80"/>
    <x v="4"/>
    <n v="151"/>
    <x v="1"/>
  </r>
  <r>
    <x v="4"/>
    <x v="4"/>
    <s v="0534 Gran "/>
    <x v="79"/>
    <x v="80"/>
    <x v="5"/>
    <n v="65"/>
    <x v="1"/>
  </r>
  <r>
    <x v="4"/>
    <x v="4"/>
    <s v="0534 Gran "/>
    <x v="79"/>
    <x v="80"/>
    <x v="6"/>
    <n v="69"/>
    <x v="1"/>
  </r>
  <r>
    <x v="4"/>
    <x v="4"/>
    <s v="0536 Søndre Land "/>
    <x v="80"/>
    <x v="81"/>
    <x v="0"/>
    <n v="19"/>
    <x v="3"/>
  </r>
  <r>
    <x v="4"/>
    <x v="4"/>
    <s v="0536 Søndre Land "/>
    <x v="80"/>
    <x v="81"/>
    <x v="1"/>
    <n v="1"/>
    <x v="3"/>
  </r>
  <r>
    <x v="4"/>
    <x v="4"/>
    <s v="0536 Søndre Land "/>
    <x v="80"/>
    <x v="81"/>
    <x v="2"/>
    <n v="14"/>
    <x v="3"/>
  </r>
  <r>
    <x v="4"/>
    <x v="4"/>
    <s v="0536 Søndre Land "/>
    <x v="80"/>
    <x v="81"/>
    <x v="3"/>
    <n v="1"/>
    <x v="3"/>
  </r>
  <r>
    <x v="4"/>
    <x v="4"/>
    <s v="0536 Søndre Land "/>
    <x v="80"/>
    <x v="81"/>
    <x v="4"/>
    <n v="20"/>
    <x v="3"/>
  </r>
  <r>
    <x v="4"/>
    <x v="4"/>
    <s v="0536 Søndre Land "/>
    <x v="80"/>
    <x v="81"/>
    <x v="5"/>
    <n v="10"/>
    <x v="3"/>
  </r>
  <r>
    <x v="4"/>
    <x v="4"/>
    <s v="0536 Søndre Land "/>
    <x v="80"/>
    <x v="81"/>
    <x v="6"/>
    <n v="2"/>
    <x v="3"/>
  </r>
  <r>
    <x v="4"/>
    <x v="4"/>
    <s v="0538 Nordre Land "/>
    <x v="81"/>
    <x v="82"/>
    <x v="0"/>
    <n v="17"/>
    <x v="3"/>
  </r>
  <r>
    <x v="4"/>
    <x v="4"/>
    <s v="0538 Nordre Land "/>
    <x v="81"/>
    <x v="82"/>
    <x v="1"/>
    <n v="3"/>
    <x v="3"/>
  </r>
  <r>
    <x v="4"/>
    <x v="4"/>
    <s v="0538 Nordre Land "/>
    <x v="81"/>
    <x v="82"/>
    <x v="2"/>
    <n v="10"/>
    <x v="3"/>
  </r>
  <r>
    <x v="4"/>
    <x v="4"/>
    <s v="0538 Nordre Land "/>
    <x v="81"/>
    <x v="82"/>
    <x v="3"/>
    <n v="12"/>
    <x v="3"/>
  </r>
  <r>
    <x v="4"/>
    <x v="4"/>
    <s v="0538 Nordre Land "/>
    <x v="81"/>
    <x v="82"/>
    <x v="4"/>
    <n v="28"/>
    <x v="3"/>
  </r>
  <r>
    <x v="4"/>
    <x v="4"/>
    <s v="0538 Nordre Land "/>
    <x v="81"/>
    <x v="82"/>
    <x v="5"/>
    <n v="0"/>
    <x v="3"/>
  </r>
  <r>
    <x v="4"/>
    <x v="4"/>
    <s v="0538 Nordre Land "/>
    <x v="81"/>
    <x v="82"/>
    <x v="6"/>
    <n v="4"/>
    <x v="3"/>
  </r>
  <r>
    <x v="4"/>
    <x v="4"/>
    <s v="0540 Sør-Aurdal "/>
    <x v="82"/>
    <x v="83"/>
    <x v="0"/>
    <n v="14"/>
    <x v="5"/>
  </r>
  <r>
    <x v="4"/>
    <x v="4"/>
    <s v="0540 Sør-Aurdal "/>
    <x v="82"/>
    <x v="83"/>
    <x v="1"/>
    <n v="4"/>
    <x v="5"/>
  </r>
  <r>
    <x v="4"/>
    <x v="4"/>
    <s v="0540 Sør-Aurdal "/>
    <x v="82"/>
    <x v="83"/>
    <x v="2"/>
    <n v="13"/>
    <x v="5"/>
  </r>
  <r>
    <x v="4"/>
    <x v="4"/>
    <s v="0540 Sør-Aurdal "/>
    <x v="82"/>
    <x v="83"/>
    <x v="3"/>
    <n v="108"/>
    <x v="5"/>
  </r>
  <r>
    <x v="4"/>
    <x v="4"/>
    <s v="0540 Sør-Aurdal "/>
    <x v="82"/>
    <x v="83"/>
    <x v="4"/>
    <n v="18"/>
    <x v="5"/>
  </r>
  <r>
    <x v="4"/>
    <x v="4"/>
    <s v="0540 Sør-Aurdal "/>
    <x v="82"/>
    <x v="83"/>
    <x v="5"/>
    <n v="3"/>
    <x v="5"/>
  </r>
  <r>
    <x v="4"/>
    <x v="4"/>
    <s v="0540 Sør-Aurdal "/>
    <x v="82"/>
    <x v="83"/>
    <x v="6"/>
    <n v="5"/>
    <x v="5"/>
  </r>
  <r>
    <x v="4"/>
    <x v="4"/>
    <s v="0541 Etnedal"/>
    <x v="83"/>
    <x v="84"/>
    <x v="0"/>
    <n v="20"/>
    <x v="6"/>
  </r>
  <r>
    <x v="4"/>
    <x v="4"/>
    <s v="0541 Etnedal"/>
    <x v="83"/>
    <x v="84"/>
    <x v="1"/>
    <n v="13"/>
    <x v="6"/>
  </r>
  <r>
    <x v="4"/>
    <x v="4"/>
    <s v="0541 Etnedal"/>
    <x v="83"/>
    <x v="84"/>
    <x v="2"/>
    <n v="50"/>
    <x v="6"/>
  </r>
  <r>
    <x v="4"/>
    <x v="4"/>
    <s v="0541 Etnedal"/>
    <x v="83"/>
    <x v="84"/>
    <x v="3"/>
    <n v="6"/>
    <x v="6"/>
  </r>
  <r>
    <x v="4"/>
    <x v="4"/>
    <s v="0541 Etnedal"/>
    <x v="83"/>
    <x v="84"/>
    <x v="4"/>
    <n v="13"/>
    <x v="6"/>
  </r>
  <r>
    <x v="4"/>
    <x v="4"/>
    <s v="0541 Etnedal"/>
    <x v="83"/>
    <x v="84"/>
    <x v="5"/>
    <n v="5"/>
    <x v="6"/>
  </r>
  <r>
    <x v="4"/>
    <x v="4"/>
    <s v="0541 Etnedal"/>
    <x v="83"/>
    <x v="84"/>
    <x v="6"/>
    <n v="5"/>
    <x v="6"/>
  </r>
  <r>
    <x v="4"/>
    <x v="4"/>
    <s v="0542 Nord-Aurdal "/>
    <x v="84"/>
    <x v="85"/>
    <x v="0"/>
    <n v="12"/>
    <x v="5"/>
  </r>
  <r>
    <x v="4"/>
    <x v="4"/>
    <s v="0542 Nord-Aurdal "/>
    <x v="84"/>
    <x v="85"/>
    <x v="1"/>
    <n v="5"/>
    <x v="5"/>
  </r>
  <r>
    <x v="4"/>
    <x v="4"/>
    <s v="0542 Nord-Aurdal "/>
    <x v="84"/>
    <x v="85"/>
    <x v="2"/>
    <n v="26"/>
    <x v="5"/>
  </r>
  <r>
    <x v="4"/>
    <x v="4"/>
    <s v="0542 Nord-Aurdal "/>
    <x v="84"/>
    <x v="85"/>
    <x v="3"/>
    <n v="11"/>
    <x v="5"/>
  </r>
  <r>
    <x v="4"/>
    <x v="4"/>
    <s v="0542 Nord-Aurdal "/>
    <x v="84"/>
    <x v="85"/>
    <x v="4"/>
    <n v="12"/>
    <x v="5"/>
  </r>
  <r>
    <x v="4"/>
    <x v="4"/>
    <s v="0542 Nord-Aurdal "/>
    <x v="84"/>
    <x v="85"/>
    <x v="5"/>
    <n v="2"/>
    <x v="5"/>
  </r>
  <r>
    <x v="4"/>
    <x v="4"/>
    <s v="0542 Nord-Aurdal "/>
    <x v="84"/>
    <x v="85"/>
    <x v="6"/>
    <n v="12"/>
    <x v="5"/>
  </r>
  <r>
    <x v="4"/>
    <x v="4"/>
    <s v="0543 Vestre Slidre "/>
    <x v="85"/>
    <x v="86"/>
    <x v="0"/>
    <n v="6"/>
    <x v="9"/>
  </r>
  <r>
    <x v="4"/>
    <x v="4"/>
    <s v="0543 Vestre Slidre "/>
    <x v="85"/>
    <x v="86"/>
    <x v="1"/>
    <n v="1"/>
    <x v="9"/>
  </r>
  <r>
    <x v="4"/>
    <x v="4"/>
    <s v="0543 Vestre Slidre "/>
    <x v="85"/>
    <x v="86"/>
    <x v="2"/>
    <n v="20"/>
    <x v="9"/>
  </r>
  <r>
    <x v="4"/>
    <x v="4"/>
    <s v="0543 Vestre Slidre "/>
    <x v="85"/>
    <x v="86"/>
    <x v="3"/>
    <n v="7"/>
    <x v="9"/>
  </r>
  <r>
    <x v="4"/>
    <x v="4"/>
    <s v="0543 Vestre Slidre "/>
    <x v="85"/>
    <x v="86"/>
    <x v="4"/>
    <n v="9"/>
    <x v="9"/>
  </r>
  <r>
    <x v="4"/>
    <x v="4"/>
    <s v="0543 Vestre Slidre "/>
    <x v="85"/>
    <x v="86"/>
    <x v="5"/>
    <n v="1"/>
    <x v="9"/>
  </r>
  <r>
    <x v="4"/>
    <x v="4"/>
    <s v="0543 Vestre Slidre "/>
    <x v="85"/>
    <x v="86"/>
    <x v="6"/>
    <n v="3"/>
    <x v="9"/>
  </r>
  <r>
    <x v="4"/>
    <x v="4"/>
    <s v="0544 Øystre Slidre "/>
    <x v="86"/>
    <x v="87"/>
    <x v="0"/>
    <n v="20"/>
    <x v="7"/>
  </r>
  <r>
    <x v="4"/>
    <x v="4"/>
    <s v="0544 Øystre Slidre "/>
    <x v="86"/>
    <x v="87"/>
    <x v="1"/>
    <n v="3"/>
    <x v="7"/>
  </r>
  <r>
    <x v="4"/>
    <x v="4"/>
    <s v="0544 Øystre Slidre "/>
    <x v="86"/>
    <x v="87"/>
    <x v="2"/>
    <n v="26"/>
    <x v="7"/>
  </r>
  <r>
    <x v="4"/>
    <x v="4"/>
    <s v="0544 Øystre Slidre "/>
    <x v="86"/>
    <x v="87"/>
    <x v="3"/>
    <n v="24"/>
    <x v="7"/>
  </r>
  <r>
    <x v="4"/>
    <x v="4"/>
    <s v="0544 Øystre Slidre "/>
    <x v="86"/>
    <x v="87"/>
    <x v="4"/>
    <n v="17"/>
    <x v="7"/>
  </r>
  <r>
    <x v="4"/>
    <x v="4"/>
    <s v="0544 Øystre Slidre "/>
    <x v="86"/>
    <x v="87"/>
    <x v="5"/>
    <n v="0"/>
    <x v="7"/>
  </r>
  <r>
    <x v="4"/>
    <x v="4"/>
    <s v="0544 Øystre Slidre "/>
    <x v="86"/>
    <x v="87"/>
    <x v="6"/>
    <n v="5"/>
    <x v="7"/>
  </r>
  <r>
    <x v="4"/>
    <x v="4"/>
    <s v="0545 Vang "/>
    <x v="87"/>
    <x v="88"/>
    <x v="0"/>
    <n v="16"/>
    <x v="4"/>
  </r>
  <r>
    <x v="4"/>
    <x v="4"/>
    <s v="0545 Vang "/>
    <x v="87"/>
    <x v="88"/>
    <x v="1"/>
    <n v="28"/>
    <x v="4"/>
  </r>
  <r>
    <x v="4"/>
    <x v="4"/>
    <s v="0545 Vang "/>
    <x v="87"/>
    <x v="88"/>
    <x v="2"/>
    <n v="79"/>
    <x v="4"/>
  </r>
  <r>
    <x v="4"/>
    <x v="4"/>
    <s v="0545 Vang "/>
    <x v="87"/>
    <x v="88"/>
    <x v="3"/>
    <n v="26"/>
    <x v="4"/>
  </r>
  <r>
    <x v="4"/>
    <x v="4"/>
    <s v="0545 Vang "/>
    <x v="87"/>
    <x v="88"/>
    <x v="4"/>
    <n v="13"/>
    <x v="4"/>
  </r>
  <r>
    <x v="4"/>
    <x v="4"/>
    <s v="0545 Vang "/>
    <x v="87"/>
    <x v="88"/>
    <x v="5"/>
    <n v="0"/>
    <x v="4"/>
  </r>
  <r>
    <x v="4"/>
    <x v="4"/>
    <s v="0545 Vang "/>
    <x v="87"/>
    <x v="88"/>
    <x v="6"/>
    <n v="4"/>
    <x v="4"/>
  </r>
  <r>
    <x v="5"/>
    <x v="5"/>
    <s v="0602 Drammen"/>
    <x v="88"/>
    <x v="89"/>
    <x v="0"/>
    <n v="5"/>
    <x v="5"/>
  </r>
  <r>
    <x v="5"/>
    <x v="5"/>
    <s v="0602 Drammen"/>
    <x v="88"/>
    <x v="89"/>
    <x v="1"/>
    <n v="0"/>
    <x v="5"/>
  </r>
  <r>
    <x v="5"/>
    <x v="5"/>
    <s v="0602 Drammen"/>
    <x v="88"/>
    <x v="89"/>
    <x v="2"/>
    <n v="4"/>
    <x v="5"/>
  </r>
  <r>
    <x v="5"/>
    <x v="5"/>
    <s v="0602 Drammen"/>
    <x v="88"/>
    <x v="89"/>
    <x v="3"/>
    <n v="58"/>
    <x v="5"/>
  </r>
  <r>
    <x v="5"/>
    <x v="5"/>
    <s v="0602 Drammen"/>
    <x v="88"/>
    <x v="89"/>
    <x v="4"/>
    <n v="7"/>
    <x v="5"/>
  </r>
  <r>
    <x v="5"/>
    <x v="5"/>
    <s v="0602 Drammen"/>
    <x v="88"/>
    <x v="89"/>
    <x v="5"/>
    <n v="116"/>
    <x v="5"/>
  </r>
  <r>
    <x v="5"/>
    <x v="5"/>
    <s v="0602 Drammen"/>
    <x v="88"/>
    <x v="89"/>
    <x v="6"/>
    <n v="4"/>
    <x v="5"/>
  </r>
  <r>
    <x v="5"/>
    <x v="5"/>
    <s v="0604 Kongsberg"/>
    <x v="89"/>
    <x v="90"/>
    <x v="0"/>
    <n v="76"/>
    <x v="0"/>
  </r>
  <r>
    <x v="5"/>
    <x v="5"/>
    <s v="0604 Kongsberg"/>
    <x v="89"/>
    <x v="90"/>
    <x v="1"/>
    <n v="0"/>
    <x v="0"/>
  </r>
  <r>
    <x v="5"/>
    <x v="5"/>
    <s v="0604 Kongsberg"/>
    <x v="89"/>
    <x v="90"/>
    <x v="2"/>
    <n v="27"/>
    <x v="0"/>
  </r>
  <r>
    <x v="5"/>
    <x v="5"/>
    <s v="0604 Kongsberg"/>
    <x v="89"/>
    <x v="90"/>
    <x v="3"/>
    <n v="5"/>
    <x v="0"/>
  </r>
  <r>
    <x v="5"/>
    <x v="5"/>
    <s v="0604 Kongsberg"/>
    <x v="89"/>
    <x v="90"/>
    <x v="4"/>
    <n v="27"/>
    <x v="0"/>
  </r>
  <r>
    <x v="5"/>
    <x v="5"/>
    <s v="0604 Kongsberg"/>
    <x v="89"/>
    <x v="90"/>
    <x v="5"/>
    <n v="4"/>
    <x v="0"/>
  </r>
  <r>
    <x v="5"/>
    <x v="5"/>
    <s v="0604 Kongsberg"/>
    <x v="89"/>
    <x v="90"/>
    <x v="6"/>
    <n v="18"/>
    <x v="0"/>
  </r>
  <r>
    <x v="5"/>
    <x v="5"/>
    <s v="0605 Ringerike"/>
    <x v="90"/>
    <x v="91"/>
    <x v="0"/>
    <n v="89"/>
    <x v="4"/>
  </r>
  <r>
    <x v="5"/>
    <x v="5"/>
    <s v="0605 Ringerike"/>
    <x v="90"/>
    <x v="91"/>
    <x v="1"/>
    <n v="1"/>
    <x v="4"/>
  </r>
  <r>
    <x v="5"/>
    <x v="5"/>
    <s v="0605 Ringerike"/>
    <x v="90"/>
    <x v="91"/>
    <x v="2"/>
    <n v="32"/>
    <x v="4"/>
  </r>
  <r>
    <x v="5"/>
    <x v="5"/>
    <s v="0605 Ringerike"/>
    <x v="90"/>
    <x v="91"/>
    <x v="3"/>
    <n v="34"/>
    <x v="4"/>
  </r>
  <r>
    <x v="5"/>
    <x v="5"/>
    <s v="0605 Ringerike"/>
    <x v="90"/>
    <x v="91"/>
    <x v="4"/>
    <n v="91"/>
    <x v="4"/>
  </r>
  <r>
    <x v="5"/>
    <x v="5"/>
    <s v="0605 Ringerike"/>
    <x v="90"/>
    <x v="91"/>
    <x v="5"/>
    <n v="41"/>
    <x v="4"/>
  </r>
  <r>
    <x v="5"/>
    <x v="5"/>
    <s v="0605 Ringerike"/>
    <x v="90"/>
    <x v="91"/>
    <x v="6"/>
    <n v="15"/>
    <x v="4"/>
  </r>
  <r>
    <x v="5"/>
    <x v="5"/>
    <s v="0612 Hole "/>
    <x v="91"/>
    <x v="92"/>
    <x v="0"/>
    <n v="86"/>
    <x v="0"/>
  </r>
  <r>
    <x v="5"/>
    <x v="5"/>
    <s v="0612 Hole "/>
    <x v="91"/>
    <x v="92"/>
    <x v="1"/>
    <n v="6"/>
    <x v="0"/>
  </r>
  <r>
    <x v="5"/>
    <x v="5"/>
    <s v="0612 Hole "/>
    <x v="91"/>
    <x v="92"/>
    <x v="2"/>
    <n v="47"/>
    <x v="0"/>
  </r>
  <r>
    <x v="5"/>
    <x v="5"/>
    <s v="0612 Hole "/>
    <x v="91"/>
    <x v="92"/>
    <x v="3"/>
    <n v="15"/>
    <x v="0"/>
  </r>
  <r>
    <x v="5"/>
    <x v="5"/>
    <s v="0612 Hole "/>
    <x v="91"/>
    <x v="92"/>
    <x v="4"/>
    <n v="32"/>
    <x v="0"/>
  </r>
  <r>
    <x v="5"/>
    <x v="5"/>
    <s v="0612 Hole "/>
    <x v="91"/>
    <x v="92"/>
    <x v="5"/>
    <n v="2"/>
    <x v="0"/>
  </r>
  <r>
    <x v="5"/>
    <x v="5"/>
    <s v="0612 Hole "/>
    <x v="91"/>
    <x v="92"/>
    <x v="6"/>
    <n v="21"/>
    <x v="0"/>
  </r>
  <r>
    <x v="5"/>
    <x v="5"/>
    <s v="0615 Flå"/>
    <x v="92"/>
    <x v="93"/>
    <x v="0"/>
    <n v="26"/>
    <x v="5"/>
  </r>
  <r>
    <x v="5"/>
    <x v="5"/>
    <s v="0615 Flå"/>
    <x v="92"/>
    <x v="93"/>
    <x v="1"/>
    <n v="1"/>
    <x v="5"/>
  </r>
  <r>
    <x v="5"/>
    <x v="5"/>
    <s v="0615 Flå"/>
    <x v="92"/>
    <x v="93"/>
    <x v="2"/>
    <n v="7"/>
    <x v="5"/>
  </r>
  <r>
    <x v="5"/>
    <x v="5"/>
    <s v="0615 Flå"/>
    <x v="92"/>
    <x v="93"/>
    <x v="3"/>
    <n v="7"/>
    <x v="5"/>
  </r>
  <r>
    <x v="5"/>
    <x v="5"/>
    <s v="0615 Flå"/>
    <x v="92"/>
    <x v="93"/>
    <x v="4"/>
    <n v="7"/>
    <x v="5"/>
  </r>
  <r>
    <x v="5"/>
    <x v="5"/>
    <s v="0615 Flå"/>
    <x v="92"/>
    <x v="93"/>
    <x v="5"/>
    <n v="1"/>
    <x v="5"/>
  </r>
  <r>
    <x v="5"/>
    <x v="5"/>
    <s v="0615 Flå"/>
    <x v="92"/>
    <x v="93"/>
    <x v="6"/>
    <n v="3"/>
    <x v="5"/>
  </r>
  <r>
    <x v="5"/>
    <x v="5"/>
    <s v="0616 Nes"/>
    <x v="36"/>
    <x v="94"/>
    <x v="0"/>
    <n v="13"/>
    <x v="5"/>
  </r>
  <r>
    <x v="5"/>
    <x v="5"/>
    <s v="0616 Nes"/>
    <x v="36"/>
    <x v="94"/>
    <x v="1"/>
    <n v="19"/>
    <x v="5"/>
  </r>
  <r>
    <x v="5"/>
    <x v="5"/>
    <s v="0616 Nes"/>
    <x v="36"/>
    <x v="94"/>
    <x v="2"/>
    <n v="34"/>
    <x v="5"/>
  </r>
  <r>
    <x v="5"/>
    <x v="5"/>
    <s v="0616 Nes"/>
    <x v="36"/>
    <x v="94"/>
    <x v="3"/>
    <n v="13"/>
    <x v="5"/>
  </r>
  <r>
    <x v="5"/>
    <x v="5"/>
    <s v="0616 Nes"/>
    <x v="36"/>
    <x v="94"/>
    <x v="4"/>
    <n v="18"/>
    <x v="5"/>
  </r>
  <r>
    <x v="5"/>
    <x v="5"/>
    <s v="0616 Nes"/>
    <x v="36"/>
    <x v="94"/>
    <x v="5"/>
    <n v="11"/>
    <x v="5"/>
  </r>
  <r>
    <x v="5"/>
    <x v="5"/>
    <s v="0616 Nes"/>
    <x v="36"/>
    <x v="94"/>
    <x v="6"/>
    <n v="1"/>
    <x v="5"/>
  </r>
  <r>
    <x v="5"/>
    <x v="5"/>
    <s v="0617 Gol"/>
    <x v="93"/>
    <x v="95"/>
    <x v="0"/>
    <n v="4"/>
    <x v="9"/>
  </r>
  <r>
    <x v="5"/>
    <x v="5"/>
    <s v="0617 Gol"/>
    <x v="93"/>
    <x v="95"/>
    <x v="1"/>
    <n v="10"/>
    <x v="9"/>
  </r>
  <r>
    <x v="5"/>
    <x v="5"/>
    <s v="0617 Gol"/>
    <x v="93"/>
    <x v="95"/>
    <x v="2"/>
    <n v="9"/>
    <x v="9"/>
  </r>
  <r>
    <x v="5"/>
    <x v="5"/>
    <s v="0617 Gol"/>
    <x v="93"/>
    <x v="95"/>
    <x v="3"/>
    <n v="25"/>
    <x v="9"/>
  </r>
  <r>
    <x v="5"/>
    <x v="5"/>
    <s v="0617 Gol"/>
    <x v="93"/>
    <x v="95"/>
    <x v="4"/>
    <n v="14"/>
    <x v="9"/>
  </r>
  <r>
    <x v="5"/>
    <x v="5"/>
    <s v="0617 Gol"/>
    <x v="93"/>
    <x v="95"/>
    <x v="5"/>
    <n v="22"/>
    <x v="9"/>
  </r>
  <r>
    <x v="5"/>
    <x v="5"/>
    <s v="0617 Gol"/>
    <x v="93"/>
    <x v="95"/>
    <x v="6"/>
    <n v="2"/>
    <x v="9"/>
  </r>
  <r>
    <x v="5"/>
    <x v="5"/>
    <s v="0618 Hemsedal "/>
    <x v="94"/>
    <x v="96"/>
    <x v="0"/>
    <n v="28"/>
    <x v="2"/>
  </r>
  <r>
    <x v="5"/>
    <x v="5"/>
    <s v="0618 Hemsedal "/>
    <x v="94"/>
    <x v="96"/>
    <x v="1"/>
    <n v="22"/>
    <x v="2"/>
  </r>
  <r>
    <x v="5"/>
    <x v="5"/>
    <s v="0618 Hemsedal "/>
    <x v="94"/>
    <x v="96"/>
    <x v="2"/>
    <n v="28"/>
    <x v="2"/>
  </r>
  <r>
    <x v="5"/>
    <x v="5"/>
    <s v="0618 Hemsedal "/>
    <x v="94"/>
    <x v="96"/>
    <x v="3"/>
    <n v="24"/>
    <x v="2"/>
  </r>
  <r>
    <x v="5"/>
    <x v="5"/>
    <s v="0618 Hemsedal "/>
    <x v="94"/>
    <x v="96"/>
    <x v="4"/>
    <n v="64"/>
    <x v="2"/>
  </r>
  <r>
    <x v="5"/>
    <x v="5"/>
    <s v="0618 Hemsedal "/>
    <x v="94"/>
    <x v="96"/>
    <x v="5"/>
    <n v="4"/>
    <x v="2"/>
  </r>
  <r>
    <x v="5"/>
    <x v="5"/>
    <s v="0618 Hemsedal "/>
    <x v="94"/>
    <x v="96"/>
    <x v="6"/>
    <n v="1"/>
    <x v="2"/>
  </r>
  <r>
    <x v="5"/>
    <x v="5"/>
    <s v="0619 Ål "/>
    <x v="95"/>
    <x v="97"/>
    <x v="0"/>
    <n v="8"/>
    <x v="9"/>
  </r>
  <r>
    <x v="5"/>
    <x v="5"/>
    <s v="0619 Ål "/>
    <x v="95"/>
    <x v="97"/>
    <x v="1"/>
    <n v="6"/>
    <x v="9"/>
  </r>
  <r>
    <x v="5"/>
    <x v="5"/>
    <s v="0619 Ål "/>
    <x v="95"/>
    <x v="97"/>
    <x v="2"/>
    <n v="9"/>
    <x v="9"/>
  </r>
  <r>
    <x v="5"/>
    <x v="5"/>
    <s v="0619 Ål "/>
    <x v="95"/>
    <x v="97"/>
    <x v="3"/>
    <n v="17"/>
    <x v="9"/>
  </r>
  <r>
    <x v="5"/>
    <x v="5"/>
    <s v="0619 Ål "/>
    <x v="95"/>
    <x v="97"/>
    <x v="4"/>
    <n v="16"/>
    <x v="9"/>
  </r>
  <r>
    <x v="5"/>
    <x v="5"/>
    <s v="0619 Ål "/>
    <x v="95"/>
    <x v="97"/>
    <x v="5"/>
    <n v="2"/>
    <x v="9"/>
  </r>
  <r>
    <x v="5"/>
    <x v="5"/>
    <s v="0619 Ål "/>
    <x v="95"/>
    <x v="97"/>
    <x v="6"/>
    <n v="0"/>
    <x v="9"/>
  </r>
  <r>
    <x v="5"/>
    <x v="5"/>
    <s v="0620 Hol"/>
    <x v="96"/>
    <x v="98"/>
    <x v="0"/>
    <n v="8"/>
    <x v="9"/>
  </r>
  <r>
    <x v="5"/>
    <x v="5"/>
    <s v="0620 Hol"/>
    <x v="96"/>
    <x v="98"/>
    <x v="1"/>
    <n v="12"/>
    <x v="9"/>
  </r>
  <r>
    <x v="5"/>
    <x v="5"/>
    <s v="0620 Hol"/>
    <x v="96"/>
    <x v="98"/>
    <x v="2"/>
    <n v="4"/>
    <x v="9"/>
  </r>
  <r>
    <x v="5"/>
    <x v="5"/>
    <s v="0620 Hol"/>
    <x v="96"/>
    <x v="98"/>
    <x v="3"/>
    <n v="22"/>
    <x v="9"/>
  </r>
  <r>
    <x v="5"/>
    <x v="5"/>
    <s v="0620 Hol"/>
    <x v="96"/>
    <x v="98"/>
    <x v="4"/>
    <n v="17"/>
    <x v="9"/>
  </r>
  <r>
    <x v="5"/>
    <x v="5"/>
    <s v="0620 Hol"/>
    <x v="96"/>
    <x v="98"/>
    <x v="5"/>
    <n v="4"/>
    <x v="9"/>
  </r>
  <r>
    <x v="5"/>
    <x v="5"/>
    <s v="0620 Hol"/>
    <x v="96"/>
    <x v="98"/>
    <x v="6"/>
    <n v="10"/>
    <x v="9"/>
  </r>
  <r>
    <x v="5"/>
    <x v="5"/>
    <s v="0621 Sigdal "/>
    <x v="97"/>
    <x v="99"/>
    <x v="0"/>
    <n v="12"/>
    <x v="4"/>
  </r>
  <r>
    <x v="5"/>
    <x v="5"/>
    <s v="0621 Sigdal "/>
    <x v="97"/>
    <x v="99"/>
    <x v="1"/>
    <n v="2"/>
    <x v="4"/>
  </r>
  <r>
    <x v="5"/>
    <x v="5"/>
    <s v="0621 Sigdal "/>
    <x v="97"/>
    <x v="99"/>
    <x v="2"/>
    <n v="19"/>
    <x v="4"/>
  </r>
  <r>
    <x v="5"/>
    <x v="5"/>
    <s v="0621 Sigdal "/>
    <x v="97"/>
    <x v="99"/>
    <x v="3"/>
    <n v="7"/>
    <x v="4"/>
  </r>
  <r>
    <x v="5"/>
    <x v="5"/>
    <s v="0621 Sigdal "/>
    <x v="97"/>
    <x v="99"/>
    <x v="4"/>
    <n v="13"/>
    <x v="4"/>
  </r>
  <r>
    <x v="5"/>
    <x v="5"/>
    <s v="0621 Sigdal "/>
    <x v="97"/>
    <x v="99"/>
    <x v="5"/>
    <n v="1"/>
    <x v="4"/>
  </r>
  <r>
    <x v="5"/>
    <x v="5"/>
    <s v="0621 Sigdal "/>
    <x v="97"/>
    <x v="99"/>
    <x v="6"/>
    <n v="1"/>
    <x v="4"/>
  </r>
  <r>
    <x v="5"/>
    <x v="5"/>
    <s v="0622 Krødsherad "/>
    <x v="98"/>
    <x v="100"/>
    <x v="0"/>
    <n v="4"/>
    <x v="5"/>
  </r>
  <r>
    <x v="5"/>
    <x v="5"/>
    <s v="0622 Krødsherad "/>
    <x v="98"/>
    <x v="100"/>
    <x v="1"/>
    <n v="0"/>
    <x v="5"/>
  </r>
  <r>
    <x v="5"/>
    <x v="5"/>
    <s v="0622 Krødsherad "/>
    <x v="98"/>
    <x v="100"/>
    <x v="2"/>
    <n v="2"/>
    <x v="5"/>
  </r>
  <r>
    <x v="5"/>
    <x v="5"/>
    <s v="0622 Krødsherad "/>
    <x v="98"/>
    <x v="100"/>
    <x v="3"/>
    <n v="0"/>
    <x v="5"/>
  </r>
  <r>
    <x v="5"/>
    <x v="5"/>
    <s v="0622 Krødsherad "/>
    <x v="98"/>
    <x v="100"/>
    <x v="4"/>
    <n v="4"/>
    <x v="5"/>
  </r>
  <r>
    <x v="5"/>
    <x v="5"/>
    <s v="0622 Krødsherad "/>
    <x v="98"/>
    <x v="100"/>
    <x v="5"/>
    <n v="8"/>
    <x v="5"/>
  </r>
  <r>
    <x v="5"/>
    <x v="5"/>
    <s v="0622 Krødsherad "/>
    <x v="98"/>
    <x v="100"/>
    <x v="6"/>
    <n v="0"/>
    <x v="5"/>
  </r>
  <r>
    <x v="5"/>
    <x v="5"/>
    <s v="0623 Modum"/>
    <x v="99"/>
    <x v="101"/>
    <x v="0"/>
    <n v="67"/>
    <x v="5"/>
  </r>
  <r>
    <x v="5"/>
    <x v="5"/>
    <s v="0623 Modum"/>
    <x v="99"/>
    <x v="101"/>
    <x v="1"/>
    <n v="2"/>
    <x v="5"/>
  </r>
  <r>
    <x v="5"/>
    <x v="5"/>
    <s v="0623 Modum"/>
    <x v="99"/>
    <x v="101"/>
    <x v="2"/>
    <n v="45"/>
    <x v="5"/>
  </r>
  <r>
    <x v="5"/>
    <x v="5"/>
    <s v="0623 Modum"/>
    <x v="99"/>
    <x v="101"/>
    <x v="3"/>
    <n v="4"/>
    <x v="5"/>
  </r>
  <r>
    <x v="5"/>
    <x v="5"/>
    <s v="0623 Modum"/>
    <x v="99"/>
    <x v="101"/>
    <x v="4"/>
    <n v="21"/>
    <x v="5"/>
  </r>
  <r>
    <x v="5"/>
    <x v="5"/>
    <s v="0623 Modum"/>
    <x v="99"/>
    <x v="101"/>
    <x v="5"/>
    <n v="48"/>
    <x v="5"/>
  </r>
  <r>
    <x v="5"/>
    <x v="5"/>
    <s v="0623 Modum"/>
    <x v="99"/>
    <x v="101"/>
    <x v="6"/>
    <n v="25"/>
    <x v="5"/>
  </r>
  <r>
    <x v="5"/>
    <x v="5"/>
    <s v="0624 Øvre Eiker "/>
    <x v="100"/>
    <x v="102"/>
    <x v="0"/>
    <n v="80"/>
    <x v="7"/>
  </r>
  <r>
    <x v="5"/>
    <x v="5"/>
    <s v="0624 Øvre Eiker "/>
    <x v="100"/>
    <x v="102"/>
    <x v="1"/>
    <n v="0"/>
    <x v="7"/>
  </r>
  <r>
    <x v="5"/>
    <x v="5"/>
    <s v="0624 Øvre Eiker "/>
    <x v="100"/>
    <x v="102"/>
    <x v="2"/>
    <n v="70"/>
    <x v="7"/>
  </r>
  <r>
    <x v="5"/>
    <x v="5"/>
    <s v="0624 Øvre Eiker "/>
    <x v="100"/>
    <x v="102"/>
    <x v="3"/>
    <n v="59"/>
    <x v="7"/>
  </r>
  <r>
    <x v="5"/>
    <x v="5"/>
    <s v="0624 Øvre Eiker "/>
    <x v="100"/>
    <x v="102"/>
    <x v="4"/>
    <n v="63"/>
    <x v="7"/>
  </r>
  <r>
    <x v="5"/>
    <x v="5"/>
    <s v="0624 Øvre Eiker "/>
    <x v="100"/>
    <x v="102"/>
    <x v="5"/>
    <n v="16"/>
    <x v="7"/>
  </r>
  <r>
    <x v="5"/>
    <x v="5"/>
    <s v="0624 Øvre Eiker "/>
    <x v="100"/>
    <x v="102"/>
    <x v="6"/>
    <n v="36"/>
    <x v="7"/>
  </r>
  <r>
    <x v="5"/>
    <x v="5"/>
    <s v="0625 Nedre Eiker"/>
    <x v="101"/>
    <x v="103"/>
    <x v="0"/>
    <n v="45"/>
    <x v="7"/>
  </r>
  <r>
    <x v="5"/>
    <x v="5"/>
    <s v="0625 Nedre Eiker"/>
    <x v="101"/>
    <x v="103"/>
    <x v="1"/>
    <n v="0"/>
    <x v="7"/>
  </r>
  <r>
    <x v="5"/>
    <x v="5"/>
    <s v="0625 Nedre Eiker"/>
    <x v="101"/>
    <x v="103"/>
    <x v="2"/>
    <n v="30"/>
    <x v="7"/>
  </r>
  <r>
    <x v="5"/>
    <x v="5"/>
    <s v="0625 Nedre Eiker"/>
    <x v="101"/>
    <x v="103"/>
    <x v="3"/>
    <n v="44"/>
    <x v="7"/>
  </r>
  <r>
    <x v="5"/>
    <x v="5"/>
    <s v="0625 Nedre Eiker"/>
    <x v="101"/>
    <x v="103"/>
    <x v="4"/>
    <n v="10"/>
    <x v="7"/>
  </r>
  <r>
    <x v="5"/>
    <x v="5"/>
    <s v="0625 Nedre Eiker"/>
    <x v="101"/>
    <x v="103"/>
    <x v="5"/>
    <n v="14"/>
    <x v="7"/>
  </r>
  <r>
    <x v="5"/>
    <x v="5"/>
    <s v="0625 Nedre Eiker"/>
    <x v="101"/>
    <x v="103"/>
    <x v="6"/>
    <n v="14"/>
    <x v="7"/>
  </r>
  <r>
    <x v="5"/>
    <x v="5"/>
    <s v="0626 Lier "/>
    <x v="102"/>
    <x v="104"/>
    <x v="0"/>
    <n v="165"/>
    <x v="7"/>
  </r>
  <r>
    <x v="5"/>
    <x v="5"/>
    <s v="0626 Lier "/>
    <x v="102"/>
    <x v="104"/>
    <x v="1"/>
    <n v="0"/>
    <x v="7"/>
  </r>
  <r>
    <x v="5"/>
    <x v="5"/>
    <s v="0626 Lier "/>
    <x v="102"/>
    <x v="104"/>
    <x v="2"/>
    <n v="67"/>
    <x v="7"/>
  </r>
  <r>
    <x v="5"/>
    <x v="5"/>
    <s v="0626 Lier "/>
    <x v="102"/>
    <x v="104"/>
    <x v="3"/>
    <n v="116"/>
    <x v="7"/>
  </r>
  <r>
    <x v="5"/>
    <x v="5"/>
    <s v="0626 Lier "/>
    <x v="102"/>
    <x v="104"/>
    <x v="4"/>
    <n v="76"/>
    <x v="7"/>
  </r>
  <r>
    <x v="5"/>
    <x v="5"/>
    <s v="0626 Lier "/>
    <x v="102"/>
    <x v="104"/>
    <x v="5"/>
    <n v="186"/>
    <x v="7"/>
  </r>
  <r>
    <x v="5"/>
    <x v="5"/>
    <s v="0626 Lier "/>
    <x v="102"/>
    <x v="104"/>
    <x v="6"/>
    <n v="52"/>
    <x v="7"/>
  </r>
  <r>
    <x v="5"/>
    <x v="5"/>
    <s v="0627 Røyken "/>
    <x v="103"/>
    <x v="105"/>
    <x v="0"/>
    <n v="194"/>
    <x v="11"/>
  </r>
  <r>
    <x v="5"/>
    <x v="5"/>
    <s v="0627 Røyken "/>
    <x v="103"/>
    <x v="105"/>
    <x v="1"/>
    <n v="2"/>
    <x v="11"/>
  </r>
  <r>
    <x v="5"/>
    <x v="5"/>
    <s v="0627 Røyken "/>
    <x v="103"/>
    <x v="105"/>
    <x v="2"/>
    <n v="44"/>
    <x v="11"/>
  </r>
  <r>
    <x v="5"/>
    <x v="5"/>
    <s v="0627 Røyken "/>
    <x v="103"/>
    <x v="105"/>
    <x v="3"/>
    <n v="2"/>
    <x v="11"/>
  </r>
  <r>
    <x v="5"/>
    <x v="5"/>
    <s v="0627 Røyken "/>
    <x v="103"/>
    <x v="105"/>
    <x v="4"/>
    <n v="60"/>
    <x v="11"/>
  </r>
  <r>
    <x v="5"/>
    <x v="5"/>
    <s v="0627 Røyken "/>
    <x v="103"/>
    <x v="105"/>
    <x v="5"/>
    <n v="61"/>
    <x v="11"/>
  </r>
  <r>
    <x v="5"/>
    <x v="5"/>
    <s v="0627 Røyken "/>
    <x v="103"/>
    <x v="105"/>
    <x v="6"/>
    <n v="68"/>
    <x v="11"/>
  </r>
  <r>
    <x v="5"/>
    <x v="5"/>
    <s v="0628 Hurum"/>
    <x v="104"/>
    <x v="106"/>
    <x v="0"/>
    <n v="24"/>
    <x v="0"/>
  </r>
  <r>
    <x v="5"/>
    <x v="5"/>
    <s v="0628 Hurum"/>
    <x v="104"/>
    <x v="106"/>
    <x v="1"/>
    <n v="2"/>
    <x v="0"/>
  </r>
  <r>
    <x v="5"/>
    <x v="5"/>
    <s v="0628 Hurum"/>
    <x v="104"/>
    <x v="106"/>
    <x v="2"/>
    <n v="50"/>
    <x v="0"/>
  </r>
  <r>
    <x v="5"/>
    <x v="5"/>
    <s v="0628 Hurum"/>
    <x v="104"/>
    <x v="106"/>
    <x v="3"/>
    <n v="4"/>
    <x v="0"/>
  </r>
  <r>
    <x v="5"/>
    <x v="5"/>
    <s v="0628 Hurum"/>
    <x v="104"/>
    <x v="106"/>
    <x v="4"/>
    <n v="6"/>
    <x v="0"/>
  </r>
  <r>
    <x v="5"/>
    <x v="5"/>
    <s v="0628 Hurum"/>
    <x v="104"/>
    <x v="106"/>
    <x v="5"/>
    <n v="53"/>
    <x v="0"/>
  </r>
  <r>
    <x v="5"/>
    <x v="5"/>
    <s v="0628 Hurum"/>
    <x v="104"/>
    <x v="106"/>
    <x v="6"/>
    <n v="8"/>
    <x v="0"/>
  </r>
  <r>
    <x v="5"/>
    <x v="5"/>
    <s v="0631 Flesberg "/>
    <x v="105"/>
    <x v="107"/>
    <x v="0"/>
    <n v="7"/>
    <x v="4"/>
  </r>
  <r>
    <x v="5"/>
    <x v="5"/>
    <s v="0631 Flesberg "/>
    <x v="105"/>
    <x v="107"/>
    <x v="1"/>
    <n v="0"/>
    <x v="4"/>
  </r>
  <r>
    <x v="5"/>
    <x v="5"/>
    <s v="0631 Flesberg "/>
    <x v="105"/>
    <x v="107"/>
    <x v="2"/>
    <n v="4"/>
    <x v="4"/>
  </r>
  <r>
    <x v="5"/>
    <x v="5"/>
    <s v="0631 Flesberg "/>
    <x v="105"/>
    <x v="107"/>
    <x v="3"/>
    <n v="7"/>
    <x v="4"/>
  </r>
  <r>
    <x v="5"/>
    <x v="5"/>
    <s v="0631 Flesberg "/>
    <x v="105"/>
    <x v="107"/>
    <x v="4"/>
    <n v="7"/>
    <x v="4"/>
  </r>
  <r>
    <x v="5"/>
    <x v="5"/>
    <s v="0631 Flesberg "/>
    <x v="105"/>
    <x v="107"/>
    <x v="5"/>
    <n v="9"/>
    <x v="4"/>
  </r>
  <r>
    <x v="5"/>
    <x v="5"/>
    <s v="0631 Flesberg "/>
    <x v="105"/>
    <x v="107"/>
    <x v="6"/>
    <n v="2"/>
    <x v="4"/>
  </r>
  <r>
    <x v="5"/>
    <x v="5"/>
    <s v="0632 Rollag "/>
    <x v="106"/>
    <x v="108"/>
    <x v="0"/>
    <n v="1"/>
    <x v="4"/>
  </r>
  <r>
    <x v="5"/>
    <x v="5"/>
    <s v="0632 Rollag "/>
    <x v="106"/>
    <x v="108"/>
    <x v="1"/>
    <n v="0"/>
    <x v="4"/>
  </r>
  <r>
    <x v="5"/>
    <x v="5"/>
    <s v="0632 Rollag "/>
    <x v="106"/>
    <x v="108"/>
    <x v="2"/>
    <n v="38"/>
    <x v="4"/>
  </r>
  <r>
    <x v="5"/>
    <x v="5"/>
    <s v="0632 Rollag "/>
    <x v="106"/>
    <x v="108"/>
    <x v="3"/>
    <n v="16"/>
    <x v="4"/>
  </r>
  <r>
    <x v="5"/>
    <x v="5"/>
    <s v="0632 Rollag "/>
    <x v="106"/>
    <x v="108"/>
    <x v="4"/>
    <n v="3"/>
    <x v="4"/>
  </r>
  <r>
    <x v="5"/>
    <x v="5"/>
    <s v="0632 Rollag "/>
    <x v="106"/>
    <x v="108"/>
    <x v="5"/>
    <n v="16"/>
    <x v="4"/>
  </r>
  <r>
    <x v="5"/>
    <x v="5"/>
    <s v="0632 Rollag "/>
    <x v="106"/>
    <x v="108"/>
    <x v="6"/>
    <n v="2"/>
    <x v="4"/>
  </r>
  <r>
    <x v="5"/>
    <x v="5"/>
    <s v="0633 Nore og Uvdal "/>
    <x v="107"/>
    <x v="109"/>
    <x v="0"/>
    <n v="10"/>
    <x v="4"/>
  </r>
  <r>
    <x v="5"/>
    <x v="5"/>
    <s v="0633 Nore og Uvdal "/>
    <x v="107"/>
    <x v="109"/>
    <x v="1"/>
    <n v="0"/>
    <x v="4"/>
  </r>
  <r>
    <x v="5"/>
    <x v="5"/>
    <s v="0633 Nore og Uvdal "/>
    <x v="107"/>
    <x v="109"/>
    <x v="2"/>
    <n v="23"/>
    <x v="4"/>
  </r>
  <r>
    <x v="5"/>
    <x v="5"/>
    <s v="0633 Nore og Uvdal "/>
    <x v="107"/>
    <x v="109"/>
    <x v="3"/>
    <n v="8"/>
    <x v="4"/>
  </r>
  <r>
    <x v="5"/>
    <x v="5"/>
    <s v="0633 Nore og Uvdal "/>
    <x v="107"/>
    <x v="109"/>
    <x v="4"/>
    <n v="22"/>
    <x v="4"/>
  </r>
  <r>
    <x v="5"/>
    <x v="5"/>
    <s v="0633 Nore og Uvdal "/>
    <x v="107"/>
    <x v="109"/>
    <x v="5"/>
    <n v="2"/>
    <x v="4"/>
  </r>
  <r>
    <x v="5"/>
    <x v="5"/>
    <s v="0633 Nore og Uvdal "/>
    <x v="107"/>
    <x v="109"/>
    <x v="6"/>
    <n v="1"/>
    <x v="4"/>
  </r>
  <r>
    <x v="6"/>
    <x v="6"/>
    <s v="0701 Horten "/>
    <x v="108"/>
    <x v="110"/>
    <x v="0"/>
    <n v="64"/>
    <x v="2"/>
  </r>
  <r>
    <x v="6"/>
    <x v="6"/>
    <s v="0701 Horten "/>
    <x v="108"/>
    <x v="110"/>
    <x v="1"/>
    <n v="0"/>
    <x v="2"/>
  </r>
  <r>
    <x v="6"/>
    <x v="6"/>
    <s v="0701 Horten "/>
    <x v="108"/>
    <x v="110"/>
    <x v="2"/>
    <n v="48"/>
    <x v="2"/>
  </r>
  <r>
    <x v="6"/>
    <x v="6"/>
    <s v="0701 Horten "/>
    <x v="108"/>
    <x v="110"/>
    <x v="3"/>
    <n v="26"/>
    <x v="2"/>
  </r>
  <r>
    <x v="6"/>
    <x v="6"/>
    <s v="0701 Horten "/>
    <x v="108"/>
    <x v="110"/>
    <x v="4"/>
    <n v="84"/>
    <x v="2"/>
  </r>
  <r>
    <x v="6"/>
    <x v="6"/>
    <s v="0701 Horten "/>
    <x v="108"/>
    <x v="110"/>
    <x v="5"/>
    <n v="63"/>
    <x v="2"/>
  </r>
  <r>
    <x v="6"/>
    <x v="6"/>
    <s v="0701 Horten "/>
    <x v="108"/>
    <x v="110"/>
    <x v="6"/>
    <n v="72"/>
    <x v="2"/>
  </r>
  <r>
    <x v="6"/>
    <x v="6"/>
    <s v="0702 Holmestrand "/>
    <x v="109"/>
    <x v="111"/>
    <x v="0"/>
    <n v="24"/>
    <x v="2"/>
  </r>
  <r>
    <x v="6"/>
    <x v="6"/>
    <s v="0702 Holmestrand "/>
    <x v="109"/>
    <x v="111"/>
    <x v="1"/>
    <n v="0"/>
    <x v="2"/>
  </r>
  <r>
    <x v="6"/>
    <x v="6"/>
    <s v="0702 Holmestrand "/>
    <x v="109"/>
    <x v="111"/>
    <x v="2"/>
    <n v="7"/>
    <x v="2"/>
  </r>
  <r>
    <x v="6"/>
    <x v="6"/>
    <s v="0702 Holmestrand "/>
    <x v="109"/>
    <x v="111"/>
    <x v="3"/>
    <n v="74"/>
    <x v="2"/>
  </r>
  <r>
    <x v="6"/>
    <x v="6"/>
    <s v="0702 Holmestrand "/>
    <x v="109"/>
    <x v="111"/>
    <x v="4"/>
    <n v="16"/>
    <x v="2"/>
  </r>
  <r>
    <x v="6"/>
    <x v="6"/>
    <s v="0702 Holmestrand "/>
    <x v="109"/>
    <x v="111"/>
    <x v="5"/>
    <n v="4"/>
    <x v="2"/>
  </r>
  <r>
    <x v="6"/>
    <x v="6"/>
    <s v="0702 Holmestrand "/>
    <x v="109"/>
    <x v="111"/>
    <x v="6"/>
    <n v="45"/>
    <x v="2"/>
  </r>
  <r>
    <x v="6"/>
    <x v="6"/>
    <s v="0704 Tønsberg"/>
    <x v="110"/>
    <x v="112"/>
    <x v="0"/>
    <n v="140"/>
    <x v="2"/>
  </r>
  <r>
    <x v="6"/>
    <x v="6"/>
    <s v="0704 Tønsberg"/>
    <x v="110"/>
    <x v="112"/>
    <x v="1"/>
    <n v="2"/>
    <x v="2"/>
  </r>
  <r>
    <x v="6"/>
    <x v="6"/>
    <s v="0704 Tønsberg"/>
    <x v="110"/>
    <x v="112"/>
    <x v="2"/>
    <n v="136"/>
    <x v="2"/>
  </r>
  <r>
    <x v="6"/>
    <x v="6"/>
    <s v="0704 Tønsberg"/>
    <x v="110"/>
    <x v="112"/>
    <x v="3"/>
    <n v="76"/>
    <x v="2"/>
  </r>
  <r>
    <x v="6"/>
    <x v="6"/>
    <s v="0704 Tønsberg"/>
    <x v="110"/>
    <x v="112"/>
    <x v="4"/>
    <n v="227"/>
    <x v="2"/>
  </r>
  <r>
    <x v="6"/>
    <x v="6"/>
    <s v="0704 Tønsberg"/>
    <x v="110"/>
    <x v="112"/>
    <x v="5"/>
    <n v="127"/>
    <x v="2"/>
  </r>
  <r>
    <x v="6"/>
    <x v="6"/>
    <s v="0704 Tønsberg"/>
    <x v="110"/>
    <x v="112"/>
    <x v="6"/>
    <n v="73"/>
    <x v="2"/>
  </r>
  <r>
    <x v="6"/>
    <x v="6"/>
    <s v="0706 Sandefjord "/>
    <x v="111"/>
    <x v="113"/>
    <x v="0"/>
    <n v="111"/>
    <x v="2"/>
  </r>
  <r>
    <x v="6"/>
    <x v="6"/>
    <s v="0706 Sandefjord "/>
    <x v="111"/>
    <x v="113"/>
    <x v="1"/>
    <n v="1"/>
    <x v="2"/>
  </r>
  <r>
    <x v="6"/>
    <x v="6"/>
    <s v="0706 Sandefjord "/>
    <x v="111"/>
    <x v="113"/>
    <x v="2"/>
    <n v="128"/>
    <x v="2"/>
  </r>
  <r>
    <x v="6"/>
    <x v="6"/>
    <s v="0706 Sandefjord "/>
    <x v="111"/>
    <x v="113"/>
    <x v="3"/>
    <n v="107"/>
    <x v="2"/>
  </r>
  <r>
    <x v="6"/>
    <x v="6"/>
    <s v="0706 Sandefjord "/>
    <x v="111"/>
    <x v="113"/>
    <x v="4"/>
    <n v="71"/>
    <x v="2"/>
  </r>
  <r>
    <x v="6"/>
    <x v="6"/>
    <s v="0706 Sandefjord "/>
    <x v="111"/>
    <x v="113"/>
    <x v="5"/>
    <n v="202"/>
    <x v="2"/>
  </r>
  <r>
    <x v="6"/>
    <x v="6"/>
    <s v="0706 Sandefjord "/>
    <x v="111"/>
    <x v="113"/>
    <x v="6"/>
    <n v="54"/>
    <x v="2"/>
  </r>
  <r>
    <x v="6"/>
    <x v="6"/>
    <s v="0709 Larvik "/>
    <x v="112"/>
    <x v="114"/>
    <x v="0"/>
    <n v="63"/>
    <x v="2"/>
  </r>
  <r>
    <x v="6"/>
    <x v="6"/>
    <s v="0709 Larvik "/>
    <x v="112"/>
    <x v="114"/>
    <x v="1"/>
    <n v="3"/>
    <x v="2"/>
  </r>
  <r>
    <x v="6"/>
    <x v="6"/>
    <s v="0709 Larvik "/>
    <x v="112"/>
    <x v="114"/>
    <x v="2"/>
    <n v="87"/>
    <x v="2"/>
  </r>
  <r>
    <x v="6"/>
    <x v="6"/>
    <s v="0709 Larvik "/>
    <x v="112"/>
    <x v="114"/>
    <x v="3"/>
    <n v="53"/>
    <x v="2"/>
  </r>
  <r>
    <x v="6"/>
    <x v="6"/>
    <s v="0709 Larvik "/>
    <x v="112"/>
    <x v="114"/>
    <x v="4"/>
    <n v="185"/>
    <x v="2"/>
  </r>
  <r>
    <x v="6"/>
    <x v="6"/>
    <s v="0709 Larvik "/>
    <x v="112"/>
    <x v="114"/>
    <x v="5"/>
    <n v="59"/>
    <x v="2"/>
  </r>
  <r>
    <x v="6"/>
    <x v="6"/>
    <s v="0709 Larvik "/>
    <x v="112"/>
    <x v="114"/>
    <x v="6"/>
    <n v="28"/>
    <x v="2"/>
  </r>
  <r>
    <x v="6"/>
    <x v="6"/>
    <s v="0711 Svelvik"/>
    <x v="113"/>
    <x v="115"/>
    <x v="0"/>
    <n v="14"/>
    <x v="2"/>
  </r>
  <r>
    <x v="6"/>
    <x v="6"/>
    <s v="0711 Svelvik"/>
    <x v="113"/>
    <x v="115"/>
    <x v="1"/>
    <n v="1"/>
    <x v="2"/>
  </r>
  <r>
    <x v="6"/>
    <x v="6"/>
    <s v="0711 Svelvik"/>
    <x v="113"/>
    <x v="115"/>
    <x v="2"/>
    <n v="36"/>
    <x v="2"/>
  </r>
  <r>
    <x v="6"/>
    <x v="6"/>
    <s v="0711 Svelvik"/>
    <x v="113"/>
    <x v="115"/>
    <x v="3"/>
    <n v="3"/>
    <x v="2"/>
  </r>
  <r>
    <x v="6"/>
    <x v="6"/>
    <s v="0711 Svelvik"/>
    <x v="113"/>
    <x v="115"/>
    <x v="4"/>
    <n v="7"/>
    <x v="2"/>
  </r>
  <r>
    <x v="6"/>
    <x v="6"/>
    <s v="0711 Svelvik"/>
    <x v="113"/>
    <x v="115"/>
    <x v="5"/>
    <n v="5"/>
    <x v="2"/>
  </r>
  <r>
    <x v="6"/>
    <x v="6"/>
    <s v="0711 Svelvik"/>
    <x v="113"/>
    <x v="115"/>
    <x v="6"/>
    <n v="5"/>
    <x v="2"/>
  </r>
  <r>
    <x v="6"/>
    <x v="6"/>
    <s v="0713 Sande "/>
    <x v="114"/>
    <x v="116"/>
    <x v="0"/>
    <n v="56"/>
    <x v="2"/>
  </r>
  <r>
    <x v="6"/>
    <x v="6"/>
    <s v="0713 Sande "/>
    <x v="114"/>
    <x v="116"/>
    <x v="1"/>
    <n v="3"/>
    <x v="2"/>
  </r>
  <r>
    <x v="6"/>
    <x v="6"/>
    <s v="0713 Sande "/>
    <x v="114"/>
    <x v="116"/>
    <x v="2"/>
    <n v="98"/>
    <x v="2"/>
  </r>
  <r>
    <x v="6"/>
    <x v="6"/>
    <s v="0713 Sande "/>
    <x v="114"/>
    <x v="116"/>
    <x v="3"/>
    <n v="13"/>
    <x v="2"/>
  </r>
  <r>
    <x v="6"/>
    <x v="6"/>
    <s v="0713 Sande "/>
    <x v="114"/>
    <x v="116"/>
    <x v="4"/>
    <n v="31"/>
    <x v="2"/>
  </r>
  <r>
    <x v="6"/>
    <x v="6"/>
    <s v="0713 Sande "/>
    <x v="114"/>
    <x v="116"/>
    <x v="5"/>
    <n v="303"/>
    <x v="2"/>
  </r>
  <r>
    <x v="6"/>
    <x v="6"/>
    <s v="0713 Sande "/>
    <x v="114"/>
    <x v="116"/>
    <x v="6"/>
    <n v="20"/>
    <x v="2"/>
  </r>
  <r>
    <x v="6"/>
    <x v="6"/>
    <s v="0714 Hof"/>
    <x v="115"/>
    <x v="117"/>
    <x v="0"/>
    <n v="6"/>
    <x v="2"/>
  </r>
  <r>
    <x v="6"/>
    <x v="6"/>
    <s v="0714 Hof"/>
    <x v="115"/>
    <x v="117"/>
    <x v="1"/>
    <n v="0"/>
    <x v="2"/>
  </r>
  <r>
    <x v="6"/>
    <x v="6"/>
    <s v="0714 Hof"/>
    <x v="115"/>
    <x v="117"/>
    <x v="2"/>
    <n v="2"/>
    <x v="2"/>
  </r>
  <r>
    <x v="6"/>
    <x v="6"/>
    <s v="0714 Hof"/>
    <x v="115"/>
    <x v="117"/>
    <x v="3"/>
    <n v="4"/>
    <x v="2"/>
  </r>
  <r>
    <x v="6"/>
    <x v="6"/>
    <s v="0714 Hof"/>
    <x v="115"/>
    <x v="117"/>
    <x v="4"/>
    <n v="6"/>
    <x v="2"/>
  </r>
  <r>
    <x v="6"/>
    <x v="6"/>
    <s v="0714 Hof"/>
    <x v="115"/>
    <x v="117"/>
    <x v="5"/>
    <n v="52"/>
    <x v="2"/>
  </r>
  <r>
    <x v="6"/>
    <x v="6"/>
    <s v="0714 Hof"/>
    <x v="115"/>
    <x v="117"/>
    <x v="6"/>
    <n v="4"/>
    <x v="2"/>
  </r>
  <r>
    <x v="6"/>
    <x v="6"/>
    <s v="0716 Re "/>
    <x v="116"/>
    <x v="118"/>
    <x v="0"/>
    <n v="42"/>
    <x v="2"/>
  </r>
  <r>
    <x v="6"/>
    <x v="6"/>
    <s v="0716 Re "/>
    <x v="116"/>
    <x v="118"/>
    <x v="1"/>
    <n v="0"/>
    <x v="2"/>
  </r>
  <r>
    <x v="6"/>
    <x v="6"/>
    <s v="0716 Re "/>
    <x v="116"/>
    <x v="118"/>
    <x v="2"/>
    <n v="156"/>
    <x v="2"/>
  </r>
  <r>
    <x v="6"/>
    <x v="6"/>
    <s v="0716 Re "/>
    <x v="116"/>
    <x v="118"/>
    <x v="3"/>
    <n v="33"/>
    <x v="2"/>
  </r>
  <r>
    <x v="6"/>
    <x v="6"/>
    <s v="0716 Re "/>
    <x v="116"/>
    <x v="118"/>
    <x v="4"/>
    <n v="105"/>
    <x v="2"/>
  </r>
  <r>
    <x v="6"/>
    <x v="6"/>
    <s v="0716 Re "/>
    <x v="116"/>
    <x v="118"/>
    <x v="5"/>
    <n v="48"/>
    <x v="2"/>
  </r>
  <r>
    <x v="6"/>
    <x v="6"/>
    <s v="0716 Re "/>
    <x v="116"/>
    <x v="118"/>
    <x v="6"/>
    <n v="20"/>
    <x v="2"/>
  </r>
  <r>
    <x v="6"/>
    <x v="6"/>
    <s v="0719 Andebu "/>
    <x v="117"/>
    <x v="119"/>
    <x v="0"/>
    <n v="49"/>
    <x v="2"/>
  </r>
  <r>
    <x v="6"/>
    <x v="6"/>
    <s v="0719 Andebu "/>
    <x v="117"/>
    <x v="119"/>
    <x v="1"/>
    <n v="3"/>
    <x v="2"/>
  </r>
  <r>
    <x v="6"/>
    <x v="6"/>
    <s v="0719 Andebu "/>
    <x v="117"/>
    <x v="119"/>
    <x v="2"/>
    <n v="59"/>
    <x v="2"/>
  </r>
  <r>
    <x v="6"/>
    <x v="6"/>
    <s v="0719 Andebu "/>
    <x v="117"/>
    <x v="119"/>
    <x v="3"/>
    <n v="18"/>
    <x v="2"/>
  </r>
  <r>
    <x v="6"/>
    <x v="6"/>
    <s v="0719 Andebu "/>
    <x v="117"/>
    <x v="119"/>
    <x v="4"/>
    <n v="19"/>
    <x v="2"/>
  </r>
  <r>
    <x v="6"/>
    <x v="6"/>
    <s v="0719 Andebu "/>
    <x v="117"/>
    <x v="119"/>
    <x v="5"/>
    <n v="4"/>
    <x v="2"/>
  </r>
  <r>
    <x v="6"/>
    <x v="6"/>
    <s v="0719 Andebu "/>
    <x v="117"/>
    <x v="119"/>
    <x v="6"/>
    <n v="9"/>
    <x v="2"/>
  </r>
  <r>
    <x v="6"/>
    <x v="6"/>
    <s v="0720 Stokke "/>
    <x v="118"/>
    <x v="120"/>
    <x v="0"/>
    <n v="60"/>
    <x v="2"/>
  </r>
  <r>
    <x v="6"/>
    <x v="6"/>
    <s v="0720 Stokke "/>
    <x v="118"/>
    <x v="120"/>
    <x v="1"/>
    <n v="1"/>
    <x v="2"/>
  </r>
  <r>
    <x v="6"/>
    <x v="6"/>
    <s v="0720 Stokke "/>
    <x v="118"/>
    <x v="120"/>
    <x v="2"/>
    <n v="153"/>
    <x v="2"/>
  </r>
  <r>
    <x v="6"/>
    <x v="6"/>
    <s v="0720 Stokke "/>
    <x v="118"/>
    <x v="120"/>
    <x v="3"/>
    <n v="7"/>
    <x v="2"/>
  </r>
  <r>
    <x v="6"/>
    <x v="6"/>
    <s v="0720 Stokke "/>
    <x v="118"/>
    <x v="120"/>
    <x v="4"/>
    <n v="134"/>
    <x v="2"/>
  </r>
  <r>
    <x v="6"/>
    <x v="6"/>
    <s v="0720 Stokke "/>
    <x v="118"/>
    <x v="120"/>
    <x v="5"/>
    <n v="68"/>
    <x v="2"/>
  </r>
  <r>
    <x v="6"/>
    <x v="6"/>
    <s v="0720 Stokke "/>
    <x v="118"/>
    <x v="120"/>
    <x v="6"/>
    <n v="37"/>
    <x v="2"/>
  </r>
  <r>
    <x v="6"/>
    <x v="6"/>
    <s v="0722 Nøtterøy"/>
    <x v="119"/>
    <x v="121"/>
    <x v="0"/>
    <n v="43"/>
    <x v="2"/>
  </r>
  <r>
    <x v="6"/>
    <x v="6"/>
    <s v="0722 Nøtterøy"/>
    <x v="119"/>
    <x v="121"/>
    <x v="1"/>
    <n v="9"/>
    <x v="2"/>
  </r>
  <r>
    <x v="6"/>
    <x v="6"/>
    <s v="0722 Nøtterøy"/>
    <x v="119"/>
    <x v="121"/>
    <x v="2"/>
    <n v="52"/>
    <x v="2"/>
  </r>
  <r>
    <x v="6"/>
    <x v="6"/>
    <s v="0722 Nøtterøy"/>
    <x v="119"/>
    <x v="121"/>
    <x v="3"/>
    <n v="15"/>
    <x v="2"/>
  </r>
  <r>
    <x v="6"/>
    <x v="6"/>
    <s v="0722 Nøtterøy"/>
    <x v="119"/>
    <x v="121"/>
    <x v="4"/>
    <n v="23"/>
    <x v="2"/>
  </r>
  <r>
    <x v="6"/>
    <x v="6"/>
    <s v="0722 Nøtterøy"/>
    <x v="119"/>
    <x v="121"/>
    <x v="5"/>
    <n v="39"/>
    <x v="2"/>
  </r>
  <r>
    <x v="6"/>
    <x v="6"/>
    <s v="0722 Nøtterøy"/>
    <x v="119"/>
    <x v="121"/>
    <x v="6"/>
    <n v="77"/>
    <x v="2"/>
  </r>
  <r>
    <x v="6"/>
    <x v="6"/>
    <s v="0723 Tjøme "/>
    <x v="120"/>
    <x v="122"/>
    <x v="0"/>
    <n v="47"/>
    <x v="2"/>
  </r>
  <r>
    <x v="6"/>
    <x v="6"/>
    <s v="0723 Tjøme "/>
    <x v="120"/>
    <x v="122"/>
    <x v="1"/>
    <n v="7"/>
    <x v="2"/>
  </r>
  <r>
    <x v="6"/>
    <x v="6"/>
    <s v="0723 Tjøme "/>
    <x v="120"/>
    <x v="122"/>
    <x v="2"/>
    <n v="11"/>
    <x v="2"/>
  </r>
  <r>
    <x v="6"/>
    <x v="6"/>
    <s v="0723 Tjøme "/>
    <x v="120"/>
    <x v="122"/>
    <x v="3"/>
    <n v="14"/>
    <x v="2"/>
  </r>
  <r>
    <x v="6"/>
    <x v="6"/>
    <s v="0723 Tjøme "/>
    <x v="120"/>
    <x v="122"/>
    <x v="4"/>
    <n v="13"/>
    <x v="2"/>
  </r>
  <r>
    <x v="6"/>
    <x v="6"/>
    <s v="0723 Tjøme "/>
    <x v="120"/>
    <x v="122"/>
    <x v="5"/>
    <n v="97"/>
    <x v="2"/>
  </r>
  <r>
    <x v="6"/>
    <x v="6"/>
    <s v="0723 Tjøme "/>
    <x v="120"/>
    <x v="122"/>
    <x v="6"/>
    <n v="14"/>
    <x v="2"/>
  </r>
  <r>
    <x v="6"/>
    <x v="6"/>
    <s v="0728 Lardal "/>
    <x v="121"/>
    <x v="123"/>
    <x v="0"/>
    <n v="28"/>
    <x v="2"/>
  </r>
  <r>
    <x v="6"/>
    <x v="6"/>
    <s v="0728 Lardal "/>
    <x v="121"/>
    <x v="123"/>
    <x v="1"/>
    <n v="3"/>
    <x v="2"/>
  </r>
  <r>
    <x v="6"/>
    <x v="6"/>
    <s v="0728 Lardal "/>
    <x v="121"/>
    <x v="123"/>
    <x v="2"/>
    <n v="42"/>
    <x v="2"/>
  </r>
  <r>
    <x v="6"/>
    <x v="6"/>
    <s v="0728 Lardal "/>
    <x v="121"/>
    <x v="123"/>
    <x v="3"/>
    <n v="15"/>
    <x v="2"/>
  </r>
  <r>
    <x v="6"/>
    <x v="6"/>
    <s v="0728 Lardal "/>
    <x v="121"/>
    <x v="123"/>
    <x v="4"/>
    <n v="11"/>
    <x v="2"/>
  </r>
  <r>
    <x v="6"/>
    <x v="6"/>
    <s v="0728 Lardal "/>
    <x v="121"/>
    <x v="123"/>
    <x v="5"/>
    <n v="21"/>
    <x v="2"/>
  </r>
  <r>
    <x v="6"/>
    <x v="6"/>
    <s v="0728 Lardal "/>
    <x v="121"/>
    <x v="123"/>
    <x v="6"/>
    <n v="3"/>
    <x v="2"/>
  </r>
  <r>
    <x v="7"/>
    <x v="7"/>
    <s v="0805 Porsgrunn "/>
    <x v="122"/>
    <x v="124"/>
    <x v="0"/>
    <n v="156"/>
    <x v="2"/>
  </r>
  <r>
    <x v="7"/>
    <x v="7"/>
    <s v="0805 Porsgrunn "/>
    <x v="122"/>
    <x v="124"/>
    <x v="1"/>
    <n v="3"/>
    <x v="2"/>
  </r>
  <r>
    <x v="7"/>
    <x v="7"/>
    <s v="0805 Porsgrunn "/>
    <x v="122"/>
    <x v="124"/>
    <x v="2"/>
    <n v="35"/>
    <x v="2"/>
  </r>
  <r>
    <x v="7"/>
    <x v="7"/>
    <s v="0805 Porsgrunn "/>
    <x v="122"/>
    <x v="124"/>
    <x v="3"/>
    <n v="58"/>
    <x v="2"/>
  </r>
  <r>
    <x v="7"/>
    <x v="7"/>
    <s v="0805 Porsgrunn "/>
    <x v="122"/>
    <x v="124"/>
    <x v="4"/>
    <n v="61"/>
    <x v="2"/>
  </r>
  <r>
    <x v="7"/>
    <x v="7"/>
    <s v="0805 Porsgrunn "/>
    <x v="122"/>
    <x v="124"/>
    <x v="5"/>
    <n v="57"/>
    <x v="2"/>
  </r>
  <r>
    <x v="7"/>
    <x v="7"/>
    <s v="0805 Porsgrunn "/>
    <x v="122"/>
    <x v="124"/>
    <x v="6"/>
    <n v="51"/>
    <x v="2"/>
  </r>
  <r>
    <x v="7"/>
    <x v="7"/>
    <s v="0806 Skien "/>
    <x v="123"/>
    <x v="125"/>
    <x v="0"/>
    <n v="281"/>
    <x v="1"/>
  </r>
  <r>
    <x v="7"/>
    <x v="7"/>
    <s v="0806 Skien "/>
    <x v="123"/>
    <x v="125"/>
    <x v="1"/>
    <n v="8"/>
    <x v="1"/>
  </r>
  <r>
    <x v="7"/>
    <x v="7"/>
    <s v="0806 Skien "/>
    <x v="123"/>
    <x v="125"/>
    <x v="2"/>
    <n v="452"/>
    <x v="1"/>
  </r>
  <r>
    <x v="7"/>
    <x v="7"/>
    <s v="0806 Skien "/>
    <x v="123"/>
    <x v="125"/>
    <x v="3"/>
    <n v="66"/>
    <x v="1"/>
  </r>
  <r>
    <x v="7"/>
    <x v="7"/>
    <s v="0806 Skien "/>
    <x v="123"/>
    <x v="125"/>
    <x v="4"/>
    <n v="110"/>
    <x v="1"/>
  </r>
  <r>
    <x v="7"/>
    <x v="7"/>
    <s v="0806 Skien "/>
    <x v="123"/>
    <x v="125"/>
    <x v="5"/>
    <n v="80"/>
    <x v="1"/>
  </r>
  <r>
    <x v="7"/>
    <x v="7"/>
    <s v="0806 Skien "/>
    <x v="123"/>
    <x v="125"/>
    <x v="6"/>
    <n v="142"/>
    <x v="1"/>
  </r>
  <r>
    <x v="7"/>
    <x v="7"/>
    <s v="0807 Notodden "/>
    <x v="124"/>
    <x v="126"/>
    <x v="0"/>
    <n v="21"/>
    <x v="4"/>
  </r>
  <r>
    <x v="7"/>
    <x v="7"/>
    <s v="0807 Notodden "/>
    <x v="124"/>
    <x v="126"/>
    <x v="1"/>
    <n v="2"/>
    <x v="4"/>
  </r>
  <r>
    <x v="7"/>
    <x v="7"/>
    <s v="0807 Notodden "/>
    <x v="124"/>
    <x v="126"/>
    <x v="2"/>
    <n v="15"/>
    <x v="4"/>
  </r>
  <r>
    <x v="7"/>
    <x v="7"/>
    <s v="0807 Notodden "/>
    <x v="124"/>
    <x v="126"/>
    <x v="3"/>
    <n v="2"/>
    <x v="4"/>
  </r>
  <r>
    <x v="7"/>
    <x v="7"/>
    <s v="0807 Notodden "/>
    <x v="124"/>
    <x v="126"/>
    <x v="4"/>
    <n v="13"/>
    <x v="4"/>
  </r>
  <r>
    <x v="7"/>
    <x v="7"/>
    <s v="0807 Notodden "/>
    <x v="124"/>
    <x v="126"/>
    <x v="5"/>
    <n v="10"/>
    <x v="4"/>
  </r>
  <r>
    <x v="7"/>
    <x v="7"/>
    <s v="0807 Notodden "/>
    <x v="124"/>
    <x v="126"/>
    <x v="6"/>
    <n v="14"/>
    <x v="4"/>
  </r>
  <r>
    <x v="7"/>
    <x v="7"/>
    <s v="0811 Siljan "/>
    <x v="125"/>
    <x v="127"/>
    <x v="0"/>
    <n v="8"/>
    <x v="4"/>
  </r>
  <r>
    <x v="7"/>
    <x v="7"/>
    <s v="0811 Siljan "/>
    <x v="125"/>
    <x v="127"/>
    <x v="1"/>
    <n v="1"/>
    <x v="4"/>
  </r>
  <r>
    <x v="7"/>
    <x v="7"/>
    <s v="0811 Siljan "/>
    <x v="125"/>
    <x v="127"/>
    <x v="2"/>
    <n v="0"/>
    <x v="4"/>
  </r>
  <r>
    <x v="7"/>
    <x v="7"/>
    <s v="0811 Siljan "/>
    <x v="125"/>
    <x v="127"/>
    <x v="3"/>
    <n v="0"/>
    <x v="4"/>
  </r>
  <r>
    <x v="7"/>
    <x v="7"/>
    <s v="0811 Siljan "/>
    <x v="125"/>
    <x v="127"/>
    <x v="4"/>
    <n v="2"/>
    <x v="4"/>
  </r>
  <r>
    <x v="7"/>
    <x v="7"/>
    <s v="0811 Siljan "/>
    <x v="125"/>
    <x v="127"/>
    <x v="5"/>
    <n v="3"/>
    <x v="4"/>
  </r>
  <r>
    <x v="7"/>
    <x v="7"/>
    <s v="0811 Siljan "/>
    <x v="125"/>
    <x v="127"/>
    <x v="6"/>
    <n v="0"/>
    <x v="4"/>
  </r>
  <r>
    <x v="7"/>
    <x v="7"/>
    <s v="0814 Bamble "/>
    <x v="126"/>
    <x v="128"/>
    <x v="0"/>
    <n v="57"/>
    <x v="4"/>
  </r>
  <r>
    <x v="7"/>
    <x v="7"/>
    <s v="0814 Bamble "/>
    <x v="126"/>
    <x v="128"/>
    <x v="1"/>
    <n v="0"/>
    <x v="4"/>
  </r>
  <r>
    <x v="7"/>
    <x v="7"/>
    <s v="0814 Bamble "/>
    <x v="126"/>
    <x v="128"/>
    <x v="2"/>
    <n v="6"/>
    <x v="4"/>
  </r>
  <r>
    <x v="7"/>
    <x v="7"/>
    <s v="0814 Bamble "/>
    <x v="126"/>
    <x v="128"/>
    <x v="3"/>
    <n v="21"/>
    <x v="4"/>
  </r>
  <r>
    <x v="7"/>
    <x v="7"/>
    <s v="0814 Bamble "/>
    <x v="126"/>
    <x v="128"/>
    <x v="4"/>
    <n v="23"/>
    <x v="4"/>
  </r>
  <r>
    <x v="7"/>
    <x v="7"/>
    <s v="0814 Bamble "/>
    <x v="126"/>
    <x v="128"/>
    <x v="5"/>
    <n v="17"/>
    <x v="4"/>
  </r>
  <r>
    <x v="7"/>
    <x v="7"/>
    <s v="0814 Bamble "/>
    <x v="126"/>
    <x v="128"/>
    <x v="6"/>
    <n v="0"/>
    <x v="4"/>
  </r>
  <r>
    <x v="7"/>
    <x v="7"/>
    <s v="0815 Kragerø"/>
    <x v="127"/>
    <x v="129"/>
    <x v="0"/>
    <n v="20"/>
    <x v="4"/>
  </r>
  <r>
    <x v="7"/>
    <x v="7"/>
    <s v="0815 Kragerø"/>
    <x v="127"/>
    <x v="129"/>
    <x v="1"/>
    <n v="1"/>
    <x v="4"/>
  </r>
  <r>
    <x v="7"/>
    <x v="7"/>
    <s v="0815 Kragerø"/>
    <x v="127"/>
    <x v="129"/>
    <x v="2"/>
    <n v="7"/>
    <x v="4"/>
  </r>
  <r>
    <x v="7"/>
    <x v="7"/>
    <s v="0815 Kragerø"/>
    <x v="127"/>
    <x v="129"/>
    <x v="3"/>
    <n v="7"/>
    <x v="4"/>
  </r>
  <r>
    <x v="7"/>
    <x v="7"/>
    <s v="0815 Kragerø"/>
    <x v="127"/>
    <x v="129"/>
    <x v="4"/>
    <n v="11"/>
    <x v="4"/>
  </r>
  <r>
    <x v="7"/>
    <x v="7"/>
    <s v="0815 Kragerø"/>
    <x v="127"/>
    <x v="129"/>
    <x v="5"/>
    <n v="34"/>
    <x v="4"/>
  </r>
  <r>
    <x v="7"/>
    <x v="7"/>
    <s v="0815 Kragerø"/>
    <x v="127"/>
    <x v="129"/>
    <x v="6"/>
    <n v="1"/>
    <x v="4"/>
  </r>
  <r>
    <x v="7"/>
    <x v="7"/>
    <s v="0817 Drangedal "/>
    <x v="128"/>
    <x v="130"/>
    <x v="0"/>
    <n v="15"/>
    <x v="6"/>
  </r>
  <r>
    <x v="7"/>
    <x v="7"/>
    <s v="0817 Drangedal "/>
    <x v="128"/>
    <x v="130"/>
    <x v="1"/>
    <n v="2"/>
    <x v="6"/>
  </r>
  <r>
    <x v="7"/>
    <x v="7"/>
    <s v="0817 Drangedal "/>
    <x v="128"/>
    <x v="130"/>
    <x v="2"/>
    <n v="8"/>
    <x v="6"/>
  </r>
  <r>
    <x v="7"/>
    <x v="7"/>
    <s v="0817 Drangedal "/>
    <x v="128"/>
    <x v="130"/>
    <x v="3"/>
    <n v="2"/>
    <x v="6"/>
  </r>
  <r>
    <x v="7"/>
    <x v="7"/>
    <s v="0817 Drangedal "/>
    <x v="128"/>
    <x v="130"/>
    <x v="4"/>
    <n v="4"/>
    <x v="6"/>
  </r>
  <r>
    <x v="7"/>
    <x v="7"/>
    <s v="0817 Drangedal "/>
    <x v="128"/>
    <x v="130"/>
    <x v="5"/>
    <n v="5"/>
    <x v="6"/>
  </r>
  <r>
    <x v="7"/>
    <x v="7"/>
    <s v="0817 Drangedal "/>
    <x v="128"/>
    <x v="130"/>
    <x v="6"/>
    <n v="2"/>
    <x v="6"/>
  </r>
  <r>
    <x v="7"/>
    <x v="7"/>
    <s v="0819 Nome "/>
    <x v="129"/>
    <x v="131"/>
    <x v="0"/>
    <n v="37"/>
    <x v="7"/>
  </r>
  <r>
    <x v="7"/>
    <x v="7"/>
    <s v="0819 Nome "/>
    <x v="129"/>
    <x v="131"/>
    <x v="1"/>
    <n v="5"/>
    <x v="7"/>
  </r>
  <r>
    <x v="7"/>
    <x v="7"/>
    <s v="0819 Nome "/>
    <x v="129"/>
    <x v="131"/>
    <x v="2"/>
    <n v="9"/>
    <x v="7"/>
  </r>
  <r>
    <x v="7"/>
    <x v="7"/>
    <s v="0819 Nome "/>
    <x v="129"/>
    <x v="131"/>
    <x v="3"/>
    <n v="32"/>
    <x v="7"/>
  </r>
  <r>
    <x v="7"/>
    <x v="7"/>
    <s v="0819 Nome "/>
    <x v="129"/>
    <x v="131"/>
    <x v="4"/>
    <n v="15"/>
    <x v="7"/>
  </r>
  <r>
    <x v="7"/>
    <x v="7"/>
    <s v="0819 Nome "/>
    <x v="129"/>
    <x v="131"/>
    <x v="5"/>
    <n v="12"/>
    <x v="7"/>
  </r>
  <r>
    <x v="7"/>
    <x v="7"/>
    <s v="0819 Nome "/>
    <x v="129"/>
    <x v="131"/>
    <x v="6"/>
    <n v="8"/>
    <x v="7"/>
  </r>
  <r>
    <x v="7"/>
    <x v="7"/>
    <s v="0821 Bø "/>
    <x v="130"/>
    <x v="132"/>
    <x v="0"/>
    <n v="97"/>
    <x v="4"/>
  </r>
  <r>
    <x v="7"/>
    <x v="7"/>
    <s v="0821 Bø "/>
    <x v="130"/>
    <x v="132"/>
    <x v="1"/>
    <n v="1"/>
    <x v="4"/>
  </r>
  <r>
    <x v="7"/>
    <x v="7"/>
    <s v="0821 Bø "/>
    <x v="130"/>
    <x v="132"/>
    <x v="2"/>
    <n v="123"/>
    <x v="4"/>
  </r>
  <r>
    <x v="7"/>
    <x v="7"/>
    <s v="0821 Bø "/>
    <x v="130"/>
    <x v="132"/>
    <x v="3"/>
    <n v="6"/>
    <x v="4"/>
  </r>
  <r>
    <x v="7"/>
    <x v="7"/>
    <s v="0821 Bø "/>
    <x v="130"/>
    <x v="132"/>
    <x v="4"/>
    <n v="24"/>
    <x v="4"/>
  </r>
  <r>
    <x v="7"/>
    <x v="7"/>
    <s v="0821 Bø "/>
    <x v="130"/>
    <x v="132"/>
    <x v="5"/>
    <n v="42"/>
    <x v="4"/>
  </r>
  <r>
    <x v="7"/>
    <x v="7"/>
    <s v="0821 Bø "/>
    <x v="130"/>
    <x v="132"/>
    <x v="6"/>
    <n v="37"/>
    <x v="4"/>
  </r>
  <r>
    <x v="7"/>
    <x v="7"/>
    <s v="0822 Sauherad "/>
    <x v="131"/>
    <x v="133"/>
    <x v="0"/>
    <n v="62"/>
    <x v="0"/>
  </r>
  <r>
    <x v="7"/>
    <x v="7"/>
    <s v="0822 Sauherad "/>
    <x v="131"/>
    <x v="133"/>
    <x v="1"/>
    <n v="2"/>
    <x v="0"/>
  </r>
  <r>
    <x v="7"/>
    <x v="7"/>
    <s v="0822 Sauherad "/>
    <x v="131"/>
    <x v="133"/>
    <x v="2"/>
    <n v="69"/>
    <x v="0"/>
  </r>
  <r>
    <x v="7"/>
    <x v="7"/>
    <s v="0822 Sauherad "/>
    <x v="131"/>
    <x v="133"/>
    <x v="3"/>
    <n v="12"/>
    <x v="0"/>
  </r>
  <r>
    <x v="7"/>
    <x v="7"/>
    <s v="0822 Sauherad "/>
    <x v="131"/>
    <x v="133"/>
    <x v="4"/>
    <n v="20"/>
    <x v="0"/>
  </r>
  <r>
    <x v="7"/>
    <x v="7"/>
    <s v="0822 Sauherad "/>
    <x v="131"/>
    <x v="133"/>
    <x v="5"/>
    <n v="6"/>
    <x v="0"/>
  </r>
  <r>
    <x v="7"/>
    <x v="7"/>
    <s v="0822 Sauherad "/>
    <x v="131"/>
    <x v="133"/>
    <x v="6"/>
    <n v="16"/>
    <x v="0"/>
  </r>
  <r>
    <x v="7"/>
    <x v="7"/>
    <s v="0826 Tinn "/>
    <x v="132"/>
    <x v="134"/>
    <x v="0"/>
    <n v="14"/>
    <x v="5"/>
  </r>
  <r>
    <x v="7"/>
    <x v="7"/>
    <s v="0826 Tinn "/>
    <x v="132"/>
    <x v="134"/>
    <x v="1"/>
    <n v="22"/>
    <x v="5"/>
  </r>
  <r>
    <x v="7"/>
    <x v="7"/>
    <s v="0826 Tinn "/>
    <x v="132"/>
    <x v="134"/>
    <x v="2"/>
    <n v="82"/>
    <x v="5"/>
  </r>
  <r>
    <x v="7"/>
    <x v="7"/>
    <s v="0826 Tinn "/>
    <x v="132"/>
    <x v="134"/>
    <x v="3"/>
    <n v="10"/>
    <x v="5"/>
  </r>
  <r>
    <x v="7"/>
    <x v="7"/>
    <s v="0826 Tinn "/>
    <x v="132"/>
    <x v="134"/>
    <x v="4"/>
    <n v="12"/>
    <x v="5"/>
  </r>
  <r>
    <x v="7"/>
    <x v="7"/>
    <s v="0826 Tinn "/>
    <x v="132"/>
    <x v="134"/>
    <x v="5"/>
    <n v="9"/>
    <x v="5"/>
  </r>
  <r>
    <x v="7"/>
    <x v="7"/>
    <s v="0826 Tinn "/>
    <x v="132"/>
    <x v="134"/>
    <x v="6"/>
    <n v="2"/>
    <x v="5"/>
  </r>
  <r>
    <x v="7"/>
    <x v="7"/>
    <s v="0827 Hjartdal "/>
    <x v="133"/>
    <x v="135"/>
    <x v="0"/>
    <n v="25"/>
    <x v="7"/>
  </r>
  <r>
    <x v="7"/>
    <x v="7"/>
    <s v="0827 Hjartdal "/>
    <x v="133"/>
    <x v="135"/>
    <x v="1"/>
    <n v="3"/>
    <x v="7"/>
  </r>
  <r>
    <x v="7"/>
    <x v="7"/>
    <s v="0827 Hjartdal "/>
    <x v="133"/>
    <x v="135"/>
    <x v="2"/>
    <n v="8"/>
    <x v="7"/>
  </r>
  <r>
    <x v="7"/>
    <x v="7"/>
    <s v="0827 Hjartdal "/>
    <x v="133"/>
    <x v="135"/>
    <x v="3"/>
    <n v="3"/>
    <x v="7"/>
  </r>
  <r>
    <x v="7"/>
    <x v="7"/>
    <s v="0827 Hjartdal "/>
    <x v="133"/>
    <x v="135"/>
    <x v="4"/>
    <n v="11"/>
    <x v="7"/>
  </r>
  <r>
    <x v="7"/>
    <x v="7"/>
    <s v="0827 Hjartdal "/>
    <x v="133"/>
    <x v="135"/>
    <x v="5"/>
    <n v="5"/>
    <x v="7"/>
  </r>
  <r>
    <x v="7"/>
    <x v="7"/>
    <s v="0827 Hjartdal "/>
    <x v="133"/>
    <x v="135"/>
    <x v="6"/>
    <n v="2"/>
    <x v="7"/>
  </r>
  <r>
    <x v="7"/>
    <x v="7"/>
    <s v="0828 Seljord "/>
    <x v="134"/>
    <x v="136"/>
    <x v="0"/>
    <n v="14"/>
    <x v="3"/>
  </r>
  <r>
    <x v="7"/>
    <x v="7"/>
    <s v="0828 Seljord "/>
    <x v="134"/>
    <x v="136"/>
    <x v="1"/>
    <n v="5"/>
    <x v="3"/>
  </r>
  <r>
    <x v="7"/>
    <x v="7"/>
    <s v="0828 Seljord "/>
    <x v="134"/>
    <x v="136"/>
    <x v="2"/>
    <n v="8"/>
    <x v="3"/>
  </r>
  <r>
    <x v="7"/>
    <x v="7"/>
    <s v="0828 Seljord "/>
    <x v="134"/>
    <x v="136"/>
    <x v="3"/>
    <n v="49"/>
    <x v="3"/>
  </r>
  <r>
    <x v="7"/>
    <x v="7"/>
    <s v="0828 Seljord "/>
    <x v="134"/>
    <x v="136"/>
    <x v="4"/>
    <n v="21"/>
    <x v="3"/>
  </r>
  <r>
    <x v="7"/>
    <x v="7"/>
    <s v="0828 Seljord "/>
    <x v="134"/>
    <x v="136"/>
    <x v="5"/>
    <n v="5"/>
    <x v="3"/>
  </r>
  <r>
    <x v="7"/>
    <x v="7"/>
    <s v="0828 Seljord "/>
    <x v="134"/>
    <x v="136"/>
    <x v="6"/>
    <n v="1"/>
    <x v="3"/>
  </r>
  <r>
    <x v="7"/>
    <x v="7"/>
    <s v="0829 Kviteseid "/>
    <x v="135"/>
    <x v="137"/>
    <x v="0"/>
    <n v="15"/>
    <x v="6"/>
  </r>
  <r>
    <x v="7"/>
    <x v="7"/>
    <s v="0829 Kviteseid "/>
    <x v="135"/>
    <x v="137"/>
    <x v="1"/>
    <n v="1"/>
    <x v="6"/>
  </r>
  <r>
    <x v="7"/>
    <x v="7"/>
    <s v="0829 Kviteseid "/>
    <x v="135"/>
    <x v="137"/>
    <x v="2"/>
    <n v="9"/>
    <x v="6"/>
  </r>
  <r>
    <x v="7"/>
    <x v="7"/>
    <s v="0829 Kviteseid "/>
    <x v="135"/>
    <x v="137"/>
    <x v="3"/>
    <n v="7"/>
    <x v="6"/>
  </r>
  <r>
    <x v="7"/>
    <x v="7"/>
    <s v="0829 Kviteseid "/>
    <x v="135"/>
    <x v="137"/>
    <x v="4"/>
    <n v="13"/>
    <x v="6"/>
  </r>
  <r>
    <x v="7"/>
    <x v="7"/>
    <s v="0829 Kviteseid "/>
    <x v="135"/>
    <x v="137"/>
    <x v="5"/>
    <n v="17"/>
    <x v="6"/>
  </r>
  <r>
    <x v="7"/>
    <x v="7"/>
    <s v="0829 Kviteseid "/>
    <x v="135"/>
    <x v="137"/>
    <x v="6"/>
    <n v="4"/>
    <x v="6"/>
  </r>
  <r>
    <x v="7"/>
    <x v="7"/>
    <s v="0830 Nissedal "/>
    <x v="136"/>
    <x v="138"/>
    <x v="0"/>
    <n v="6"/>
    <x v="4"/>
  </r>
  <r>
    <x v="7"/>
    <x v="7"/>
    <s v="0830 Nissedal "/>
    <x v="136"/>
    <x v="138"/>
    <x v="1"/>
    <n v="1"/>
    <x v="4"/>
  </r>
  <r>
    <x v="7"/>
    <x v="7"/>
    <s v="0830 Nissedal "/>
    <x v="136"/>
    <x v="138"/>
    <x v="2"/>
    <n v="13"/>
    <x v="4"/>
  </r>
  <r>
    <x v="7"/>
    <x v="7"/>
    <s v="0830 Nissedal "/>
    <x v="136"/>
    <x v="138"/>
    <x v="3"/>
    <n v="22"/>
    <x v="4"/>
  </r>
  <r>
    <x v="7"/>
    <x v="7"/>
    <s v="0830 Nissedal "/>
    <x v="136"/>
    <x v="138"/>
    <x v="4"/>
    <n v="4"/>
    <x v="4"/>
  </r>
  <r>
    <x v="7"/>
    <x v="7"/>
    <s v="0830 Nissedal "/>
    <x v="136"/>
    <x v="138"/>
    <x v="5"/>
    <n v="10"/>
    <x v="4"/>
  </r>
  <r>
    <x v="7"/>
    <x v="7"/>
    <s v="0830 Nissedal "/>
    <x v="136"/>
    <x v="138"/>
    <x v="6"/>
    <n v="2"/>
    <x v="4"/>
  </r>
  <r>
    <x v="7"/>
    <x v="7"/>
    <s v="0831 Fyresdal "/>
    <x v="137"/>
    <x v="139"/>
    <x v="0"/>
    <n v="7"/>
    <x v="3"/>
  </r>
  <r>
    <x v="7"/>
    <x v="7"/>
    <s v="0831 Fyresdal "/>
    <x v="137"/>
    <x v="139"/>
    <x v="1"/>
    <n v="3"/>
    <x v="3"/>
  </r>
  <r>
    <x v="7"/>
    <x v="7"/>
    <s v="0831 Fyresdal "/>
    <x v="137"/>
    <x v="139"/>
    <x v="2"/>
    <n v="12"/>
    <x v="3"/>
  </r>
  <r>
    <x v="7"/>
    <x v="7"/>
    <s v="0831 Fyresdal "/>
    <x v="137"/>
    <x v="139"/>
    <x v="3"/>
    <n v="5"/>
    <x v="3"/>
  </r>
  <r>
    <x v="7"/>
    <x v="7"/>
    <s v="0831 Fyresdal "/>
    <x v="137"/>
    <x v="139"/>
    <x v="4"/>
    <n v="5"/>
    <x v="3"/>
  </r>
  <r>
    <x v="7"/>
    <x v="7"/>
    <s v="0831 Fyresdal "/>
    <x v="137"/>
    <x v="139"/>
    <x v="5"/>
    <n v="14"/>
    <x v="3"/>
  </r>
  <r>
    <x v="7"/>
    <x v="7"/>
    <s v="0831 Fyresdal "/>
    <x v="137"/>
    <x v="139"/>
    <x v="6"/>
    <n v="4"/>
    <x v="3"/>
  </r>
  <r>
    <x v="7"/>
    <x v="7"/>
    <s v="0833 Tokke"/>
    <x v="138"/>
    <x v="140"/>
    <x v="0"/>
    <n v="4"/>
    <x v="12"/>
  </r>
  <r>
    <x v="7"/>
    <x v="7"/>
    <s v="0833 Tokke"/>
    <x v="138"/>
    <x v="140"/>
    <x v="1"/>
    <n v="1"/>
    <x v="12"/>
  </r>
  <r>
    <x v="7"/>
    <x v="7"/>
    <s v="0833 Tokke"/>
    <x v="138"/>
    <x v="140"/>
    <x v="2"/>
    <n v="4"/>
    <x v="12"/>
  </r>
  <r>
    <x v="7"/>
    <x v="7"/>
    <s v="0833 Tokke"/>
    <x v="138"/>
    <x v="140"/>
    <x v="3"/>
    <n v="2"/>
    <x v="12"/>
  </r>
  <r>
    <x v="7"/>
    <x v="7"/>
    <s v="0833 Tokke"/>
    <x v="138"/>
    <x v="140"/>
    <x v="4"/>
    <n v="9"/>
    <x v="12"/>
  </r>
  <r>
    <x v="7"/>
    <x v="7"/>
    <s v="0833 Tokke"/>
    <x v="138"/>
    <x v="140"/>
    <x v="5"/>
    <n v="7"/>
    <x v="12"/>
  </r>
  <r>
    <x v="7"/>
    <x v="7"/>
    <s v="0833 Tokke"/>
    <x v="138"/>
    <x v="140"/>
    <x v="6"/>
    <n v="2"/>
    <x v="12"/>
  </r>
  <r>
    <x v="7"/>
    <x v="7"/>
    <s v="0834 Vinje "/>
    <x v="139"/>
    <x v="141"/>
    <x v="0"/>
    <n v="24"/>
    <x v="6"/>
  </r>
  <r>
    <x v="7"/>
    <x v="7"/>
    <s v="0834 Vinje "/>
    <x v="139"/>
    <x v="141"/>
    <x v="1"/>
    <n v="3"/>
    <x v="6"/>
  </r>
  <r>
    <x v="7"/>
    <x v="7"/>
    <s v="0834 Vinje "/>
    <x v="139"/>
    <x v="141"/>
    <x v="2"/>
    <n v="23"/>
    <x v="6"/>
  </r>
  <r>
    <x v="7"/>
    <x v="7"/>
    <s v="0834 Vinje "/>
    <x v="139"/>
    <x v="141"/>
    <x v="3"/>
    <n v="18"/>
    <x v="6"/>
  </r>
  <r>
    <x v="7"/>
    <x v="7"/>
    <s v="0834 Vinje "/>
    <x v="139"/>
    <x v="141"/>
    <x v="4"/>
    <n v="18"/>
    <x v="6"/>
  </r>
  <r>
    <x v="7"/>
    <x v="7"/>
    <s v="0834 Vinje "/>
    <x v="139"/>
    <x v="141"/>
    <x v="5"/>
    <n v="7"/>
    <x v="6"/>
  </r>
  <r>
    <x v="7"/>
    <x v="7"/>
    <s v="0834 Vinje "/>
    <x v="139"/>
    <x v="141"/>
    <x v="6"/>
    <n v="3"/>
    <x v="6"/>
  </r>
  <r>
    <x v="8"/>
    <x v="8"/>
    <s v="0901 Risør "/>
    <x v="140"/>
    <x v="142"/>
    <x v="0"/>
    <n v="31"/>
    <x v="4"/>
  </r>
  <r>
    <x v="8"/>
    <x v="8"/>
    <s v="0901 Risør "/>
    <x v="140"/>
    <x v="142"/>
    <x v="1"/>
    <n v="9"/>
    <x v="4"/>
  </r>
  <r>
    <x v="8"/>
    <x v="8"/>
    <s v="0901 Risør "/>
    <x v="140"/>
    <x v="142"/>
    <x v="2"/>
    <n v="48"/>
    <x v="4"/>
  </r>
  <r>
    <x v="8"/>
    <x v="8"/>
    <s v="0901 Risør "/>
    <x v="140"/>
    <x v="142"/>
    <x v="3"/>
    <n v="14"/>
    <x v="4"/>
  </r>
  <r>
    <x v="8"/>
    <x v="8"/>
    <s v="0901 Risør "/>
    <x v="140"/>
    <x v="142"/>
    <x v="4"/>
    <n v="4"/>
    <x v="4"/>
  </r>
  <r>
    <x v="8"/>
    <x v="8"/>
    <s v="0901 Risør "/>
    <x v="140"/>
    <x v="142"/>
    <x v="5"/>
    <n v="1"/>
    <x v="4"/>
  </r>
  <r>
    <x v="8"/>
    <x v="8"/>
    <s v="0901 Risør "/>
    <x v="140"/>
    <x v="142"/>
    <x v="6"/>
    <n v="3"/>
    <x v="4"/>
  </r>
  <r>
    <x v="8"/>
    <x v="8"/>
    <s v="0904 Grimstad "/>
    <x v="141"/>
    <x v="143"/>
    <x v="0"/>
    <n v="61"/>
    <x v="9"/>
  </r>
  <r>
    <x v="8"/>
    <x v="8"/>
    <s v="0904 Grimstad "/>
    <x v="141"/>
    <x v="143"/>
    <x v="1"/>
    <n v="0"/>
    <x v="9"/>
  </r>
  <r>
    <x v="8"/>
    <x v="8"/>
    <s v="0904 Grimstad "/>
    <x v="141"/>
    <x v="143"/>
    <x v="2"/>
    <n v="27"/>
    <x v="9"/>
  </r>
  <r>
    <x v="8"/>
    <x v="8"/>
    <s v="0904 Grimstad "/>
    <x v="141"/>
    <x v="143"/>
    <x v="3"/>
    <n v="14"/>
    <x v="9"/>
  </r>
  <r>
    <x v="8"/>
    <x v="8"/>
    <s v="0904 Grimstad "/>
    <x v="141"/>
    <x v="143"/>
    <x v="4"/>
    <n v="5"/>
    <x v="9"/>
  </r>
  <r>
    <x v="8"/>
    <x v="8"/>
    <s v="0904 Grimstad "/>
    <x v="141"/>
    <x v="143"/>
    <x v="5"/>
    <n v="19"/>
    <x v="9"/>
  </r>
  <r>
    <x v="8"/>
    <x v="8"/>
    <s v="0904 Grimstad "/>
    <x v="141"/>
    <x v="143"/>
    <x v="6"/>
    <n v="11"/>
    <x v="9"/>
  </r>
  <r>
    <x v="8"/>
    <x v="8"/>
    <s v="0906 Arendal "/>
    <x v="142"/>
    <x v="144"/>
    <x v="0"/>
    <n v="131"/>
    <x v="0"/>
  </r>
  <r>
    <x v="8"/>
    <x v="8"/>
    <s v="0906 Arendal "/>
    <x v="142"/>
    <x v="144"/>
    <x v="1"/>
    <n v="14"/>
    <x v="0"/>
  </r>
  <r>
    <x v="8"/>
    <x v="8"/>
    <s v="0906 Arendal "/>
    <x v="142"/>
    <x v="144"/>
    <x v="2"/>
    <n v="139"/>
    <x v="0"/>
  </r>
  <r>
    <x v="8"/>
    <x v="8"/>
    <s v="0906 Arendal "/>
    <x v="142"/>
    <x v="144"/>
    <x v="3"/>
    <n v="13"/>
    <x v="0"/>
  </r>
  <r>
    <x v="8"/>
    <x v="8"/>
    <s v="0906 Arendal "/>
    <x v="142"/>
    <x v="144"/>
    <x v="4"/>
    <n v="25"/>
    <x v="0"/>
  </r>
  <r>
    <x v="8"/>
    <x v="8"/>
    <s v="0906 Arendal "/>
    <x v="142"/>
    <x v="144"/>
    <x v="5"/>
    <n v="35"/>
    <x v="0"/>
  </r>
  <r>
    <x v="8"/>
    <x v="8"/>
    <s v="0906 Arendal "/>
    <x v="142"/>
    <x v="144"/>
    <x v="6"/>
    <n v="35"/>
    <x v="0"/>
  </r>
  <r>
    <x v="8"/>
    <x v="8"/>
    <s v="0911 Gjerstad "/>
    <x v="143"/>
    <x v="145"/>
    <x v="0"/>
    <n v="9"/>
    <x v="4"/>
  </r>
  <r>
    <x v="8"/>
    <x v="8"/>
    <s v="0911 Gjerstad "/>
    <x v="143"/>
    <x v="145"/>
    <x v="1"/>
    <n v="2"/>
    <x v="4"/>
  </r>
  <r>
    <x v="8"/>
    <x v="8"/>
    <s v="0911 Gjerstad "/>
    <x v="143"/>
    <x v="145"/>
    <x v="2"/>
    <n v="3"/>
    <x v="4"/>
  </r>
  <r>
    <x v="8"/>
    <x v="8"/>
    <s v="0911 Gjerstad "/>
    <x v="143"/>
    <x v="145"/>
    <x v="3"/>
    <n v="0"/>
    <x v="4"/>
  </r>
  <r>
    <x v="8"/>
    <x v="8"/>
    <s v="0911 Gjerstad "/>
    <x v="143"/>
    <x v="145"/>
    <x v="4"/>
    <n v="1"/>
    <x v="4"/>
  </r>
  <r>
    <x v="8"/>
    <x v="8"/>
    <s v="0911 Gjerstad "/>
    <x v="143"/>
    <x v="145"/>
    <x v="5"/>
    <n v="7"/>
    <x v="4"/>
  </r>
  <r>
    <x v="8"/>
    <x v="8"/>
    <s v="0911 Gjerstad "/>
    <x v="143"/>
    <x v="145"/>
    <x v="6"/>
    <n v="8"/>
    <x v="4"/>
  </r>
  <r>
    <x v="8"/>
    <x v="8"/>
    <s v="0912 Vegårshei "/>
    <x v="144"/>
    <x v="146"/>
    <x v="0"/>
    <n v="4"/>
    <x v="4"/>
  </r>
  <r>
    <x v="8"/>
    <x v="8"/>
    <s v="0912 Vegårshei "/>
    <x v="144"/>
    <x v="146"/>
    <x v="1"/>
    <n v="1"/>
    <x v="4"/>
  </r>
  <r>
    <x v="8"/>
    <x v="8"/>
    <s v="0912 Vegårshei "/>
    <x v="144"/>
    <x v="146"/>
    <x v="2"/>
    <n v="2"/>
    <x v="4"/>
  </r>
  <r>
    <x v="8"/>
    <x v="8"/>
    <s v="0912 Vegårshei "/>
    <x v="144"/>
    <x v="146"/>
    <x v="3"/>
    <n v="0"/>
    <x v="4"/>
  </r>
  <r>
    <x v="8"/>
    <x v="8"/>
    <s v="0912 Vegårshei "/>
    <x v="144"/>
    <x v="146"/>
    <x v="4"/>
    <n v="3"/>
    <x v="4"/>
  </r>
  <r>
    <x v="8"/>
    <x v="8"/>
    <s v="0912 Vegårshei "/>
    <x v="144"/>
    <x v="146"/>
    <x v="5"/>
    <n v="0"/>
    <x v="4"/>
  </r>
  <r>
    <x v="8"/>
    <x v="8"/>
    <s v="0912 Vegårshei "/>
    <x v="144"/>
    <x v="146"/>
    <x v="6"/>
    <n v="2"/>
    <x v="4"/>
  </r>
  <r>
    <x v="8"/>
    <x v="8"/>
    <s v="0914 Tvedestrand"/>
    <x v="145"/>
    <x v="147"/>
    <x v="0"/>
    <n v="27"/>
    <x v="4"/>
  </r>
  <r>
    <x v="8"/>
    <x v="8"/>
    <s v="0914 Tvedestrand"/>
    <x v="145"/>
    <x v="147"/>
    <x v="1"/>
    <n v="6"/>
    <x v="4"/>
  </r>
  <r>
    <x v="8"/>
    <x v="8"/>
    <s v="0914 Tvedestrand"/>
    <x v="145"/>
    <x v="147"/>
    <x v="2"/>
    <n v="32"/>
    <x v="4"/>
  </r>
  <r>
    <x v="8"/>
    <x v="8"/>
    <s v="0914 Tvedestrand"/>
    <x v="145"/>
    <x v="147"/>
    <x v="3"/>
    <n v="4"/>
    <x v="4"/>
  </r>
  <r>
    <x v="8"/>
    <x v="8"/>
    <s v="0914 Tvedestrand"/>
    <x v="145"/>
    <x v="147"/>
    <x v="4"/>
    <n v="9"/>
    <x v="4"/>
  </r>
  <r>
    <x v="8"/>
    <x v="8"/>
    <s v="0914 Tvedestrand"/>
    <x v="145"/>
    <x v="147"/>
    <x v="5"/>
    <n v="1"/>
    <x v="4"/>
  </r>
  <r>
    <x v="8"/>
    <x v="8"/>
    <s v="0914 Tvedestrand"/>
    <x v="145"/>
    <x v="147"/>
    <x v="6"/>
    <n v="3"/>
    <x v="4"/>
  </r>
  <r>
    <x v="8"/>
    <x v="8"/>
    <s v="0919 Froland "/>
    <x v="146"/>
    <x v="148"/>
    <x v="0"/>
    <n v="8"/>
    <x v="9"/>
  </r>
  <r>
    <x v="8"/>
    <x v="8"/>
    <s v="0919 Froland "/>
    <x v="146"/>
    <x v="148"/>
    <x v="1"/>
    <n v="0"/>
    <x v="9"/>
  </r>
  <r>
    <x v="8"/>
    <x v="8"/>
    <s v="0919 Froland "/>
    <x v="146"/>
    <x v="148"/>
    <x v="2"/>
    <n v="3"/>
    <x v="9"/>
  </r>
  <r>
    <x v="8"/>
    <x v="8"/>
    <s v="0919 Froland "/>
    <x v="146"/>
    <x v="148"/>
    <x v="3"/>
    <n v="3"/>
    <x v="9"/>
  </r>
  <r>
    <x v="8"/>
    <x v="8"/>
    <s v="0919 Froland "/>
    <x v="146"/>
    <x v="148"/>
    <x v="4"/>
    <n v="1"/>
    <x v="9"/>
  </r>
  <r>
    <x v="8"/>
    <x v="8"/>
    <s v="0919 Froland "/>
    <x v="146"/>
    <x v="148"/>
    <x v="5"/>
    <n v="7"/>
    <x v="9"/>
  </r>
  <r>
    <x v="8"/>
    <x v="8"/>
    <s v="0919 Froland "/>
    <x v="146"/>
    <x v="148"/>
    <x v="6"/>
    <n v="0"/>
    <x v="9"/>
  </r>
  <r>
    <x v="8"/>
    <x v="8"/>
    <s v="0926 Lillesand "/>
    <x v="147"/>
    <x v="149"/>
    <x v="0"/>
    <n v="213"/>
    <x v="11"/>
  </r>
  <r>
    <x v="8"/>
    <x v="8"/>
    <s v="0926 Lillesand "/>
    <x v="147"/>
    <x v="149"/>
    <x v="1"/>
    <n v="69"/>
    <x v="11"/>
  </r>
  <r>
    <x v="8"/>
    <x v="8"/>
    <s v="0926 Lillesand "/>
    <x v="147"/>
    <x v="149"/>
    <x v="2"/>
    <n v="149"/>
    <x v="11"/>
  </r>
  <r>
    <x v="8"/>
    <x v="8"/>
    <s v="0926 Lillesand "/>
    <x v="147"/>
    <x v="149"/>
    <x v="3"/>
    <n v="45"/>
    <x v="11"/>
  </r>
  <r>
    <x v="8"/>
    <x v="8"/>
    <s v="0926 Lillesand "/>
    <x v="147"/>
    <x v="149"/>
    <x v="4"/>
    <n v="57"/>
    <x v="11"/>
  </r>
  <r>
    <x v="8"/>
    <x v="8"/>
    <s v="0926 Lillesand "/>
    <x v="147"/>
    <x v="149"/>
    <x v="5"/>
    <n v="69"/>
    <x v="11"/>
  </r>
  <r>
    <x v="8"/>
    <x v="8"/>
    <s v="0926 Lillesand "/>
    <x v="147"/>
    <x v="149"/>
    <x v="6"/>
    <n v="33"/>
    <x v="11"/>
  </r>
  <r>
    <x v="8"/>
    <x v="8"/>
    <s v="0928 Birkenes "/>
    <x v="148"/>
    <x v="150"/>
    <x v="0"/>
    <n v="25"/>
    <x v="3"/>
  </r>
  <r>
    <x v="8"/>
    <x v="8"/>
    <s v="0928 Birkenes "/>
    <x v="148"/>
    <x v="150"/>
    <x v="1"/>
    <n v="1"/>
    <x v="3"/>
  </r>
  <r>
    <x v="8"/>
    <x v="8"/>
    <s v="0928 Birkenes "/>
    <x v="148"/>
    <x v="150"/>
    <x v="2"/>
    <n v="19"/>
    <x v="3"/>
  </r>
  <r>
    <x v="8"/>
    <x v="8"/>
    <s v="0928 Birkenes "/>
    <x v="148"/>
    <x v="150"/>
    <x v="3"/>
    <n v="16"/>
    <x v="3"/>
  </r>
  <r>
    <x v="8"/>
    <x v="8"/>
    <s v="0928 Birkenes "/>
    <x v="148"/>
    <x v="150"/>
    <x v="4"/>
    <n v="8"/>
    <x v="3"/>
  </r>
  <r>
    <x v="8"/>
    <x v="8"/>
    <s v="0928 Birkenes "/>
    <x v="148"/>
    <x v="150"/>
    <x v="5"/>
    <n v="18"/>
    <x v="3"/>
  </r>
  <r>
    <x v="8"/>
    <x v="8"/>
    <s v="0928 Birkenes "/>
    <x v="148"/>
    <x v="150"/>
    <x v="6"/>
    <n v="8"/>
    <x v="3"/>
  </r>
  <r>
    <x v="8"/>
    <x v="8"/>
    <s v="0929 Åmli "/>
    <x v="149"/>
    <x v="151"/>
    <x v="0"/>
    <n v="5"/>
    <x v="9"/>
  </r>
  <r>
    <x v="8"/>
    <x v="8"/>
    <s v="0929 Åmli "/>
    <x v="149"/>
    <x v="151"/>
    <x v="1"/>
    <n v="0"/>
    <x v="9"/>
  </r>
  <r>
    <x v="8"/>
    <x v="8"/>
    <s v="0929 Åmli "/>
    <x v="149"/>
    <x v="151"/>
    <x v="2"/>
    <n v="18"/>
    <x v="9"/>
  </r>
  <r>
    <x v="8"/>
    <x v="8"/>
    <s v="0929 Åmli "/>
    <x v="149"/>
    <x v="151"/>
    <x v="3"/>
    <n v="11"/>
    <x v="9"/>
  </r>
  <r>
    <x v="8"/>
    <x v="8"/>
    <s v="0929 Åmli "/>
    <x v="149"/>
    <x v="151"/>
    <x v="4"/>
    <n v="2"/>
    <x v="9"/>
  </r>
  <r>
    <x v="8"/>
    <x v="8"/>
    <s v="0929 Åmli "/>
    <x v="149"/>
    <x v="151"/>
    <x v="5"/>
    <n v="6"/>
    <x v="9"/>
  </r>
  <r>
    <x v="8"/>
    <x v="8"/>
    <s v="0929 Åmli "/>
    <x v="149"/>
    <x v="151"/>
    <x v="6"/>
    <n v="0"/>
    <x v="9"/>
  </r>
  <r>
    <x v="8"/>
    <x v="8"/>
    <s v="0935 Iveland "/>
    <x v="150"/>
    <x v="152"/>
    <x v="0"/>
    <n v="3"/>
    <x v="3"/>
  </r>
  <r>
    <x v="8"/>
    <x v="8"/>
    <s v="0935 Iveland "/>
    <x v="150"/>
    <x v="152"/>
    <x v="1"/>
    <n v="0"/>
    <x v="3"/>
  </r>
  <r>
    <x v="8"/>
    <x v="8"/>
    <s v="0935 Iveland "/>
    <x v="150"/>
    <x v="152"/>
    <x v="2"/>
    <n v="2"/>
    <x v="3"/>
  </r>
  <r>
    <x v="8"/>
    <x v="8"/>
    <s v="0935 Iveland "/>
    <x v="150"/>
    <x v="152"/>
    <x v="3"/>
    <n v="4"/>
    <x v="3"/>
  </r>
  <r>
    <x v="8"/>
    <x v="8"/>
    <s v="0935 Iveland "/>
    <x v="150"/>
    <x v="152"/>
    <x v="4"/>
    <n v="4"/>
    <x v="3"/>
  </r>
  <r>
    <x v="8"/>
    <x v="8"/>
    <s v="0935 Iveland "/>
    <x v="150"/>
    <x v="152"/>
    <x v="5"/>
    <n v="0"/>
    <x v="3"/>
  </r>
  <r>
    <x v="8"/>
    <x v="8"/>
    <s v="0935 Iveland "/>
    <x v="150"/>
    <x v="152"/>
    <x v="6"/>
    <n v="0"/>
    <x v="3"/>
  </r>
  <r>
    <x v="8"/>
    <x v="8"/>
    <s v="0937 Evje og Hornnes "/>
    <x v="151"/>
    <x v="153"/>
    <x v="0"/>
    <n v="10"/>
    <x v="3"/>
  </r>
  <r>
    <x v="8"/>
    <x v="8"/>
    <s v="0937 Evje og Hornnes "/>
    <x v="151"/>
    <x v="153"/>
    <x v="1"/>
    <n v="1"/>
    <x v="3"/>
  </r>
  <r>
    <x v="8"/>
    <x v="8"/>
    <s v="0937 Evje og Hornnes "/>
    <x v="151"/>
    <x v="153"/>
    <x v="2"/>
    <n v="5"/>
    <x v="3"/>
  </r>
  <r>
    <x v="8"/>
    <x v="8"/>
    <s v="0937 Evje og Hornnes "/>
    <x v="151"/>
    <x v="153"/>
    <x v="3"/>
    <n v="19"/>
    <x v="3"/>
  </r>
  <r>
    <x v="8"/>
    <x v="8"/>
    <s v="0937 Evje og Hornnes "/>
    <x v="151"/>
    <x v="153"/>
    <x v="4"/>
    <n v="2"/>
    <x v="3"/>
  </r>
  <r>
    <x v="8"/>
    <x v="8"/>
    <s v="0937 Evje og Hornnes "/>
    <x v="151"/>
    <x v="153"/>
    <x v="5"/>
    <n v="3"/>
    <x v="3"/>
  </r>
  <r>
    <x v="8"/>
    <x v="8"/>
    <s v="0937 Evje og Hornnes "/>
    <x v="151"/>
    <x v="153"/>
    <x v="6"/>
    <n v="1"/>
    <x v="3"/>
  </r>
  <r>
    <x v="8"/>
    <x v="8"/>
    <s v="0938 Bygland "/>
    <x v="152"/>
    <x v="154"/>
    <x v="0"/>
    <n v="13"/>
    <x v="6"/>
  </r>
  <r>
    <x v="8"/>
    <x v="8"/>
    <s v="0938 Bygland "/>
    <x v="152"/>
    <x v="154"/>
    <x v="1"/>
    <n v="2"/>
    <x v="6"/>
  </r>
  <r>
    <x v="8"/>
    <x v="8"/>
    <s v="0938 Bygland "/>
    <x v="152"/>
    <x v="154"/>
    <x v="2"/>
    <n v="9"/>
    <x v="6"/>
  </r>
  <r>
    <x v="8"/>
    <x v="8"/>
    <s v="0938 Bygland "/>
    <x v="152"/>
    <x v="154"/>
    <x v="3"/>
    <n v="9"/>
    <x v="6"/>
  </r>
  <r>
    <x v="8"/>
    <x v="8"/>
    <s v="0938 Bygland "/>
    <x v="152"/>
    <x v="154"/>
    <x v="4"/>
    <n v="13"/>
    <x v="6"/>
  </r>
  <r>
    <x v="8"/>
    <x v="8"/>
    <s v="0938 Bygland "/>
    <x v="152"/>
    <x v="154"/>
    <x v="5"/>
    <n v="5"/>
    <x v="6"/>
  </r>
  <r>
    <x v="8"/>
    <x v="8"/>
    <s v="0938 Bygland "/>
    <x v="152"/>
    <x v="154"/>
    <x v="6"/>
    <n v="0"/>
    <x v="6"/>
  </r>
  <r>
    <x v="8"/>
    <x v="8"/>
    <s v="0940 Valle "/>
    <x v="153"/>
    <x v="155"/>
    <x v="0"/>
    <n v="10"/>
    <x v="7"/>
  </r>
  <r>
    <x v="8"/>
    <x v="8"/>
    <s v="0940 Valle "/>
    <x v="153"/>
    <x v="155"/>
    <x v="1"/>
    <n v="1"/>
    <x v="7"/>
  </r>
  <r>
    <x v="8"/>
    <x v="8"/>
    <s v="0940 Valle "/>
    <x v="153"/>
    <x v="155"/>
    <x v="2"/>
    <n v="12"/>
    <x v="7"/>
  </r>
  <r>
    <x v="8"/>
    <x v="8"/>
    <s v="0940 Valle "/>
    <x v="153"/>
    <x v="155"/>
    <x v="3"/>
    <n v="6"/>
    <x v="7"/>
  </r>
  <r>
    <x v="8"/>
    <x v="8"/>
    <s v="0940 Valle "/>
    <x v="153"/>
    <x v="155"/>
    <x v="4"/>
    <n v="13"/>
    <x v="7"/>
  </r>
  <r>
    <x v="8"/>
    <x v="8"/>
    <s v="0940 Valle "/>
    <x v="153"/>
    <x v="155"/>
    <x v="5"/>
    <n v="1"/>
    <x v="7"/>
  </r>
  <r>
    <x v="8"/>
    <x v="8"/>
    <s v="0940 Valle "/>
    <x v="153"/>
    <x v="155"/>
    <x v="6"/>
    <n v="4"/>
    <x v="7"/>
  </r>
  <r>
    <x v="9"/>
    <x v="9"/>
    <s v="1001 Kristiansand "/>
    <x v="154"/>
    <x v="156"/>
    <x v="0"/>
    <n v="128"/>
    <x v="2"/>
  </r>
  <r>
    <x v="9"/>
    <x v="9"/>
    <s v="1001 Kristiansand "/>
    <x v="154"/>
    <x v="156"/>
    <x v="1"/>
    <n v="9"/>
    <x v="2"/>
  </r>
  <r>
    <x v="9"/>
    <x v="9"/>
    <s v="1001 Kristiansand "/>
    <x v="154"/>
    <x v="156"/>
    <x v="2"/>
    <n v="61"/>
    <x v="2"/>
  </r>
  <r>
    <x v="9"/>
    <x v="9"/>
    <s v="1001 Kristiansand "/>
    <x v="154"/>
    <x v="156"/>
    <x v="3"/>
    <n v="10"/>
    <x v="2"/>
  </r>
  <r>
    <x v="9"/>
    <x v="9"/>
    <s v="1001 Kristiansand "/>
    <x v="154"/>
    <x v="156"/>
    <x v="4"/>
    <n v="32"/>
    <x v="2"/>
  </r>
  <r>
    <x v="9"/>
    <x v="9"/>
    <s v="1001 Kristiansand "/>
    <x v="154"/>
    <x v="156"/>
    <x v="5"/>
    <n v="60"/>
    <x v="2"/>
  </r>
  <r>
    <x v="9"/>
    <x v="9"/>
    <s v="1001 Kristiansand "/>
    <x v="154"/>
    <x v="156"/>
    <x v="6"/>
    <n v="88"/>
    <x v="2"/>
  </r>
  <r>
    <x v="9"/>
    <x v="9"/>
    <s v="1002 Mandal "/>
    <x v="155"/>
    <x v="157"/>
    <x v="0"/>
    <n v="94"/>
    <x v="4"/>
  </r>
  <r>
    <x v="9"/>
    <x v="9"/>
    <s v="1002 Mandal "/>
    <x v="155"/>
    <x v="157"/>
    <x v="1"/>
    <n v="17"/>
    <x v="4"/>
  </r>
  <r>
    <x v="9"/>
    <x v="9"/>
    <s v="1002 Mandal "/>
    <x v="155"/>
    <x v="157"/>
    <x v="2"/>
    <n v="133"/>
    <x v="4"/>
  </r>
  <r>
    <x v="9"/>
    <x v="9"/>
    <s v="1002 Mandal "/>
    <x v="155"/>
    <x v="157"/>
    <x v="3"/>
    <n v="10"/>
    <x v="4"/>
  </r>
  <r>
    <x v="9"/>
    <x v="9"/>
    <s v="1002 Mandal "/>
    <x v="155"/>
    <x v="157"/>
    <x v="4"/>
    <n v="19"/>
    <x v="4"/>
  </r>
  <r>
    <x v="9"/>
    <x v="9"/>
    <s v="1002 Mandal "/>
    <x v="155"/>
    <x v="157"/>
    <x v="5"/>
    <n v="22"/>
    <x v="4"/>
  </r>
  <r>
    <x v="9"/>
    <x v="9"/>
    <s v="1002 Mandal "/>
    <x v="155"/>
    <x v="157"/>
    <x v="6"/>
    <n v="25"/>
    <x v="4"/>
  </r>
  <r>
    <x v="9"/>
    <x v="9"/>
    <s v="1003 Farsund "/>
    <x v="156"/>
    <x v="158"/>
    <x v="0"/>
    <n v="174"/>
    <x v="2"/>
  </r>
  <r>
    <x v="9"/>
    <x v="9"/>
    <s v="1003 Farsund "/>
    <x v="156"/>
    <x v="158"/>
    <x v="1"/>
    <n v="99"/>
    <x v="2"/>
  </r>
  <r>
    <x v="9"/>
    <x v="9"/>
    <s v="1003 Farsund "/>
    <x v="156"/>
    <x v="158"/>
    <x v="2"/>
    <n v="190"/>
    <x v="2"/>
  </r>
  <r>
    <x v="9"/>
    <x v="9"/>
    <s v="1003 Farsund "/>
    <x v="156"/>
    <x v="158"/>
    <x v="3"/>
    <n v="49"/>
    <x v="2"/>
  </r>
  <r>
    <x v="9"/>
    <x v="9"/>
    <s v="1003 Farsund "/>
    <x v="156"/>
    <x v="158"/>
    <x v="4"/>
    <n v="47"/>
    <x v="2"/>
  </r>
  <r>
    <x v="9"/>
    <x v="9"/>
    <s v="1003 Farsund "/>
    <x v="156"/>
    <x v="158"/>
    <x v="5"/>
    <n v="29"/>
    <x v="2"/>
  </r>
  <r>
    <x v="9"/>
    <x v="9"/>
    <s v="1003 Farsund "/>
    <x v="156"/>
    <x v="158"/>
    <x v="6"/>
    <n v="33"/>
    <x v="2"/>
  </r>
  <r>
    <x v="9"/>
    <x v="9"/>
    <s v="1004 Flekkefjord "/>
    <x v="157"/>
    <x v="159"/>
    <x v="0"/>
    <n v="52"/>
    <x v="7"/>
  </r>
  <r>
    <x v="9"/>
    <x v="9"/>
    <s v="1004 Flekkefjord "/>
    <x v="157"/>
    <x v="159"/>
    <x v="1"/>
    <n v="10"/>
    <x v="7"/>
  </r>
  <r>
    <x v="9"/>
    <x v="9"/>
    <s v="1004 Flekkefjord "/>
    <x v="157"/>
    <x v="159"/>
    <x v="2"/>
    <n v="10"/>
    <x v="7"/>
  </r>
  <r>
    <x v="9"/>
    <x v="9"/>
    <s v="1004 Flekkefjord "/>
    <x v="157"/>
    <x v="159"/>
    <x v="3"/>
    <n v="12"/>
    <x v="7"/>
  </r>
  <r>
    <x v="9"/>
    <x v="9"/>
    <s v="1004 Flekkefjord "/>
    <x v="157"/>
    <x v="159"/>
    <x v="4"/>
    <n v="19"/>
    <x v="7"/>
  </r>
  <r>
    <x v="9"/>
    <x v="9"/>
    <s v="1004 Flekkefjord "/>
    <x v="157"/>
    <x v="159"/>
    <x v="5"/>
    <n v="6"/>
    <x v="7"/>
  </r>
  <r>
    <x v="9"/>
    <x v="9"/>
    <s v="1004 Flekkefjord "/>
    <x v="157"/>
    <x v="159"/>
    <x v="6"/>
    <n v="14"/>
    <x v="7"/>
  </r>
  <r>
    <x v="9"/>
    <x v="9"/>
    <s v="1014 Vennesla "/>
    <x v="158"/>
    <x v="160"/>
    <x v="0"/>
    <n v="47"/>
    <x v="4"/>
  </r>
  <r>
    <x v="9"/>
    <x v="9"/>
    <s v="1014 Vennesla "/>
    <x v="158"/>
    <x v="160"/>
    <x v="1"/>
    <n v="3"/>
    <x v="4"/>
  </r>
  <r>
    <x v="9"/>
    <x v="9"/>
    <s v="1014 Vennesla "/>
    <x v="158"/>
    <x v="160"/>
    <x v="2"/>
    <n v="39"/>
    <x v="4"/>
  </r>
  <r>
    <x v="9"/>
    <x v="9"/>
    <s v="1014 Vennesla "/>
    <x v="158"/>
    <x v="160"/>
    <x v="3"/>
    <n v="17"/>
    <x v="4"/>
  </r>
  <r>
    <x v="9"/>
    <x v="9"/>
    <s v="1014 Vennesla "/>
    <x v="158"/>
    <x v="160"/>
    <x v="4"/>
    <n v="10"/>
    <x v="4"/>
  </r>
  <r>
    <x v="9"/>
    <x v="9"/>
    <s v="1014 Vennesla "/>
    <x v="158"/>
    <x v="160"/>
    <x v="5"/>
    <n v="18"/>
    <x v="4"/>
  </r>
  <r>
    <x v="9"/>
    <x v="9"/>
    <s v="1014 Vennesla "/>
    <x v="158"/>
    <x v="160"/>
    <x v="6"/>
    <n v="25"/>
    <x v="4"/>
  </r>
  <r>
    <x v="9"/>
    <x v="9"/>
    <s v="1017 Songdalen "/>
    <x v="159"/>
    <x v="161"/>
    <x v="0"/>
    <n v="67"/>
    <x v="4"/>
  </r>
  <r>
    <x v="9"/>
    <x v="9"/>
    <s v="1017 Songdalen "/>
    <x v="159"/>
    <x v="161"/>
    <x v="1"/>
    <n v="4"/>
    <x v="4"/>
  </r>
  <r>
    <x v="9"/>
    <x v="9"/>
    <s v="1017 Songdalen "/>
    <x v="159"/>
    <x v="161"/>
    <x v="2"/>
    <n v="89"/>
    <x v="4"/>
  </r>
  <r>
    <x v="9"/>
    <x v="9"/>
    <s v="1017 Songdalen "/>
    <x v="159"/>
    <x v="161"/>
    <x v="3"/>
    <n v="3"/>
    <x v="4"/>
  </r>
  <r>
    <x v="9"/>
    <x v="9"/>
    <s v="1017 Songdalen "/>
    <x v="159"/>
    <x v="161"/>
    <x v="4"/>
    <n v="10"/>
    <x v="4"/>
  </r>
  <r>
    <x v="9"/>
    <x v="9"/>
    <s v="1017 Songdalen "/>
    <x v="159"/>
    <x v="161"/>
    <x v="5"/>
    <n v="36"/>
    <x v="4"/>
  </r>
  <r>
    <x v="9"/>
    <x v="9"/>
    <s v="1017 Songdalen "/>
    <x v="159"/>
    <x v="161"/>
    <x v="6"/>
    <n v="21"/>
    <x v="4"/>
  </r>
  <r>
    <x v="9"/>
    <x v="9"/>
    <s v="1018 Søgne "/>
    <x v="160"/>
    <x v="162"/>
    <x v="0"/>
    <n v="38"/>
    <x v="10"/>
  </r>
  <r>
    <x v="9"/>
    <x v="9"/>
    <s v="1018 Søgne "/>
    <x v="160"/>
    <x v="162"/>
    <x v="1"/>
    <n v="3"/>
    <x v="10"/>
  </r>
  <r>
    <x v="9"/>
    <x v="9"/>
    <s v="1018 Søgne "/>
    <x v="160"/>
    <x v="162"/>
    <x v="2"/>
    <n v="55"/>
    <x v="10"/>
  </r>
  <r>
    <x v="9"/>
    <x v="9"/>
    <s v="1018 Søgne "/>
    <x v="160"/>
    <x v="162"/>
    <x v="3"/>
    <n v="3"/>
    <x v="10"/>
  </r>
  <r>
    <x v="9"/>
    <x v="9"/>
    <s v="1018 Søgne "/>
    <x v="160"/>
    <x v="162"/>
    <x v="4"/>
    <n v="16"/>
    <x v="10"/>
  </r>
  <r>
    <x v="9"/>
    <x v="9"/>
    <s v="1018 Søgne "/>
    <x v="160"/>
    <x v="162"/>
    <x v="5"/>
    <n v="6"/>
    <x v="10"/>
  </r>
  <r>
    <x v="9"/>
    <x v="9"/>
    <s v="1018 Søgne "/>
    <x v="160"/>
    <x v="162"/>
    <x v="6"/>
    <n v="37"/>
    <x v="10"/>
  </r>
  <r>
    <x v="9"/>
    <x v="9"/>
    <s v="1021 Marnardal "/>
    <x v="161"/>
    <x v="163"/>
    <x v="0"/>
    <n v="10"/>
    <x v="4"/>
  </r>
  <r>
    <x v="9"/>
    <x v="9"/>
    <s v="1021 Marnardal "/>
    <x v="161"/>
    <x v="163"/>
    <x v="1"/>
    <n v="0"/>
    <x v="4"/>
  </r>
  <r>
    <x v="9"/>
    <x v="9"/>
    <s v="1021 Marnardal "/>
    <x v="161"/>
    <x v="163"/>
    <x v="2"/>
    <n v="4"/>
    <x v="4"/>
  </r>
  <r>
    <x v="9"/>
    <x v="9"/>
    <s v="1021 Marnardal "/>
    <x v="161"/>
    <x v="163"/>
    <x v="3"/>
    <n v="3"/>
    <x v="4"/>
  </r>
  <r>
    <x v="9"/>
    <x v="9"/>
    <s v="1021 Marnardal "/>
    <x v="161"/>
    <x v="163"/>
    <x v="4"/>
    <n v="0"/>
    <x v="4"/>
  </r>
  <r>
    <x v="9"/>
    <x v="9"/>
    <s v="1021 Marnardal "/>
    <x v="161"/>
    <x v="163"/>
    <x v="5"/>
    <n v="0"/>
    <x v="4"/>
  </r>
  <r>
    <x v="9"/>
    <x v="9"/>
    <s v="1021 Marnardal "/>
    <x v="161"/>
    <x v="163"/>
    <x v="6"/>
    <n v="3"/>
    <x v="4"/>
  </r>
  <r>
    <x v="9"/>
    <x v="9"/>
    <s v="1026 Åseral "/>
    <x v="162"/>
    <x v="164"/>
    <x v="0"/>
    <n v="26"/>
    <x v="7"/>
  </r>
  <r>
    <x v="9"/>
    <x v="9"/>
    <s v="1026 Åseral "/>
    <x v="162"/>
    <x v="164"/>
    <x v="1"/>
    <n v="1"/>
    <x v="7"/>
  </r>
  <r>
    <x v="9"/>
    <x v="9"/>
    <s v="1026 Åseral "/>
    <x v="162"/>
    <x v="164"/>
    <x v="2"/>
    <n v="9"/>
    <x v="7"/>
  </r>
  <r>
    <x v="9"/>
    <x v="9"/>
    <s v="1026 Åseral "/>
    <x v="162"/>
    <x v="164"/>
    <x v="3"/>
    <n v="11"/>
    <x v="7"/>
  </r>
  <r>
    <x v="9"/>
    <x v="9"/>
    <s v="1026 Åseral "/>
    <x v="162"/>
    <x v="164"/>
    <x v="4"/>
    <n v="11"/>
    <x v="7"/>
  </r>
  <r>
    <x v="9"/>
    <x v="9"/>
    <s v="1026 Åseral "/>
    <x v="162"/>
    <x v="164"/>
    <x v="5"/>
    <n v="0"/>
    <x v="7"/>
  </r>
  <r>
    <x v="9"/>
    <x v="9"/>
    <s v="1026 Åseral "/>
    <x v="162"/>
    <x v="164"/>
    <x v="6"/>
    <n v="11"/>
    <x v="7"/>
  </r>
  <r>
    <x v="9"/>
    <x v="9"/>
    <s v="1027 Audnedal "/>
    <x v="163"/>
    <x v="165"/>
    <x v="0"/>
    <n v="31"/>
    <x v="4"/>
  </r>
  <r>
    <x v="9"/>
    <x v="9"/>
    <s v="1027 Audnedal "/>
    <x v="163"/>
    <x v="165"/>
    <x v="1"/>
    <n v="1"/>
    <x v="4"/>
  </r>
  <r>
    <x v="9"/>
    <x v="9"/>
    <s v="1027 Audnedal "/>
    <x v="163"/>
    <x v="165"/>
    <x v="2"/>
    <n v="9"/>
    <x v="4"/>
  </r>
  <r>
    <x v="9"/>
    <x v="9"/>
    <s v="1027 Audnedal "/>
    <x v="163"/>
    <x v="165"/>
    <x v="3"/>
    <n v="0"/>
    <x v="4"/>
  </r>
  <r>
    <x v="9"/>
    <x v="9"/>
    <s v="1027 Audnedal "/>
    <x v="163"/>
    <x v="165"/>
    <x v="4"/>
    <n v="10"/>
    <x v="4"/>
  </r>
  <r>
    <x v="9"/>
    <x v="9"/>
    <s v="1027 Audnedal "/>
    <x v="163"/>
    <x v="165"/>
    <x v="5"/>
    <n v="0"/>
    <x v="4"/>
  </r>
  <r>
    <x v="9"/>
    <x v="9"/>
    <s v="1027 Audnedal "/>
    <x v="163"/>
    <x v="165"/>
    <x v="6"/>
    <n v="3"/>
    <x v="4"/>
  </r>
  <r>
    <x v="9"/>
    <x v="9"/>
    <s v="1029 Lindesnes "/>
    <x v="164"/>
    <x v="166"/>
    <x v="0"/>
    <n v="85"/>
    <x v="4"/>
  </r>
  <r>
    <x v="9"/>
    <x v="9"/>
    <s v="1029 Lindesnes "/>
    <x v="164"/>
    <x v="166"/>
    <x v="1"/>
    <n v="33"/>
    <x v="4"/>
  </r>
  <r>
    <x v="9"/>
    <x v="9"/>
    <s v="1029 Lindesnes "/>
    <x v="164"/>
    <x v="166"/>
    <x v="2"/>
    <n v="106"/>
    <x v="4"/>
  </r>
  <r>
    <x v="9"/>
    <x v="9"/>
    <s v="1029 Lindesnes "/>
    <x v="164"/>
    <x v="166"/>
    <x v="3"/>
    <n v="15"/>
    <x v="4"/>
  </r>
  <r>
    <x v="9"/>
    <x v="9"/>
    <s v="1029 Lindesnes "/>
    <x v="164"/>
    <x v="166"/>
    <x v="4"/>
    <n v="37"/>
    <x v="4"/>
  </r>
  <r>
    <x v="9"/>
    <x v="9"/>
    <s v="1029 Lindesnes "/>
    <x v="164"/>
    <x v="166"/>
    <x v="5"/>
    <n v="10"/>
    <x v="4"/>
  </r>
  <r>
    <x v="9"/>
    <x v="9"/>
    <s v="1029 Lindesnes "/>
    <x v="164"/>
    <x v="166"/>
    <x v="6"/>
    <n v="9"/>
    <x v="4"/>
  </r>
  <r>
    <x v="9"/>
    <x v="9"/>
    <s v="1032 Lyngdal "/>
    <x v="165"/>
    <x v="167"/>
    <x v="0"/>
    <n v="93"/>
    <x v="4"/>
  </r>
  <r>
    <x v="9"/>
    <x v="9"/>
    <s v="1032 Lyngdal "/>
    <x v="165"/>
    <x v="167"/>
    <x v="1"/>
    <n v="29"/>
    <x v="4"/>
  </r>
  <r>
    <x v="9"/>
    <x v="9"/>
    <s v="1032 Lyngdal "/>
    <x v="165"/>
    <x v="167"/>
    <x v="2"/>
    <n v="117"/>
    <x v="4"/>
  </r>
  <r>
    <x v="9"/>
    <x v="9"/>
    <s v="1032 Lyngdal "/>
    <x v="165"/>
    <x v="167"/>
    <x v="3"/>
    <n v="102"/>
    <x v="4"/>
  </r>
  <r>
    <x v="9"/>
    <x v="9"/>
    <s v="1032 Lyngdal "/>
    <x v="165"/>
    <x v="167"/>
    <x v="4"/>
    <n v="56"/>
    <x v="4"/>
  </r>
  <r>
    <x v="9"/>
    <x v="9"/>
    <s v="1032 Lyngdal "/>
    <x v="165"/>
    <x v="167"/>
    <x v="5"/>
    <n v="26"/>
    <x v="4"/>
  </r>
  <r>
    <x v="9"/>
    <x v="9"/>
    <s v="1032 Lyngdal "/>
    <x v="165"/>
    <x v="167"/>
    <x v="6"/>
    <n v="83"/>
    <x v="4"/>
  </r>
  <r>
    <x v="9"/>
    <x v="9"/>
    <s v="1034 Hægebostad "/>
    <x v="166"/>
    <x v="168"/>
    <x v="0"/>
    <n v="35"/>
    <x v="6"/>
  </r>
  <r>
    <x v="9"/>
    <x v="9"/>
    <s v="1034 Hægebostad "/>
    <x v="166"/>
    <x v="168"/>
    <x v="1"/>
    <n v="3"/>
    <x v="6"/>
  </r>
  <r>
    <x v="9"/>
    <x v="9"/>
    <s v="1034 Hægebostad "/>
    <x v="166"/>
    <x v="168"/>
    <x v="2"/>
    <n v="20"/>
    <x v="6"/>
  </r>
  <r>
    <x v="9"/>
    <x v="9"/>
    <s v="1034 Hægebostad "/>
    <x v="166"/>
    <x v="168"/>
    <x v="3"/>
    <n v="6"/>
    <x v="6"/>
  </r>
  <r>
    <x v="9"/>
    <x v="9"/>
    <s v="1034 Hægebostad "/>
    <x v="166"/>
    <x v="168"/>
    <x v="4"/>
    <n v="10"/>
    <x v="6"/>
  </r>
  <r>
    <x v="9"/>
    <x v="9"/>
    <s v="1034 Hægebostad "/>
    <x v="166"/>
    <x v="168"/>
    <x v="5"/>
    <n v="12"/>
    <x v="6"/>
  </r>
  <r>
    <x v="9"/>
    <x v="9"/>
    <s v="1034 Hægebostad "/>
    <x v="166"/>
    <x v="168"/>
    <x v="6"/>
    <n v="19"/>
    <x v="6"/>
  </r>
  <r>
    <x v="9"/>
    <x v="9"/>
    <s v="1037 Kvinesdal "/>
    <x v="167"/>
    <x v="169"/>
    <x v="0"/>
    <n v="123"/>
    <x v="6"/>
  </r>
  <r>
    <x v="9"/>
    <x v="9"/>
    <s v="1037 Kvinesdal "/>
    <x v="167"/>
    <x v="169"/>
    <x v="1"/>
    <n v="5"/>
    <x v="6"/>
  </r>
  <r>
    <x v="9"/>
    <x v="9"/>
    <s v="1037 Kvinesdal "/>
    <x v="167"/>
    <x v="169"/>
    <x v="2"/>
    <n v="36"/>
    <x v="6"/>
  </r>
  <r>
    <x v="9"/>
    <x v="9"/>
    <s v="1037 Kvinesdal "/>
    <x v="167"/>
    <x v="169"/>
    <x v="3"/>
    <n v="39"/>
    <x v="6"/>
  </r>
  <r>
    <x v="9"/>
    <x v="9"/>
    <s v="1037 Kvinesdal "/>
    <x v="167"/>
    <x v="169"/>
    <x v="4"/>
    <n v="33"/>
    <x v="6"/>
  </r>
  <r>
    <x v="9"/>
    <x v="9"/>
    <s v="1037 Kvinesdal "/>
    <x v="167"/>
    <x v="169"/>
    <x v="5"/>
    <n v="15"/>
    <x v="6"/>
  </r>
  <r>
    <x v="9"/>
    <x v="9"/>
    <s v="1037 Kvinesdal "/>
    <x v="167"/>
    <x v="169"/>
    <x v="6"/>
    <n v="26"/>
    <x v="6"/>
  </r>
  <r>
    <x v="9"/>
    <x v="9"/>
    <s v="1046 Sirdal "/>
    <x v="168"/>
    <x v="170"/>
    <x v="0"/>
    <n v="38"/>
    <x v="6"/>
  </r>
  <r>
    <x v="9"/>
    <x v="9"/>
    <s v="1046 Sirdal "/>
    <x v="168"/>
    <x v="170"/>
    <x v="1"/>
    <n v="33"/>
    <x v="6"/>
  </r>
  <r>
    <x v="9"/>
    <x v="9"/>
    <s v="1046 Sirdal "/>
    <x v="168"/>
    <x v="170"/>
    <x v="2"/>
    <n v="80"/>
    <x v="6"/>
  </r>
  <r>
    <x v="9"/>
    <x v="9"/>
    <s v="1046 Sirdal "/>
    <x v="168"/>
    <x v="170"/>
    <x v="3"/>
    <n v="14"/>
    <x v="6"/>
  </r>
  <r>
    <x v="9"/>
    <x v="9"/>
    <s v="1046 Sirdal "/>
    <x v="168"/>
    <x v="170"/>
    <x v="4"/>
    <n v="22"/>
    <x v="6"/>
  </r>
  <r>
    <x v="9"/>
    <x v="9"/>
    <s v="1046 Sirdal "/>
    <x v="168"/>
    <x v="170"/>
    <x v="5"/>
    <n v="2"/>
    <x v="6"/>
  </r>
  <r>
    <x v="9"/>
    <x v="9"/>
    <s v="1046 Sirdal "/>
    <x v="168"/>
    <x v="170"/>
    <x v="6"/>
    <n v="6"/>
    <x v="6"/>
  </r>
  <r>
    <x v="10"/>
    <x v="10"/>
    <s v="1101 Eigersund "/>
    <x v="169"/>
    <x v="171"/>
    <x v="0"/>
    <n v="97"/>
    <x v="0"/>
  </r>
  <r>
    <x v="10"/>
    <x v="10"/>
    <s v="1101 Eigersund "/>
    <x v="169"/>
    <x v="171"/>
    <x v="1"/>
    <n v="28"/>
    <x v="0"/>
  </r>
  <r>
    <x v="10"/>
    <x v="10"/>
    <s v="1101 Eigersund "/>
    <x v="169"/>
    <x v="171"/>
    <x v="2"/>
    <n v="128"/>
    <x v="0"/>
  </r>
  <r>
    <x v="10"/>
    <x v="10"/>
    <s v="1101 Eigersund "/>
    <x v="169"/>
    <x v="171"/>
    <x v="3"/>
    <n v="36"/>
    <x v="0"/>
  </r>
  <r>
    <x v="10"/>
    <x v="10"/>
    <s v="1101 Eigersund "/>
    <x v="169"/>
    <x v="171"/>
    <x v="4"/>
    <n v="221"/>
    <x v="0"/>
  </r>
  <r>
    <x v="10"/>
    <x v="10"/>
    <s v="1101 Eigersund "/>
    <x v="169"/>
    <x v="171"/>
    <x v="5"/>
    <n v="33"/>
    <x v="0"/>
  </r>
  <r>
    <x v="10"/>
    <x v="10"/>
    <s v="1101 Eigersund "/>
    <x v="169"/>
    <x v="171"/>
    <x v="6"/>
    <n v="31"/>
    <x v="0"/>
  </r>
  <r>
    <x v="10"/>
    <x v="10"/>
    <s v="1102 Sandnes "/>
    <x v="170"/>
    <x v="172"/>
    <x v="0"/>
    <n v="593"/>
    <x v="0"/>
  </r>
  <r>
    <x v="10"/>
    <x v="10"/>
    <s v="1102 Sandnes "/>
    <x v="170"/>
    <x v="172"/>
    <x v="1"/>
    <n v="3"/>
    <x v="0"/>
  </r>
  <r>
    <x v="10"/>
    <x v="10"/>
    <s v="1102 Sandnes "/>
    <x v="170"/>
    <x v="172"/>
    <x v="2"/>
    <n v="173"/>
    <x v="0"/>
  </r>
  <r>
    <x v="10"/>
    <x v="10"/>
    <s v="1102 Sandnes "/>
    <x v="170"/>
    <x v="172"/>
    <x v="3"/>
    <n v="578"/>
    <x v="0"/>
  </r>
  <r>
    <x v="10"/>
    <x v="10"/>
    <s v="1102 Sandnes "/>
    <x v="170"/>
    <x v="172"/>
    <x v="4"/>
    <n v="347"/>
    <x v="0"/>
  </r>
  <r>
    <x v="10"/>
    <x v="10"/>
    <s v="1102 Sandnes "/>
    <x v="170"/>
    <x v="172"/>
    <x v="5"/>
    <n v="219"/>
    <x v="0"/>
  </r>
  <r>
    <x v="10"/>
    <x v="10"/>
    <s v="1102 Sandnes "/>
    <x v="170"/>
    <x v="172"/>
    <x v="6"/>
    <n v="512"/>
    <x v="0"/>
  </r>
  <r>
    <x v="10"/>
    <x v="10"/>
    <s v="1103 Stavanger "/>
    <x v="171"/>
    <x v="173"/>
    <x v="0"/>
    <n v="94"/>
    <x v="3"/>
  </r>
  <r>
    <x v="10"/>
    <x v="10"/>
    <s v="1103 Stavanger "/>
    <x v="171"/>
    <x v="173"/>
    <x v="1"/>
    <n v="0"/>
    <x v="3"/>
  </r>
  <r>
    <x v="10"/>
    <x v="10"/>
    <s v="1103 Stavanger "/>
    <x v="171"/>
    <x v="173"/>
    <x v="2"/>
    <n v="44"/>
    <x v="3"/>
  </r>
  <r>
    <x v="10"/>
    <x v="10"/>
    <s v="1103 Stavanger "/>
    <x v="171"/>
    <x v="173"/>
    <x v="3"/>
    <n v="74"/>
    <x v="3"/>
  </r>
  <r>
    <x v="10"/>
    <x v="10"/>
    <s v="1103 Stavanger "/>
    <x v="171"/>
    <x v="173"/>
    <x v="4"/>
    <n v="73"/>
    <x v="3"/>
  </r>
  <r>
    <x v="10"/>
    <x v="10"/>
    <s v="1103 Stavanger "/>
    <x v="171"/>
    <x v="173"/>
    <x v="5"/>
    <n v="53"/>
    <x v="3"/>
  </r>
  <r>
    <x v="10"/>
    <x v="10"/>
    <s v="1103 Stavanger "/>
    <x v="171"/>
    <x v="173"/>
    <x v="6"/>
    <n v="172"/>
    <x v="3"/>
  </r>
  <r>
    <x v="10"/>
    <x v="10"/>
    <s v="1106 Haugesund "/>
    <x v="172"/>
    <x v="174"/>
    <x v="0"/>
    <n v="267"/>
    <x v="2"/>
  </r>
  <r>
    <x v="10"/>
    <x v="10"/>
    <s v="1106 Haugesund "/>
    <x v="172"/>
    <x v="174"/>
    <x v="1"/>
    <n v="19"/>
    <x v="2"/>
  </r>
  <r>
    <x v="10"/>
    <x v="10"/>
    <s v="1106 Haugesund "/>
    <x v="172"/>
    <x v="174"/>
    <x v="2"/>
    <n v="31"/>
    <x v="2"/>
  </r>
  <r>
    <x v="10"/>
    <x v="10"/>
    <s v="1106 Haugesund "/>
    <x v="172"/>
    <x v="174"/>
    <x v="3"/>
    <n v="10"/>
    <x v="2"/>
  </r>
  <r>
    <x v="10"/>
    <x v="10"/>
    <s v="1106 Haugesund "/>
    <x v="172"/>
    <x v="174"/>
    <x v="4"/>
    <n v="106"/>
    <x v="2"/>
  </r>
  <r>
    <x v="10"/>
    <x v="10"/>
    <s v="1106 Haugesund "/>
    <x v="172"/>
    <x v="174"/>
    <x v="5"/>
    <n v="8"/>
    <x v="2"/>
  </r>
  <r>
    <x v="10"/>
    <x v="10"/>
    <s v="1106 Haugesund "/>
    <x v="172"/>
    <x v="174"/>
    <x v="6"/>
    <n v="77"/>
    <x v="2"/>
  </r>
  <r>
    <x v="10"/>
    <x v="10"/>
    <s v="1111 Sokndal "/>
    <x v="173"/>
    <x v="175"/>
    <x v="0"/>
    <n v="55"/>
    <x v="0"/>
  </r>
  <r>
    <x v="10"/>
    <x v="10"/>
    <s v="1111 Sokndal "/>
    <x v="173"/>
    <x v="175"/>
    <x v="1"/>
    <n v="1"/>
    <x v="0"/>
  </r>
  <r>
    <x v="10"/>
    <x v="10"/>
    <s v="1111 Sokndal "/>
    <x v="173"/>
    <x v="175"/>
    <x v="2"/>
    <n v="16"/>
    <x v="0"/>
  </r>
  <r>
    <x v="10"/>
    <x v="10"/>
    <s v="1111 Sokndal "/>
    <x v="173"/>
    <x v="175"/>
    <x v="3"/>
    <n v="15"/>
    <x v="0"/>
  </r>
  <r>
    <x v="10"/>
    <x v="10"/>
    <s v="1111 Sokndal "/>
    <x v="173"/>
    <x v="175"/>
    <x v="4"/>
    <n v="51"/>
    <x v="0"/>
  </r>
  <r>
    <x v="10"/>
    <x v="10"/>
    <s v="1111 Sokndal "/>
    <x v="173"/>
    <x v="175"/>
    <x v="5"/>
    <n v="43"/>
    <x v="0"/>
  </r>
  <r>
    <x v="10"/>
    <x v="10"/>
    <s v="1111 Sokndal "/>
    <x v="173"/>
    <x v="175"/>
    <x v="6"/>
    <n v="10"/>
    <x v="0"/>
  </r>
  <r>
    <x v="10"/>
    <x v="10"/>
    <s v="1112 Lund "/>
    <x v="174"/>
    <x v="176"/>
    <x v="0"/>
    <n v="31"/>
    <x v="0"/>
  </r>
  <r>
    <x v="10"/>
    <x v="10"/>
    <s v="1112 Lund "/>
    <x v="174"/>
    <x v="176"/>
    <x v="1"/>
    <n v="10"/>
    <x v="0"/>
  </r>
  <r>
    <x v="10"/>
    <x v="10"/>
    <s v="1112 Lund "/>
    <x v="174"/>
    <x v="176"/>
    <x v="2"/>
    <n v="42"/>
    <x v="0"/>
  </r>
  <r>
    <x v="10"/>
    <x v="10"/>
    <s v="1112 Lund "/>
    <x v="174"/>
    <x v="176"/>
    <x v="3"/>
    <n v="34"/>
    <x v="0"/>
  </r>
  <r>
    <x v="10"/>
    <x v="10"/>
    <s v="1112 Lund "/>
    <x v="174"/>
    <x v="176"/>
    <x v="4"/>
    <n v="33"/>
    <x v="0"/>
  </r>
  <r>
    <x v="10"/>
    <x v="10"/>
    <s v="1112 Lund "/>
    <x v="174"/>
    <x v="176"/>
    <x v="5"/>
    <n v="9"/>
    <x v="0"/>
  </r>
  <r>
    <x v="10"/>
    <x v="10"/>
    <s v="1112 Lund "/>
    <x v="174"/>
    <x v="176"/>
    <x v="6"/>
    <n v="27"/>
    <x v="0"/>
  </r>
  <r>
    <x v="10"/>
    <x v="10"/>
    <s v="1114 Bjerkreim "/>
    <x v="175"/>
    <x v="177"/>
    <x v="0"/>
    <n v="30"/>
    <x v="0"/>
  </r>
  <r>
    <x v="10"/>
    <x v="10"/>
    <s v="1114 Bjerkreim "/>
    <x v="175"/>
    <x v="177"/>
    <x v="1"/>
    <n v="0"/>
    <x v="0"/>
  </r>
  <r>
    <x v="10"/>
    <x v="10"/>
    <s v="1114 Bjerkreim "/>
    <x v="175"/>
    <x v="177"/>
    <x v="2"/>
    <n v="44"/>
    <x v="0"/>
  </r>
  <r>
    <x v="10"/>
    <x v="10"/>
    <s v="1114 Bjerkreim "/>
    <x v="175"/>
    <x v="177"/>
    <x v="3"/>
    <n v="5"/>
    <x v="0"/>
  </r>
  <r>
    <x v="10"/>
    <x v="10"/>
    <s v="1114 Bjerkreim "/>
    <x v="175"/>
    <x v="177"/>
    <x v="4"/>
    <n v="98"/>
    <x v="0"/>
  </r>
  <r>
    <x v="10"/>
    <x v="10"/>
    <s v="1114 Bjerkreim "/>
    <x v="175"/>
    <x v="177"/>
    <x v="5"/>
    <n v="1"/>
    <x v="0"/>
  </r>
  <r>
    <x v="10"/>
    <x v="10"/>
    <s v="1114 Bjerkreim "/>
    <x v="175"/>
    <x v="177"/>
    <x v="6"/>
    <n v="15"/>
    <x v="0"/>
  </r>
  <r>
    <x v="10"/>
    <x v="10"/>
    <s v="1119 Hå  "/>
    <x v="176"/>
    <x v="178"/>
    <x v="0"/>
    <n v="220"/>
    <x v="0"/>
  </r>
  <r>
    <x v="10"/>
    <x v="10"/>
    <s v="1119 Hå  "/>
    <x v="176"/>
    <x v="178"/>
    <x v="1"/>
    <n v="19"/>
    <x v="0"/>
  </r>
  <r>
    <x v="10"/>
    <x v="10"/>
    <s v="1119 Hå  "/>
    <x v="176"/>
    <x v="178"/>
    <x v="2"/>
    <n v="274"/>
    <x v="0"/>
  </r>
  <r>
    <x v="10"/>
    <x v="10"/>
    <s v="1119 Hå  "/>
    <x v="176"/>
    <x v="178"/>
    <x v="3"/>
    <n v="374"/>
    <x v="0"/>
  </r>
  <r>
    <x v="10"/>
    <x v="10"/>
    <s v="1119 Hå  "/>
    <x v="176"/>
    <x v="178"/>
    <x v="4"/>
    <n v="110"/>
    <x v="0"/>
  </r>
  <r>
    <x v="10"/>
    <x v="10"/>
    <s v="1119 Hå  "/>
    <x v="176"/>
    <x v="178"/>
    <x v="5"/>
    <n v="25"/>
    <x v="0"/>
  </r>
  <r>
    <x v="10"/>
    <x v="10"/>
    <s v="1119 Hå  "/>
    <x v="176"/>
    <x v="178"/>
    <x v="6"/>
    <n v="198"/>
    <x v="0"/>
  </r>
  <r>
    <x v="10"/>
    <x v="10"/>
    <s v="1120 Klepp "/>
    <x v="177"/>
    <x v="179"/>
    <x v="0"/>
    <n v="298"/>
    <x v="2"/>
  </r>
  <r>
    <x v="10"/>
    <x v="10"/>
    <s v="1120 Klepp "/>
    <x v="177"/>
    <x v="179"/>
    <x v="1"/>
    <n v="3"/>
    <x v="2"/>
  </r>
  <r>
    <x v="10"/>
    <x v="10"/>
    <s v="1120 Klepp "/>
    <x v="177"/>
    <x v="179"/>
    <x v="2"/>
    <n v="424"/>
    <x v="2"/>
  </r>
  <r>
    <x v="10"/>
    <x v="10"/>
    <s v="1120 Klepp "/>
    <x v="177"/>
    <x v="179"/>
    <x v="3"/>
    <n v="375"/>
    <x v="2"/>
  </r>
  <r>
    <x v="10"/>
    <x v="10"/>
    <s v="1120 Klepp "/>
    <x v="177"/>
    <x v="179"/>
    <x v="4"/>
    <n v="393"/>
    <x v="2"/>
  </r>
  <r>
    <x v="10"/>
    <x v="10"/>
    <s v="1120 Klepp "/>
    <x v="177"/>
    <x v="179"/>
    <x v="5"/>
    <n v="51"/>
    <x v="2"/>
  </r>
  <r>
    <x v="10"/>
    <x v="10"/>
    <s v="1120 Klepp "/>
    <x v="177"/>
    <x v="179"/>
    <x v="6"/>
    <n v="180"/>
    <x v="2"/>
  </r>
  <r>
    <x v="10"/>
    <x v="10"/>
    <s v="1121 Time "/>
    <x v="178"/>
    <x v="180"/>
    <x v="0"/>
    <n v="193"/>
    <x v="2"/>
  </r>
  <r>
    <x v="10"/>
    <x v="10"/>
    <s v="1121 Time "/>
    <x v="178"/>
    <x v="180"/>
    <x v="1"/>
    <n v="1"/>
    <x v="2"/>
  </r>
  <r>
    <x v="10"/>
    <x v="10"/>
    <s v="1121 Time "/>
    <x v="178"/>
    <x v="180"/>
    <x v="2"/>
    <n v="295"/>
    <x v="2"/>
  </r>
  <r>
    <x v="10"/>
    <x v="10"/>
    <s v="1121 Time "/>
    <x v="178"/>
    <x v="180"/>
    <x v="3"/>
    <n v="488"/>
    <x v="2"/>
  </r>
  <r>
    <x v="10"/>
    <x v="10"/>
    <s v="1121 Time "/>
    <x v="178"/>
    <x v="180"/>
    <x v="4"/>
    <n v="525"/>
    <x v="2"/>
  </r>
  <r>
    <x v="10"/>
    <x v="10"/>
    <s v="1121 Time "/>
    <x v="178"/>
    <x v="180"/>
    <x v="5"/>
    <n v="63"/>
    <x v="2"/>
  </r>
  <r>
    <x v="10"/>
    <x v="10"/>
    <s v="1121 Time "/>
    <x v="178"/>
    <x v="180"/>
    <x v="6"/>
    <n v="180"/>
    <x v="2"/>
  </r>
  <r>
    <x v="10"/>
    <x v="10"/>
    <s v="1122 Gjesdal "/>
    <x v="179"/>
    <x v="181"/>
    <x v="0"/>
    <n v="113"/>
    <x v="0"/>
  </r>
  <r>
    <x v="10"/>
    <x v="10"/>
    <s v="1122 Gjesdal "/>
    <x v="179"/>
    <x v="181"/>
    <x v="1"/>
    <n v="3"/>
    <x v="0"/>
  </r>
  <r>
    <x v="10"/>
    <x v="10"/>
    <s v="1122 Gjesdal "/>
    <x v="179"/>
    <x v="181"/>
    <x v="2"/>
    <n v="58"/>
    <x v="0"/>
  </r>
  <r>
    <x v="10"/>
    <x v="10"/>
    <s v="1122 Gjesdal "/>
    <x v="179"/>
    <x v="181"/>
    <x v="3"/>
    <n v="49"/>
    <x v="0"/>
  </r>
  <r>
    <x v="10"/>
    <x v="10"/>
    <s v="1122 Gjesdal "/>
    <x v="179"/>
    <x v="181"/>
    <x v="4"/>
    <n v="92"/>
    <x v="0"/>
  </r>
  <r>
    <x v="10"/>
    <x v="10"/>
    <s v="1122 Gjesdal "/>
    <x v="179"/>
    <x v="181"/>
    <x v="5"/>
    <n v="3"/>
    <x v="0"/>
  </r>
  <r>
    <x v="10"/>
    <x v="10"/>
    <s v="1122 Gjesdal "/>
    <x v="179"/>
    <x v="181"/>
    <x v="6"/>
    <n v="36"/>
    <x v="0"/>
  </r>
  <r>
    <x v="10"/>
    <x v="10"/>
    <s v="1124 Sola "/>
    <x v="180"/>
    <x v="182"/>
    <x v="0"/>
    <n v="325"/>
    <x v="0"/>
  </r>
  <r>
    <x v="10"/>
    <x v="10"/>
    <s v="1124 Sola "/>
    <x v="180"/>
    <x v="182"/>
    <x v="1"/>
    <n v="0"/>
    <x v="0"/>
  </r>
  <r>
    <x v="10"/>
    <x v="10"/>
    <s v="1124 Sola "/>
    <x v="180"/>
    <x v="182"/>
    <x v="2"/>
    <n v="116"/>
    <x v="0"/>
  </r>
  <r>
    <x v="10"/>
    <x v="10"/>
    <s v="1124 Sola "/>
    <x v="180"/>
    <x v="182"/>
    <x v="3"/>
    <n v="435"/>
    <x v="0"/>
  </r>
  <r>
    <x v="10"/>
    <x v="10"/>
    <s v="1124 Sola "/>
    <x v="180"/>
    <x v="182"/>
    <x v="4"/>
    <n v="402"/>
    <x v="0"/>
  </r>
  <r>
    <x v="10"/>
    <x v="10"/>
    <s v="1124 Sola "/>
    <x v="180"/>
    <x v="182"/>
    <x v="5"/>
    <n v="61"/>
    <x v="0"/>
  </r>
  <r>
    <x v="10"/>
    <x v="10"/>
    <s v="1124 Sola "/>
    <x v="180"/>
    <x v="182"/>
    <x v="6"/>
    <n v="230"/>
    <x v="0"/>
  </r>
  <r>
    <x v="10"/>
    <x v="10"/>
    <s v="1127 Randaberg "/>
    <x v="181"/>
    <x v="183"/>
    <x v="0"/>
    <n v="85"/>
    <x v="0"/>
  </r>
  <r>
    <x v="10"/>
    <x v="10"/>
    <s v="1127 Randaberg "/>
    <x v="181"/>
    <x v="183"/>
    <x v="1"/>
    <n v="3"/>
    <x v="0"/>
  </r>
  <r>
    <x v="10"/>
    <x v="10"/>
    <s v="1127 Randaberg "/>
    <x v="181"/>
    <x v="183"/>
    <x v="2"/>
    <n v="69"/>
    <x v="0"/>
  </r>
  <r>
    <x v="10"/>
    <x v="10"/>
    <s v="1127 Randaberg "/>
    <x v="181"/>
    <x v="183"/>
    <x v="3"/>
    <n v="3"/>
    <x v="0"/>
  </r>
  <r>
    <x v="10"/>
    <x v="10"/>
    <s v="1127 Randaberg "/>
    <x v="181"/>
    <x v="183"/>
    <x v="4"/>
    <n v="27"/>
    <x v="0"/>
  </r>
  <r>
    <x v="10"/>
    <x v="10"/>
    <s v="1127 Randaberg "/>
    <x v="181"/>
    <x v="183"/>
    <x v="5"/>
    <n v="23"/>
    <x v="0"/>
  </r>
  <r>
    <x v="10"/>
    <x v="10"/>
    <s v="1127 Randaberg "/>
    <x v="181"/>
    <x v="183"/>
    <x v="6"/>
    <n v="42"/>
    <x v="0"/>
  </r>
  <r>
    <x v="10"/>
    <x v="10"/>
    <s v="1129 Forsand "/>
    <x v="182"/>
    <x v="184"/>
    <x v="0"/>
    <n v="15"/>
    <x v="0"/>
  </r>
  <r>
    <x v="10"/>
    <x v="10"/>
    <s v="1129 Forsand "/>
    <x v="182"/>
    <x v="184"/>
    <x v="1"/>
    <n v="21"/>
    <x v="0"/>
  </r>
  <r>
    <x v="10"/>
    <x v="10"/>
    <s v="1129 Forsand "/>
    <x v="182"/>
    <x v="184"/>
    <x v="2"/>
    <n v="15"/>
    <x v="0"/>
  </r>
  <r>
    <x v="10"/>
    <x v="10"/>
    <s v="1129 Forsand "/>
    <x v="182"/>
    <x v="184"/>
    <x v="3"/>
    <n v="127"/>
    <x v="0"/>
  </r>
  <r>
    <x v="10"/>
    <x v="10"/>
    <s v="1129 Forsand "/>
    <x v="182"/>
    <x v="184"/>
    <x v="4"/>
    <n v="18"/>
    <x v="0"/>
  </r>
  <r>
    <x v="10"/>
    <x v="10"/>
    <s v="1129 Forsand "/>
    <x v="182"/>
    <x v="184"/>
    <x v="5"/>
    <n v="6"/>
    <x v="0"/>
  </r>
  <r>
    <x v="10"/>
    <x v="10"/>
    <s v="1129 Forsand "/>
    <x v="182"/>
    <x v="184"/>
    <x v="6"/>
    <n v="18"/>
    <x v="0"/>
  </r>
  <r>
    <x v="10"/>
    <x v="10"/>
    <s v="1130 Strand "/>
    <x v="183"/>
    <x v="185"/>
    <x v="0"/>
    <n v="100"/>
    <x v="0"/>
  </r>
  <r>
    <x v="10"/>
    <x v="10"/>
    <s v="1130 Strand "/>
    <x v="183"/>
    <x v="185"/>
    <x v="1"/>
    <n v="28"/>
    <x v="0"/>
  </r>
  <r>
    <x v="10"/>
    <x v="10"/>
    <s v="1130 Strand "/>
    <x v="183"/>
    <x v="185"/>
    <x v="2"/>
    <n v="110"/>
    <x v="0"/>
  </r>
  <r>
    <x v="10"/>
    <x v="10"/>
    <s v="1130 Strand "/>
    <x v="183"/>
    <x v="185"/>
    <x v="3"/>
    <n v="67"/>
    <x v="0"/>
  </r>
  <r>
    <x v="10"/>
    <x v="10"/>
    <s v="1130 Strand "/>
    <x v="183"/>
    <x v="185"/>
    <x v="4"/>
    <n v="98"/>
    <x v="0"/>
  </r>
  <r>
    <x v="10"/>
    <x v="10"/>
    <s v="1130 Strand "/>
    <x v="183"/>
    <x v="185"/>
    <x v="5"/>
    <n v="17"/>
    <x v="0"/>
  </r>
  <r>
    <x v="10"/>
    <x v="10"/>
    <s v="1130 Strand "/>
    <x v="183"/>
    <x v="185"/>
    <x v="6"/>
    <n v="57"/>
    <x v="0"/>
  </r>
  <r>
    <x v="10"/>
    <x v="10"/>
    <s v="1133 Hjelmeland "/>
    <x v="184"/>
    <x v="186"/>
    <x v="0"/>
    <n v="90"/>
    <x v="0"/>
  </r>
  <r>
    <x v="10"/>
    <x v="10"/>
    <s v="1133 Hjelmeland "/>
    <x v="184"/>
    <x v="186"/>
    <x v="1"/>
    <n v="45"/>
    <x v="0"/>
  </r>
  <r>
    <x v="10"/>
    <x v="10"/>
    <s v="1133 Hjelmeland "/>
    <x v="184"/>
    <x v="186"/>
    <x v="2"/>
    <n v="72"/>
    <x v="0"/>
  </r>
  <r>
    <x v="10"/>
    <x v="10"/>
    <s v="1133 Hjelmeland "/>
    <x v="184"/>
    <x v="186"/>
    <x v="3"/>
    <n v="82"/>
    <x v="0"/>
  </r>
  <r>
    <x v="10"/>
    <x v="10"/>
    <s v="1133 Hjelmeland "/>
    <x v="184"/>
    <x v="186"/>
    <x v="4"/>
    <n v="124"/>
    <x v="0"/>
  </r>
  <r>
    <x v="10"/>
    <x v="10"/>
    <s v="1133 Hjelmeland "/>
    <x v="184"/>
    <x v="186"/>
    <x v="5"/>
    <n v="8"/>
    <x v="0"/>
  </r>
  <r>
    <x v="10"/>
    <x v="10"/>
    <s v="1133 Hjelmeland "/>
    <x v="184"/>
    <x v="186"/>
    <x v="6"/>
    <n v="19"/>
    <x v="0"/>
  </r>
  <r>
    <x v="10"/>
    <x v="10"/>
    <s v="1134 Suldal "/>
    <x v="185"/>
    <x v="187"/>
    <x v="0"/>
    <n v="48"/>
    <x v="6"/>
  </r>
  <r>
    <x v="10"/>
    <x v="10"/>
    <s v="1134 Suldal "/>
    <x v="185"/>
    <x v="187"/>
    <x v="1"/>
    <n v="19"/>
    <x v="6"/>
  </r>
  <r>
    <x v="10"/>
    <x v="10"/>
    <s v="1134 Suldal "/>
    <x v="185"/>
    <x v="187"/>
    <x v="2"/>
    <n v="17"/>
    <x v="6"/>
  </r>
  <r>
    <x v="10"/>
    <x v="10"/>
    <s v="1134 Suldal "/>
    <x v="185"/>
    <x v="187"/>
    <x v="3"/>
    <n v="9"/>
    <x v="6"/>
  </r>
  <r>
    <x v="10"/>
    <x v="10"/>
    <s v="1134 Suldal "/>
    <x v="185"/>
    <x v="187"/>
    <x v="4"/>
    <n v="30"/>
    <x v="6"/>
  </r>
  <r>
    <x v="10"/>
    <x v="10"/>
    <s v="1134 Suldal "/>
    <x v="185"/>
    <x v="187"/>
    <x v="5"/>
    <n v="4"/>
    <x v="6"/>
  </r>
  <r>
    <x v="10"/>
    <x v="10"/>
    <s v="1134 Suldal "/>
    <x v="185"/>
    <x v="187"/>
    <x v="6"/>
    <n v="4"/>
    <x v="6"/>
  </r>
  <r>
    <x v="10"/>
    <x v="10"/>
    <s v="1135 Sauda "/>
    <x v="186"/>
    <x v="188"/>
    <x v="0"/>
    <n v="14"/>
    <x v="6"/>
  </r>
  <r>
    <x v="10"/>
    <x v="10"/>
    <s v="1135 Sauda "/>
    <x v="186"/>
    <x v="188"/>
    <x v="1"/>
    <n v="13"/>
    <x v="6"/>
  </r>
  <r>
    <x v="10"/>
    <x v="10"/>
    <s v="1135 Sauda "/>
    <x v="186"/>
    <x v="188"/>
    <x v="2"/>
    <n v="12"/>
    <x v="6"/>
  </r>
  <r>
    <x v="10"/>
    <x v="10"/>
    <s v="1135 Sauda "/>
    <x v="186"/>
    <x v="188"/>
    <x v="3"/>
    <n v="14"/>
    <x v="6"/>
  </r>
  <r>
    <x v="10"/>
    <x v="10"/>
    <s v="1135 Sauda "/>
    <x v="186"/>
    <x v="188"/>
    <x v="4"/>
    <n v="18"/>
    <x v="6"/>
  </r>
  <r>
    <x v="10"/>
    <x v="10"/>
    <s v="1135 Sauda "/>
    <x v="186"/>
    <x v="188"/>
    <x v="5"/>
    <n v="18"/>
    <x v="6"/>
  </r>
  <r>
    <x v="10"/>
    <x v="10"/>
    <s v="1135 Sauda "/>
    <x v="186"/>
    <x v="188"/>
    <x v="6"/>
    <n v="2"/>
    <x v="6"/>
  </r>
  <r>
    <x v="10"/>
    <x v="10"/>
    <s v="1141 Finnøy "/>
    <x v="187"/>
    <x v="189"/>
    <x v="0"/>
    <n v="100"/>
    <x v="4"/>
  </r>
  <r>
    <x v="10"/>
    <x v="10"/>
    <s v="1141 Finnøy "/>
    <x v="187"/>
    <x v="189"/>
    <x v="1"/>
    <n v="18"/>
    <x v="4"/>
  </r>
  <r>
    <x v="10"/>
    <x v="10"/>
    <s v="1141 Finnøy "/>
    <x v="187"/>
    <x v="189"/>
    <x v="2"/>
    <n v="146"/>
    <x v="4"/>
  </r>
  <r>
    <x v="10"/>
    <x v="10"/>
    <s v="1141 Finnøy "/>
    <x v="187"/>
    <x v="189"/>
    <x v="3"/>
    <n v="8"/>
    <x v="4"/>
  </r>
  <r>
    <x v="10"/>
    <x v="10"/>
    <s v="1141 Finnøy "/>
    <x v="187"/>
    <x v="189"/>
    <x v="4"/>
    <n v="64"/>
    <x v="4"/>
  </r>
  <r>
    <x v="10"/>
    <x v="10"/>
    <s v="1141 Finnøy "/>
    <x v="187"/>
    <x v="189"/>
    <x v="5"/>
    <n v="5"/>
    <x v="4"/>
  </r>
  <r>
    <x v="10"/>
    <x v="10"/>
    <s v="1141 Finnøy "/>
    <x v="187"/>
    <x v="189"/>
    <x v="6"/>
    <n v="41"/>
    <x v="4"/>
  </r>
  <r>
    <x v="10"/>
    <x v="10"/>
    <s v="1142 Rennesøy "/>
    <x v="188"/>
    <x v="190"/>
    <x v="0"/>
    <n v="103"/>
    <x v="4"/>
  </r>
  <r>
    <x v="10"/>
    <x v="10"/>
    <s v="1142 Rennesøy "/>
    <x v="188"/>
    <x v="190"/>
    <x v="1"/>
    <n v="24"/>
    <x v="4"/>
  </r>
  <r>
    <x v="10"/>
    <x v="10"/>
    <s v="1142 Rennesøy "/>
    <x v="188"/>
    <x v="190"/>
    <x v="2"/>
    <n v="82"/>
    <x v="4"/>
  </r>
  <r>
    <x v="10"/>
    <x v="10"/>
    <s v="1142 Rennesøy "/>
    <x v="188"/>
    <x v="190"/>
    <x v="3"/>
    <n v="69"/>
    <x v="4"/>
  </r>
  <r>
    <x v="10"/>
    <x v="10"/>
    <s v="1142 Rennesøy "/>
    <x v="188"/>
    <x v="190"/>
    <x v="4"/>
    <n v="120"/>
    <x v="4"/>
  </r>
  <r>
    <x v="10"/>
    <x v="10"/>
    <s v="1142 Rennesøy "/>
    <x v="188"/>
    <x v="190"/>
    <x v="5"/>
    <n v="12"/>
    <x v="4"/>
  </r>
  <r>
    <x v="10"/>
    <x v="10"/>
    <s v="1142 Rennesøy "/>
    <x v="188"/>
    <x v="190"/>
    <x v="6"/>
    <n v="11"/>
    <x v="4"/>
  </r>
  <r>
    <x v="10"/>
    <x v="10"/>
    <s v="1144 Kvitsøy "/>
    <x v="189"/>
    <x v="191"/>
    <x v="0"/>
    <n v="9"/>
    <x v="0"/>
  </r>
  <r>
    <x v="10"/>
    <x v="10"/>
    <s v="1144 Kvitsøy "/>
    <x v="189"/>
    <x v="191"/>
    <x v="1"/>
    <n v="5"/>
    <x v="0"/>
  </r>
  <r>
    <x v="10"/>
    <x v="10"/>
    <s v="1144 Kvitsøy "/>
    <x v="189"/>
    <x v="191"/>
    <x v="2"/>
    <n v="2"/>
    <x v="0"/>
  </r>
  <r>
    <x v="10"/>
    <x v="10"/>
    <s v="1144 Kvitsøy "/>
    <x v="189"/>
    <x v="191"/>
    <x v="3"/>
    <n v="2"/>
    <x v="0"/>
  </r>
  <r>
    <x v="10"/>
    <x v="10"/>
    <s v="1144 Kvitsøy "/>
    <x v="189"/>
    <x v="191"/>
    <x v="4"/>
    <n v="6"/>
    <x v="0"/>
  </r>
  <r>
    <x v="10"/>
    <x v="10"/>
    <s v="1144 Kvitsøy "/>
    <x v="189"/>
    <x v="191"/>
    <x v="5"/>
    <n v="5"/>
    <x v="0"/>
  </r>
  <r>
    <x v="10"/>
    <x v="10"/>
    <s v="1144 Kvitsøy "/>
    <x v="189"/>
    <x v="191"/>
    <x v="6"/>
    <n v="7"/>
    <x v="0"/>
  </r>
  <r>
    <x v="10"/>
    <x v="10"/>
    <s v="1145 Bokn "/>
    <x v="190"/>
    <x v="192"/>
    <x v="0"/>
    <n v="10"/>
    <x v="4"/>
  </r>
  <r>
    <x v="10"/>
    <x v="10"/>
    <s v="1145 Bokn "/>
    <x v="190"/>
    <x v="192"/>
    <x v="1"/>
    <n v="3"/>
    <x v="4"/>
  </r>
  <r>
    <x v="10"/>
    <x v="10"/>
    <s v="1145 Bokn "/>
    <x v="190"/>
    <x v="192"/>
    <x v="2"/>
    <n v="11"/>
    <x v="4"/>
  </r>
  <r>
    <x v="10"/>
    <x v="10"/>
    <s v="1145 Bokn "/>
    <x v="190"/>
    <x v="192"/>
    <x v="3"/>
    <n v="3"/>
    <x v="4"/>
  </r>
  <r>
    <x v="10"/>
    <x v="10"/>
    <s v="1145 Bokn "/>
    <x v="190"/>
    <x v="192"/>
    <x v="4"/>
    <n v="8"/>
    <x v="4"/>
  </r>
  <r>
    <x v="10"/>
    <x v="10"/>
    <s v="1145 Bokn "/>
    <x v="190"/>
    <x v="192"/>
    <x v="5"/>
    <n v="3"/>
    <x v="4"/>
  </r>
  <r>
    <x v="10"/>
    <x v="10"/>
    <s v="1145 Bokn "/>
    <x v="190"/>
    <x v="192"/>
    <x v="6"/>
    <n v="8"/>
    <x v="4"/>
  </r>
  <r>
    <x v="10"/>
    <x v="10"/>
    <s v="1146 Tysvær "/>
    <x v="191"/>
    <x v="193"/>
    <x v="0"/>
    <n v="103"/>
    <x v="3"/>
  </r>
  <r>
    <x v="10"/>
    <x v="10"/>
    <s v="1146 Tysvær "/>
    <x v="191"/>
    <x v="193"/>
    <x v="1"/>
    <n v="39"/>
    <x v="3"/>
  </r>
  <r>
    <x v="10"/>
    <x v="10"/>
    <s v="1146 Tysvær "/>
    <x v="191"/>
    <x v="193"/>
    <x v="2"/>
    <n v="99"/>
    <x v="3"/>
  </r>
  <r>
    <x v="10"/>
    <x v="10"/>
    <s v="1146 Tysvær "/>
    <x v="191"/>
    <x v="193"/>
    <x v="3"/>
    <n v="39"/>
    <x v="3"/>
  </r>
  <r>
    <x v="10"/>
    <x v="10"/>
    <s v="1146 Tysvær "/>
    <x v="191"/>
    <x v="193"/>
    <x v="4"/>
    <n v="114"/>
    <x v="3"/>
  </r>
  <r>
    <x v="10"/>
    <x v="10"/>
    <s v="1146 Tysvær "/>
    <x v="191"/>
    <x v="193"/>
    <x v="5"/>
    <n v="61"/>
    <x v="3"/>
  </r>
  <r>
    <x v="10"/>
    <x v="10"/>
    <s v="1146 Tysvær "/>
    <x v="191"/>
    <x v="193"/>
    <x v="6"/>
    <n v="57"/>
    <x v="3"/>
  </r>
  <r>
    <x v="10"/>
    <x v="10"/>
    <s v="1149 Karmøy "/>
    <x v="192"/>
    <x v="194"/>
    <x v="0"/>
    <n v="696"/>
    <x v="2"/>
  </r>
  <r>
    <x v="10"/>
    <x v="10"/>
    <s v="1149 Karmøy "/>
    <x v="192"/>
    <x v="194"/>
    <x v="1"/>
    <n v="28"/>
    <x v="2"/>
  </r>
  <r>
    <x v="10"/>
    <x v="10"/>
    <s v="1149 Karmøy "/>
    <x v="192"/>
    <x v="194"/>
    <x v="2"/>
    <n v="226"/>
    <x v="2"/>
  </r>
  <r>
    <x v="10"/>
    <x v="10"/>
    <s v="1149 Karmøy "/>
    <x v="192"/>
    <x v="194"/>
    <x v="3"/>
    <n v="181"/>
    <x v="2"/>
  </r>
  <r>
    <x v="10"/>
    <x v="10"/>
    <s v="1149 Karmøy "/>
    <x v="192"/>
    <x v="194"/>
    <x v="4"/>
    <n v="305"/>
    <x v="2"/>
  </r>
  <r>
    <x v="10"/>
    <x v="10"/>
    <s v="1149 Karmøy "/>
    <x v="192"/>
    <x v="194"/>
    <x v="5"/>
    <n v="156"/>
    <x v="2"/>
  </r>
  <r>
    <x v="10"/>
    <x v="10"/>
    <s v="1149 Karmøy "/>
    <x v="192"/>
    <x v="194"/>
    <x v="6"/>
    <n v="378"/>
    <x v="2"/>
  </r>
  <r>
    <x v="10"/>
    <x v="10"/>
    <s v="1151 Utsira "/>
    <x v="193"/>
    <x v="195"/>
    <x v="0"/>
    <n v="4"/>
    <x v="4"/>
  </r>
  <r>
    <x v="10"/>
    <x v="10"/>
    <s v="1151 Utsira "/>
    <x v="193"/>
    <x v="195"/>
    <x v="1"/>
    <n v="4"/>
    <x v="4"/>
  </r>
  <r>
    <x v="10"/>
    <x v="10"/>
    <s v="1151 Utsira "/>
    <x v="193"/>
    <x v="195"/>
    <x v="2"/>
    <n v="2"/>
    <x v="4"/>
  </r>
  <r>
    <x v="10"/>
    <x v="10"/>
    <s v="1151 Utsira "/>
    <x v="193"/>
    <x v="195"/>
    <x v="3"/>
    <n v="0"/>
    <x v="4"/>
  </r>
  <r>
    <x v="10"/>
    <x v="10"/>
    <s v="1151 Utsira "/>
    <x v="193"/>
    <x v="195"/>
    <x v="4"/>
    <n v="0"/>
    <x v="4"/>
  </r>
  <r>
    <x v="10"/>
    <x v="10"/>
    <s v="1151 Utsira "/>
    <x v="193"/>
    <x v="195"/>
    <x v="5"/>
    <n v="0"/>
    <x v="4"/>
  </r>
  <r>
    <x v="10"/>
    <x v="10"/>
    <s v="1151 Utsira "/>
    <x v="193"/>
    <x v="195"/>
    <x v="6"/>
    <n v="3"/>
    <x v="4"/>
  </r>
  <r>
    <x v="10"/>
    <x v="10"/>
    <s v="1160 Vindafjord "/>
    <x v="194"/>
    <x v="196"/>
    <x v="0"/>
    <n v="126"/>
    <x v="4"/>
  </r>
  <r>
    <x v="10"/>
    <x v="10"/>
    <s v="1160 Vindafjord "/>
    <x v="194"/>
    <x v="196"/>
    <x v="1"/>
    <n v="44"/>
    <x v="4"/>
  </r>
  <r>
    <x v="10"/>
    <x v="10"/>
    <s v="1160 Vindafjord "/>
    <x v="194"/>
    <x v="196"/>
    <x v="2"/>
    <n v="206"/>
    <x v="4"/>
  </r>
  <r>
    <x v="10"/>
    <x v="10"/>
    <s v="1160 Vindafjord "/>
    <x v="194"/>
    <x v="196"/>
    <x v="3"/>
    <n v="77"/>
    <x v="4"/>
  </r>
  <r>
    <x v="10"/>
    <x v="10"/>
    <s v="1160 Vindafjord "/>
    <x v="194"/>
    <x v="196"/>
    <x v="4"/>
    <n v="192"/>
    <x v="4"/>
  </r>
  <r>
    <x v="10"/>
    <x v="10"/>
    <s v="1160 Vindafjord "/>
    <x v="194"/>
    <x v="196"/>
    <x v="5"/>
    <n v="11"/>
    <x v="4"/>
  </r>
  <r>
    <x v="10"/>
    <x v="10"/>
    <s v="1160 Vindafjord "/>
    <x v="194"/>
    <x v="196"/>
    <x v="6"/>
    <n v="71"/>
    <x v="4"/>
  </r>
  <r>
    <x v="11"/>
    <x v="11"/>
    <s v="1201 Bergen "/>
    <x v="195"/>
    <x v="197"/>
    <x v="0"/>
    <n v="320"/>
    <x v="7"/>
  </r>
  <r>
    <x v="11"/>
    <x v="11"/>
    <s v="1201 Bergen "/>
    <x v="195"/>
    <x v="197"/>
    <x v="1"/>
    <n v="0"/>
    <x v="7"/>
  </r>
  <r>
    <x v="11"/>
    <x v="11"/>
    <s v="1201 Bergen "/>
    <x v="195"/>
    <x v="197"/>
    <x v="2"/>
    <n v="21"/>
    <x v="7"/>
  </r>
  <r>
    <x v="11"/>
    <x v="11"/>
    <s v="1201 Bergen "/>
    <x v="195"/>
    <x v="197"/>
    <x v="3"/>
    <n v="104"/>
    <x v="7"/>
  </r>
  <r>
    <x v="11"/>
    <x v="11"/>
    <s v="1201 Bergen "/>
    <x v="195"/>
    <x v="197"/>
    <x v="4"/>
    <n v="106"/>
    <x v="7"/>
  </r>
  <r>
    <x v="11"/>
    <x v="11"/>
    <s v="1201 Bergen "/>
    <x v="195"/>
    <x v="197"/>
    <x v="5"/>
    <n v="54"/>
    <x v="7"/>
  </r>
  <r>
    <x v="11"/>
    <x v="11"/>
    <s v="1201 Bergen "/>
    <x v="195"/>
    <x v="197"/>
    <x v="6"/>
    <n v="136"/>
    <x v="7"/>
  </r>
  <r>
    <x v="11"/>
    <x v="11"/>
    <s v="1211 Etne "/>
    <x v="196"/>
    <x v="198"/>
    <x v="0"/>
    <n v="77"/>
    <x v="4"/>
  </r>
  <r>
    <x v="11"/>
    <x v="11"/>
    <s v="1211 Etne "/>
    <x v="196"/>
    <x v="198"/>
    <x v="1"/>
    <n v="16"/>
    <x v="4"/>
  </r>
  <r>
    <x v="11"/>
    <x v="11"/>
    <s v="1211 Etne "/>
    <x v="196"/>
    <x v="198"/>
    <x v="2"/>
    <n v="126"/>
    <x v="4"/>
  </r>
  <r>
    <x v="11"/>
    <x v="11"/>
    <s v="1211 Etne "/>
    <x v="196"/>
    <x v="198"/>
    <x v="3"/>
    <n v="123"/>
    <x v="4"/>
  </r>
  <r>
    <x v="11"/>
    <x v="11"/>
    <s v="1211 Etne "/>
    <x v="196"/>
    <x v="198"/>
    <x v="4"/>
    <n v="63"/>
    <x v="4"/>
  </r>
  <r>
    <x v="11"/>
    <x v="11"/>
    <s v="1211 Etne "/>
    <x v="196"/>
    <x v="198"/>
    <x v="5"/>
    <n v="3"/>
    <x v="4"/>
  </r>
  <r>
    <x v="11"/>
    <x v="11"/>
    <s v="1211 Etne "/>
    <x v="196"/>
    <x v="198"/>
    <x v="6"/>
    <n v="18"/>
    <x v="4"/>
  </r>
  <r>
    <x v="11"/>
    <x v="11"/>
    <s v="1216 Sveio "/>
    <x v="197"/>
    <x v="199"/>
    <x v="0"/>
    <n v="90"/>
    <x v="4"/>
  </r>
  <r>
    <x v="11"/>
    <x v="11"/>
    <s v="1216 Sveio "/>
    <x v="197"/>
    <x v="199"/>
    <x v="1"/>
    <n v="14"/>
    <x v="4"/>
  </r>
  <r>
    <x v="11"/>
    <x v="11"/>
    <s v="1216 Sveio "/>
    <x v="197"/>
    <x v="199"/>
    <x v="2"/>
    <n v="48"/>
    <x v="4"/>
  </r>
  <r>
    <x v="11"/>
    <x v="11"/>
    <s v="1216 Sveio "/>
    <x v="197"/>
    <x v="199"/>
    <x v="3"/>
    <n v="15"/>
    <x v="4"/>
  </r>
  <r>
    <x v="11"/>
    <x v="11"/>
    <s v="1216 Sveio "/>
    <x v="197"/>
    <x v="199"/>
    <x v="4"/>
    <n v="52"/>
    <x v="4"/>
  </r>
  <r>
    <x v="11"/>
    <x v="11"/>
    <s v="1216 Sveio "/>
    <x v="197"/>
    <x v="199"/>
    <x v="5"/>
    <n v="3"/>
    <x v="4"/>
  </r>
  <r>
    <x v="11"/>
    <x v="11"/>
    <s v="1216 Sveio "/>
    <x v="197"/>
    <x v="199"/>
    <x v="6"/>
    <n v="16"/>
    <x v="4"/>
  </r>
  <r>
    <x v="11"/>
    <x v="11"/>
    <s v="1219 Bømlo "/>
    <x v="198"/>
    <x v="200"/>
    <x v="0"/>
    <n v="148"/>
    <x v="3"/>
  </r>
  <r>
    <x v="11"/>
    <x v="11"/>
    <s v="1219 Bømlo "/>
    <x v="198"/>
    <x v="200"/>
    <x v="1"/>
    <n v="10"/>
    <x v="3"/>
  </r>
  <r>
    <x v="11"/>
    <x v="11"/>
    <s v="1219 Bømlo "/>
    <x v="198"/>
    <x v="200"/>
    <x v="2"/>
    <n v="15"/>
    <x v="3"/>
  </r>
  <r>
    <x v="11"/>
    <x v="11"/>
    <s v="1219 Bømlo "/>
    <x v="198"/>
    <x v="200"/>
    <x v="3"/>
    <n v="5"/>
    <x v="3"/>
  </r>
  <r>
    <x v="11"/>
    <x v="11"/>
    <s v="1219 Bømlo "/>
    <x v="198"/>
    <x v="200"/>
    <x v="4"/>
    <n v="32"/>
    <x v="3"/>
  </r>
  <r>
    <x v="11"/>
    <x v="11"/>
    <s v="1219 Bømlo "/>
    <x v="198"/>
    <x v="200"/>
    <x v="5"/>
    <n v="14"/>
    <x v="3"/>
  </r>
  <r>
    <x v="11"/>
    <x v="11"/>
    <s v="1219 Bømlo "/>
    <x v="198"/>
    <x v="200"/>
    <x v="6"/>
    <n v="12"/>
    <x v="3"/>
  </r>
  <r>
    <x v="11"/>
    <x v="11"/>
    <s v="1221 Stord "/>
    <x v="199"/>
    <x v="201"/>
    <x v="0"/>
    <n v="70"/>
    <x v="0"/>
  </r>
  <r>
    <x v="11"/>
    <x v="11"/>
    <s v="1221 Stord "/>
    <x v="199"/>
    <x v="201"/>
    <x v="1"/>
    <n v="2"/>
    <x v="0"/>
  </r>
  <r>
    <x v="11"/>
    <x v="11"/>
    <s v="1221 Stord "/>
    <x v="199"/>
    <x v="201"/>
    <x v="2"/>
    <n v="15"/>
    <x v="0"/>
  </r>
  <r>
    <x v="11"/>
    <x v="11"/>
    <s v="1221 Stord "/>
    <x v="199"/>
    <x v="201"/>
    <x v="3"/>
    <n v="33"/>
    <x v="0"/>
  </r>
  <r>
    <x v="11"/>
    <x v="11"/>
    <s v="1221 Stord "/>
    <x v="199"/>
    <x v="201"/>
    <x v="4"/>
    <n v="22"/>
    <x v="0"/>
  </r>
  <r>
    <x v="11"/>
    <x v="11"/>
    <s v="1221 Stord "/>
    <x v="199"/>
    <x v="201"/>
    <x v="5"/>
    <n v="38"/>
    <x v="0"/>
  </r>
  <r>
    <x v="11"/>
    <x v="11"/>
    <s v="1221 Stord "/>
    <x v="199"/>
    <x v="201"/>
    <x v="6"/>
    <n v="5"/>
    <x v="0"/>
  </r>
  <r>
    <x v="11"/>
    <x v="11"/>
    <s v="1222 Fitjar "/>
    <x v="200"/>
    <x v="202"/>
    <x v="0"/>
    <n v="52"/>
    <x v="10"/>
  </r>
  <r>
    <x v="11"/>
    <x v="11"/>
    <s v="1222 Fitjar "/>
    <x v="200"/>
    <x v="202"/>
    <x v="1"/>
    <n v="4"/>
    <x v="10"/>
  </r>
  <r>
    <x v="11"/>
    <x v="11"/>
    <s v="1222 Fitjar "/>
    <x v="200"/>
    <x v="202"/>
    <x v="2"/>
    <n v="17"/>
    <x v="10"/>
  </r>
  <r>
    <x v="11"/>
    <x v="11"/>
    <s v="1222 Fitjar "/>
    <x v="200"/>
    <x v="202"/>
    <x v="3"/>
    <n v="15"/>
    <x v="10"/>
  </r>
  <r>
    <x v="11"/>
    <x v="11"/>
    <s v="1222 Fitjar "/>
    <x v="200"/>
    <x v="202"/>
    <x v="4"/>
    <n v="17"/>
    <x v="10"/>
  </r>
  <r>
    <x v="11"/>
    <x v="11"/>
    <s v="1222 Fitjar "/>
    <x v="200"/>
    <x v="202"/>
    <x v="5"/>
    <n v="3"/>
    <x v="10"/>
  </r>
  <r>
    <x v="11"/>
    <x v="11"/>
    <s v="1222 Fitjar "/>
    <x v="200"/>
    <x v="202"/>
    <x v="6"/>
    <n v="3"/>
    <x v="10"/>
  </r>
  <r>
    <x v="11"/>
    <x v="11"/>
    <s v="1223 Tysnes "/>
    <x v="201"/>
    <x v="203"/>
    <x v="0"/>
    <n v="15"/>
    <x v="5"/>
  </r>
  <r>
    <x v="11"/>
    <x v="11"/>
    <s v="1223 Tysnes "/>
    <x v="201"/>
    <x v="203"/>
    <x v="1"/>
    <n v="0"/>
    <x v="5"/>
  </r>
  <r>
    <x v="11"/>
    <x v="11"/>
    <s v="1223 Tysnes "/>
    <x v="201"/>
    <x v="203"/>
    <x v="2"/>
    <n v="2"/>
    <x v="5"/>
  </r>
  <r>
    <x v="11"/>
    <x v="11"/>
    <s v="1223 Tysnes "/>
    <x v="201"/>
    <x v="203"/>
    <x v="3"/>
    <n v="1"/>
    <x v="5"/>
  </r>
  <r>
    <x v="11"/>
    <x v="11"/>
    <s v="1223 Tysnes "/>
    <x v="201"/>
    <x v="203"/>
    <x v="4"/>
    <n v="5"/>
    <x v="5"/>
  </r>
  <r>
    <x v="11"/>
    <x v="11"/>
    <s v="1223 Tysnes "/>
    <x v="201"/>
    <x v="203"/>
    <x v="5"/>
    <n v="1"/>
    <x v="5"/>
  </r>
  <r>
    <x v="11"/>
    <x v="11"/>
    <s v="1223 Tysnes "/>
    <x v="201"/>
    <x v="203"/>
    <x v="6"/>
    <n v="1"/>
    <x v="5"/>
  </r>
  <r>
    <x v="11"/>
    <x v="11"/>
    <s v="1224 Kvinnherad "/>
    <x v="202"/>
    <x v="204"/>
    <x v="0"/>
    <n v="101"/>
    <x v="5"/>
  </r>
  <r>
    <x v="11"/>
    <x v="11"/>
    <s v="1224 Kvinnherad "/>
    <x v="202"/>
    <x v="204"/>
    <x v="1"/>
    <n v="12"/>
    <x v="5"/>
  </r>
  <r>
    <x v="11"/>
    <x v="11"/>
    <s v="1224 Kvinnherad "/>
    <x v="202"/>
    <x v="204"/>
    <x v="2"/>
    <n v="32"/>
    <x v="5"/>
  </r>
  <r>
    <x v="11"/>
    <x v="11"/>
    <s v="1224 Kvinnherad "/>
    <x v="202"/>
    <x v="204"/>
    <x v="3"/>
    <n v="17"/>
    <x v="5"/>
  </r>
  <r>
    <x v="11"/>
    <x v="11"/>
    <s v="1224 Kvinnherad "/>
    <x v="202"/>
    <x v="204"/>
    <x v="4"/>
    <n v="90"/>
    <x v="5"/>
  </r>
  <r>
    <x v="11"/>
    <x v="11"/>
    <s v="1224 Kvinnherad "/>
    <x v="202"/>
    <x v="204"/>
    <x v="5"/>
    <n v="24"/>
    <x v="5"/>
  </r>
  <r>
    <x v="11"/>
    <x v="11"/>
    <s v="1224 Kvinnherad "/>
    <x v="202"/>
    <x v="204"/>
    <x v="6"/>
    <n v="40"/>
    <x v="5"/>
  </r>
  <r>
    <x v="11"/>
    <x v="11"/>
    <s v="1227 Jondal "/>
    <x v="203"/>
    <x v="205"/>
    <x v="0"/>
    <n v="8"/>
    <x v="7"/>
  </r>
  <r>
    <x v="11"/>
    <x v="11"/>
    <s v="1227 Jondal "/>
    <x v="203"/>
    <x v="205"/>
    <x v="1"/>
    <n v="2"/>
    <x v="7"/>
  </r>
  <r>
    <x v="11"/>
    <x v="11"/>
    <s v="1227 Jondal "/>
    <x v="203"/>
    <x v="205"/>
    <x v="2"/>
    <n v="3"/>
    <x v="7"/>
  </r>
  <r>
    <x v="11"/>
    <x v="11"/>
    <s v="1227 Jondal "/>
    <x v="203"/>
    <x v="205"/>
    <x v="3"/>
    <n v="6"/>
    <x v="7"/>
  </r>
  <r>
    <x v="11"/>
    <x v="11"/>
    <s v="1227 Jondal "/>
    <x v="203"/>
    <x v="205"/>
    <x v="4"/>
    <n v="7"/>
    <x v="7"/>
  </r>
  <r>
    <x v="11"/>
    <x v="11"/>
    <s v="1227 Jondal "/>
    <x v="203"/>
    <x v="205"/>
    <x v="5"/>
    <n v="3"/>
    <x v="7"/>
  </r>
  <r>
    <x v="11"/>
    <x v="11"/>
    <s v="1227 Jondal "/>
    <x v="203"/>
    <x v="205"/>
    <x v="6"/>
    <n v="0"/>
    <x v="7"/>
  </r>
  <r>
    <x v="11"/>
    <x v="11"/>
    <s v="1228 Odda "/>
    <x v="204"/>
    <x v="206"/>
    <x v="0"/>
    <n v="10"/>
    <x v="0"/>
  </r>
  <r>
    <x v="11"/>
    <x v="11"/>
    <s v="1228 Odda "/>
    <x v="204"/>
    <x v="206"/>
    <x v="1"/>
    <n v="1"/>
    <x v="0"/>
  </r>
  <r>
    <x v="11"/>
    <x v="11"/>
    <s v="1228 Odda "/>
    <x v="204"/>
    <x v="206"/>
    <x v="2"/>
    <n v="18"/>
    <x v="0"/>
  </r>
  <r>
    <x v="11"/>
    <x v="11"/>
    <s v="1228 Odda "/>
    <x v="204"/>
    <x v="206"/>
    <x v="3"/>
    <n v="12"/>
    <x v="0"/>
  </r>
  <r>
    <x v="11"/>
    <x v="11"/>
    <s v="1228 Odda "/>
    <x v="204"/>
    <x v="206"/>
    <x v="4"/>
    <n v="12"/>
    <x v="0"/>
  </r>
  <r>
    <x v="11"/>
    <x v="11"/>
    <s v="1228 Odda "/>
    <x v="204"/>
    <x v="206"/>
    <x v="5"/>
    <n v="0"/>
    <x v="0"/>
  </r>
  <r>
    <x v="11"/>
    <x v="11"/>
    <s v="1228 Odda "/>
    <x v="204"/>
    <x v="206"/>
    <x v="6"/>
    <n v="12"/>
    <x v="0"/>
  </r>
  <r>
    <x v="11"/>
    <x v="11"/>
    <s v="1231 Ullensvang "/>
    <x v="205"/>
    <x v="207"/>
    <x v="0"/>
    <n v="43"/>
    <x v="6"/>
  </r>
  <r>
    <x v="11"/>
    <x v="11"/>
    <s v="1231 Ullensvang "/>
    <x v="205"/>
    <x v="207"/>
    <x v="1"/>
    <n v="5"/>
    <x v="6"/>
  </r>
  <r>
    <x v="11"/>
    <x v="11"/>
    <s v="1231 Ullensvang "/>
    <x v="205"/>
    <x v="207"/>
    <x v="2"/>
    <n v="28"/>
    <x v="6"/>
  </r>
  <r>
    <x v="11"/>
    <x v="11"/>
    <s v="1231 Ullensvang "/>
    <x v="205"/>
    <x v="207"/>
    <x v="3"/>
    <n v="29"/>
    <x v="6"/>
  </r>
  <r>
    <x v="11"/>
    <x v="11"/>
    <s v="1231 Ullensvang "/>
    <x v="205"/>
    <x v="207"/>
    <x v="4"/>
    <n v="44"/>
    <x v="6"/>
  </r>
  <r>
    <x v="11"/>
    <x v="11"/>
    <s v="1231 Ullensvang "/>
    <x v="205"/>
    <x v="207"/>
    <x v="5"/>
    <n v="5"/>
    <x v="6"/>
  </r>
  <r>
    <x v="11"/>
    <x v="11"/>
    <s v="1231 Ullensvang "/>
    <x v="205"/>
    <x v="207"/>
    <x v="6"/>
    <n v="22"/>
    <x v="6"/>
  </r>
  <r>
    <x v="11"/>
    <x v="11"/>
    <s v="1232 Eidfjord "/>
    <x v="206"/>
    <x v="208"/>
    <x v="0"/>
    <n v="16"/>
    <x v="6"/>
  </r>
  <r>
    <x v="11"/>
    <x v="11"/>
    <s v="1232 Eidfjord "/>
    <x v="206"/>
    <x v="208"/>
    <x v="1"/>
    <n v="4"/>
    <x v="6"/>
  </r>
  <r>
    <x v="11"/>
    <x v="11"/>
    <s v="1232 Eidfjord "/>
    <x v="206"/>
    <x v="208"/>
    <x v="2"/>
    <n v="13"/>
    <x v="6"/>
  </r>
  <r>
    <x v="11"/>
    <x v="11"/>
    <s v="1232 Eidfjord "/>
    <x v="206"/>
    <x v="208"/>
    <x v="3"/>
    <n v="41"/>
    <x v="6"/>
  </r>
  <r>
    <x v="11"/>
    <x v="11"/>
    <s v="1232 Eidfjord "/>
    <x v="206"/>
    <x v="208"/>
    <x v="4"/>
    <n v="9"/>
    <x v="6"/>
  </r>
  <r>
    <x v="11"/>
    <x v="11"/>
    <s v="1232 Eidfjord "/>
    <x v="206"/>
    <x v="208"/>
    <x v="5"/>
    <n v="2"/>
    <x v="6"/>
  </r>
  <r>
    <x v="11"/>
    <x v="11"/>
    <s v="1232 Eidfjord "/>
    <x v="206"/>
    <x v="208"/>
    <x v="6"/>
    <n v="3"/>
    <x v="6"/>
  </r>
  <r>
    <x v="11"/>
    <x v="11"/>
    <s v="1233 Ulvik "/>
    <x v="207"/>
    <x v="209"/>
    <x v="0"/>
    <n v="9"/>
    <x v="2"/>
  </r>
  <r>
    <x v="11"/>
    <x v="11"/>
    <s v="1233 Ulvik "/>
    <x v="207"/>
    <x v="209"/>
    <x v="1"/>
    <n v="3"/>
    <x v="2"/>
  </r>
  <r>
    <x v="11"/>
    <x v="11"/>
    <s v="1233 Ulvik "/>
    <x v="207"/>
    <x v="209"/>
    <x v="2"/>
    <n v="22"/>
    <x v="2"/>
  </r>
  <r>
    <x v="11"/>
    <x v="11"/>
    <s v="1233 Ulvik "/>
    <x v="207"/>
    <x v="209"/>
    <x v="3"/>
    <n v="5"/>
    <x v="2"/>
  </r>
  <r>
    <x v="11"/>
    <x v="11"/>
    <s v="1233 Ulvik "/>
    <x v="207"/>
    <x v="209"/>
    <x v="4"/>
    <n v="10"/>
    <x v="2"/>
  </r>
  <r>
    <x v="11"/>
    <x v="11"/>
    <s v="1233 Ulvik "/>
    <x v="207"/>
    <x v="209"/>
    <x v="5"/>
    <n v="2"/>
    <x v="2"/>
  </r>
  <r>
    <x v="11"/>
    <x v="11"/>
    <s v="1233 Ulvik "/>
    <x v="207"/>
    <x v="209"/>
    <x v="6"/>
    <n v="6"/>
    <x v="2"/>
  </r>
  <r>
    <x v="11"/>
    <x v="11"/>
    <s v="1234 Granvin "/>
    <x v="208"/>
    <x v="210"/>
    <x v="0"/>
    <n v="4"/>
    <x v="3"/>
  </r>
  <r>
    <x v="11"/>
    <x v="11"/>
    <s v="1234 Granvin "/>
    <x v="208"/>
    <x v="210"/>
    <x v="1"/>
    <n v="1"/>
    <x v="3"/>
  </r>
  <r>
    <x v="11"/>
    <x v="11"/>
    <s v="1234 Granvin "/>
    <x v="208"/>
    <x v="210"/>
    <x v="2"/>
    <n v="8"/>
    <x v="3"/>
  </r>
  <r>
    <x v="11"/>
    <x v="11"/>
    <s v="1234 Granvin "/>
    <x v="208"/>
    <x v="210"/>
    <x v="3"/>
    <n v="25"/>
    <x v="3"/>
  </r>
  <r>
    <x v="11"/>
    <x v="11"/>
    <s v="1234 Granvin "/>
    <x v="208"/>
    <x v="210"/>
    <x v="4"/>
    <n v="20"/>
    <x v="3"/>
  </r>
  <r>
    <x v="11"/>
    <x v="11"/>
    <s v="1234 Granvin "/>
    <x v="208"/>
    <x v="210"/>
    <x v="5"/>
    <n v="0"/>
    <x v="3"/>
  </r>
  <r>
    <x v="11"/>
    <x v="11"/>
    <s v="1234 Granvin "/>
    <x v="208"/>
    <x v="210"/>
    <x v="6"/>
    <n v="1"/>
    <x v="3"/>
  </r>
  <r>
    <x v="11"/>
    <x v="11"/>
    <s v="1235 Voss "/>
    <x v="209"/>
    <x v="211"/>
    <x v="0"/>
    <n v="96"/>
    <x v="5"/>
  </r>
  <r>
    <x v="11"/>
    <x v="11"/>
    <s v="1235 Voss "/>
    <x v="209"/>
    <x v="211"/>
    <x v="1"/>
    <n v="31"/>
    <x v="5"/>
  </r>
  <r>
    <x v="11"/>
    <x v="11"/>
    <s v="1235 Voss "/>
    <x v="209"/>
    <x v="211"/>
    <x v="2"/>
    <n v="88"/>
    <x v="5"/>
  </r>
  <r>
    <x v="11"/>
    <x v="11"/>
    <s v="1235 Voss "/>
    <x v="209"/>
    <x v="211"/>
    <x v="3"/>
    <n v="72"/>
    <x v="5"/>
  </r>
  <r>
    <x v="11"/>
    <x v="11"/>
    <s v="1235 Voss "/>
    <x v="209"/>
    <x v="211"/>
    <x v="4"/>
    <n v="94"/>
    <x v="5"/>
  </r>
  <r>
    <x v="11"/>
    <x v="11"/>
    <s v="1235 Voss "/>
    <x v="209"/>
    <x v="211"/>
    <x v="5"/>
    <n v="66"/>
    <x v="5"/>
  </r>
  <r>
    <x v="11"/>
    <x v="11"/>
    <s v="1235 Voss "/>
    <x v="209"/>
    <x v="211"/>
    <x v="6"/>
    <n v="37"/>
    <x v="5"/>
  </r>
  <r>
    <x v="11"/>
    <x v="11"/>
    <s v="1238 Kvam "/>
    <x v="210"/>
    <x v="212"/>
    <x v="0"/>
    <n v="70"/>
    <x v="5"/>
  </r>
  <r>
    <x v="11"/>
    <x v="11"/>
    <s v="1238 Kvam "/>
    <x v="210"/>
    <x v="212"/>
    <x v="1"/>
    <n v="9"/>
    <x v="5"/>
  </r>
  <r>
    <x v="11"/>
    <x v="11"/>
    <s v="1238 Kvam "/>
    <x v="210"/>
    <x v="212"/>
    <x v="2"/>
    <n v="86"/>
    <x v="5"/>
  </r>
  <r>
    <x v="11"/>
    <x v="11"/>
    <s v="1238 Kvam "/>
    <x v="210"/>
    <x v="212"/>
    <x v="3"/>
    <n v="18"/>
    <x v="5"/>
  </r>
  <r>
    <x v="11"/>
    <x v="11"/>
    <s v="1238 Kvam "/>
    <x v="210"/>
    <x v="212"/>
    <x v="4"/>
    <n v="48"/>
    <x v="5"/>
  </r>
  <r>
    <x v="11"/>
    <x v="11"/>
    <s v="1238 Kvam "/>
    <x v="210"/>
    <x v="212"/>
    <x v="5"/>
    <n v="35"/>
    <x v="5"/>
  </r>
  <r>
    <x v="11"/>
    <x v="11"/>
    <s v="1238 Kvam "/>
    <x v="210"/>
    <x v="212"/>
    <x v="6"/>
    <n v="65"/>
    <x v="5"/>
  </r>
  <r>
    <x v="11"/>
    <x v="11"/>
    <s v="1241 Fusa "/>
    <x v="211"/>
    <x v="213"/>
    <x v="0"/>
    <n v="40"/>
    <x v="7"/>
  </r>
  <r>
    <x v="11"/>
    <x v="11"/>
    <s v="1241 Fusa "/>
    <x v="211"/>
    <x v="213"/>
    <x v="1"/>
    <n v="3"/>
    <x v="7"/>
  </r>
  <r>
    <x v="11"/>
    <x v="11"/>
    <s v="1241 Fusa "/>
    <x v="211"/>
    <x v="213"/>
    <x v="2"/>
    <n v="11"/>
    <x v="7"/>
  </r>
  <r>
    <x v="11"/>
    <x v="11"/>
    <s v="1241 Fusa "/>
    <x v="211"/>
    <x v="213"/>
    <x v="3"/>
    <n v="11"/>
    <x v="7"/>
  </r>
  <r>
    <x v="11"/>
    <x v="11"/>
    <s v="1241 Fusa "/>
    <x v="211"/>
    <x v="213"/>
    <x v="4"/>
    <n v="24"/>
    <x v="7"/>
  </r>
  <r>
    <x v="11"/>
    <x v="11"/>
    <s v="1241 Fusa "/>
    <x v="211"/>
    <x v="213"/>
    <x v="5"/>
    <n v="11"/>
    <x v="7"/>
  </r>
  <r>
    <x v="11"/>
    <x v="11"/>
    <s v="1241 Fusa "/>
    <x v="211"/>
    <x v="213"/>
    <x v="6"/>
    <n v="3"/>
    <x v="7"/>
  </r>
  <r>
    <x v="11"/>
    <x v="11"/>
    <s v="1242 Samnanger "/>
    <x v="212"/>
    <x v="214"/>
    <x v="0"/>
    <n v="13"/>
    <x v="5"/>
  </r>
  <r>
    <x v="11"/>
    <x v="11"/>
    <s v="1242 Samnanger "/>
    <x v="212"/>
    <x v="214"/>
    <x v="1"/>
    <n v="2"/>
    <x v="5"/>
  </r>
  <r>
    <x v="11"/>
    <x v="11"/>
    <s v="1242 Samnanger "/>
    <x v="212"/>
    <x v="214"/>
    <x v="2"/>
    <n v="3"/>
    <x v="5"/>
  </r>
  <r>
    <x v="11"/>
    <x v="11"/>
    <s v="1242 Samnanger "/>
    <x v="212"/>
    <x v="214"/>
    <x v="3"/>
    <n v="0"/>
    <x v="5"/>
  </r>
  <r>
    <x v="11"/>
    <x v="11"/>
    <s v="1242 Samnanger "/>
    <x v="212"/>
    <x v="214"/>
    <x v="4"/>
    <n v="3"/>
    <x v="5"/>
  </r>
  <r>
    <x v="11"/>
    <x v="11"/>
    <s v="1242 Samnanger "/>
    <x v="212"/>
    <x v="214"/>
    <x v="5"/>
    <n v="0"/>
    <x v="5"/>
  </r>
  <r>
    <x v="11"/>
    <x v="11"/>
    <s v="1242 Samnanger "/>
    <x v="212"/>
    <x v="214"/>
    <x v="6"/>
    <n v="5"/>
    <x v="5"/>
  </r>
  <r>
    <x v="11"/>
    <x v="11"/>
    <s v="1243 Os  "/>
    <x v="213"/>
    <x v="215"/>
    <x v="0"/>
    <n v="84"/>
    <x v="5"/>
  </r>
  <r>
    <x v="11"/>
    <x v="11"/>
    <s v="1243 Os  "/>
    <x v="213"/>
    <x v="215"/>
    <x v="1"/>
    <n v="0"/>
    <x v="5"/>
  </r>
  <r>
    <x v="11"/>
    <x v="11"/>
    <s v="1243 Os  "/>
    <x v="213"/>
    <x v="215"/>
    <x v="2"/>
    <n v="15"/>
    <x v="5"/>
  </r>
  <r>
    <x v="11"/>
    <x v="11"/>
    <s v="1243 Os  "/>
    <x v="213"/>
    <x v="215"/>
    <x v="3"/>
    <n v="6"/>
    <x v="5"/>
  </r>
  <r>
    <x v="11"/>
    <x v="11"/>
    <s v="1243 Os  "/>
    <x v="213"/>
    <x v="215"/>
    <x v="4"/>
    <n v="8"/>
    <x v="5"/>
  </r>
  <r>
    <x v="11"/>
    <x v="11"/>
    <s v="1243 Os  "/>
    <x v="213"/>
    <x v="215"/>
    <x v="5"/>
    <n v="0"/>
    <x v="5"/>
  </r>
  <r>
    <x v="11"/>
    <x v="11"/>
    <s v="1243 Os  "/>
    <x v="213"/>
    <x v="215"/>
    <x v="6"/>
    <n v="39"/>
    <x v="5"/>
  </r>
  <r>
    <x v="11"/>
    <x v="11"/>
    <s v="1244 Austevoll "/>
    <x v="214"/>
    <x v="216"/>
    <x v="0"/>
    <n v="41"/>
    <x v="5"/>
  </r>
  <r>
    <x v="11"/>
    <x v="11"/>
    <s v="1244 Austevoll "/>
    <x v="214"/>
    <x v="216"/>
    <x v="1"/>
    <n v="16"/>
    <x v="5"/>
  </r>
  <r>
    <x v="11"/>
    <x v="11"/>
    <s v="1244 Austevoll "/>
    <x v="214"/>
    <x v="216"/>
    <x v="2"/>
    <n v="7"/>
    <x v="5"/>
  </r>
  <r>
    <x v="11"/>
    <x v="11"/>
    <s v="1244 Austevoll "/>
    <x v="214"/>
    <x v="216"/>
    <x v="3"/>
    <n v="3"/>
    <x v="5"/>
  </r>
  <r>
    <x v="11"/>
    <x v="11"/>
    <s v="1244 Austevoll "/>
    <x v="214"/>
    <x v="216"/>
    <x v="4"/>
    <n v="8"/>
    <x v="5"/>
  </r>
  <r>
    <x v="11"/>
    <x v="11"/>
    <s v="1244 Austevoll "/>
    <x v="214"/>
    <x v="216"/>
    <x v="5"/>
    <n v="2"/>
    <x v="5"/>
  </r>
  <r>
    <x v="11"/>
    <x v="11"/>
    <s v="1244 Austevoll "/>
    <x v="214"/>
    <x v="216"/>
    <x v="6"/>
    <n v="2"/>
    <x v="5"/>
  </r>
  <r>
    <x v="11"/>
    <x v="11"/>
    <s v="1245 Sund "/>
    <x v="215"/>
    <x v="217"/>
    <x v="0"/>
    <n v="50"/>
    <x v="5"/>
  </r>
  <r>
    <x v="11"/>
    <x v="11"/>
    <s v="1245 Sund "/>
    <x v="215"/>
    <x v="217"/>
    <x v="1"/>
    <n v="0"/>
    <x v="5"/>
  </r>
  <r>
    <x v="11"/>
    <x v="11"/>
    <s v="1245 Sund "/>
    <x v="215"/>
    <x v="217"/>
    <x v="2"/>
    <n v="3"/>
    <x v="5"/>
  </r>
  <r>
    <x v="11"/>
    <x v="11"/>
    <s v="1245 Sund "/>
    <x v="215"/>
    <x v="217"/>
    <x v="3"/>
    <n v="2"/>
    <x v="5"/>
  </r>
  <r>
    <x v="11"/>
    <x v="11"/>
    <s v="1245 Sund "/>
    <x v="215"/>
    <x v="217"/>
    <x v="4"/>
    <n v="4"/>
    <x v="5"/>
  </r>
  <r>
    <x v="11"/>
    <x v="11"/>
    <s v="1245 Sund "/>
    <x v="215"/>
    <x v="217"/>
    <x v="5"/>
    <n v="13"/>
    <x v="5"/>
  </r>
  <r>
    <x v="11"/>
    <x v="11"/>
    <s v="1245 Sund "/>
    <x v="215"/>
    <x v="217"/>
    <x v="6"/>
    <n v="17"/>
    <x v="5"/>
  </r>
  <r>
    <x v="11"/>
    <x v="11"/>
    <s v="1246 Fjell "/>
    <x v="216"/>
    <x v="218"/>
    <x v="0"/>
    <n v="186"/>
    <x v="4"/>
  </r>
  <r>
    <x v="11"/>
    <x v="11"/>
    <s v="1246 Fjell "/>
    <x v="216"/>
    <x v="218"/>
    <x v="1"/>
    <n v="14"/>
    <x v="4"/>
  </r>
  <r>
    <x v="11"/>
    <x v="11"/>
    <s v="1246 Fjell "/>
    <x v="216"/>
    <x v="218"/>
    <x v="2"/>
    <n v="23"/>
    <x v="4"/>
  </r>
  <r>
    <x v="11"/>
    <x v="11"/>
    <s v="1246 Fjell "/>
    <x v="216"/>
    <x v="218"/>
    <x v="3"/>
    <n v="7"/>
    <x v="4"/>
  </r>
  <r>
    <x v="11"/>
    <x v="11"/>
    <s v="1246 Fjell "/>
    <x v="216"/>
    <x v="218"/>
    <x v="4"/>
    <n v="37"/>
    <x v="4"/>
  </r>
  <r>
    <x v="11"/>
    <x v="11"/>
    <s v="1246 Fjell "/>
    <x v="216"/>
    <x v="218"/>
    <x v="5"/>
    <n v="30"/>
    <x v="4"/>
  </r>
  <r>
    <x v="11"/>
    <x v="11"/>
    <s v="1246 Fjell "/>
    <x v="216"/>
    <x v="218"/>
    <x v="6"/>
    <n v="35"/>
    <x v="4"/>
  </r>
  <r>
    <x v="11"/>
    <x v="11"/>
    <s v="1247 Askøy "/>
    <x v="217"/>
    <x v="219"/>
    <x v="0"/>
    <n v="139"/>
    <x v="7"/>
  </r>
  <r>
    <x v="11"/>
    <x v="11"/>
    <s v="1247 Askøy "/>
    <x v="217"/>
    <x v="219"/>
    <x v="1"/>
    <n v="3"/>
    <x v="7"/>
  </r>
  <r>
    <x v="11"/>
    <x v="11"/>
    <s v="1247 Askøy "/>
    <x v="217"/>
    <x v="219"/>
    <x v="2"/>
    <n v="8"/>
    <x v="7"/>
  </r>
  <r>
    <x v="11"/>
    <x v="11"/>
    <s v="1247 Askøy "/>
    <x v="217"/>
    <x v="219"/>
    <x v="3"/>
    <n v="1"/>
    <x v="7"/>
  </r>
  <r>
    <x v="11"/>
    <x v="11"/>
    <s v="1247 Askøy "/>
    <x v="217"/>
    <x v="219"/>
    <x v="4"/>
    <n v="25"/>
    <x v="7"/>
  </r>
  <r>
    <x v="11"/>
    <x v="11"/>
    <s v="1247 Askøy "/>
    <x v="217"/>
    <x v="219"/>
    <x v="5"/>
    <n v="14"/>
    <x v="7"/>
  </r>
  <r>
    <x v="11"/>
    <x v="11"/>
    <s v="1247 Askøy "/>
    <x v="217"/>
    <x v="219"/>
    <x v="6"/>
    <n v="23"/>
    <x v="7"/>
  </r>
  <r>
    <x v="11"/>
    <x v="11"/>
    <s v="1251 Vaksdal "/>
    <x v="218"/>
    <x v="220"/>
    <x v="0"/>
    <n v="15"/>
    <x v="5"/>
  </r>
  <r>
    <x v="11"/>
    <x v="11"/>
    <s v="1251 Vaksdal "/>
    <x v="218"/>
    <x v="220"/>
    <x v="1"/>
    <n v="0"/>
    <x v="5"/>
  </r>
  <r>
    <x v="11"/>
    <x v="11"/>
    <s v="1251 Vaksdal "/>
    <x v="218"/>
    <x v="220"/>
    <x v="2"/>
    <n v="4"/>
    <x v="5"/>
  </r>
  <r>
    <x v="11"/>
    <x v="11"/>
    <s v="1251 Vaksdal "/>
    <x v="218"/>
    <x v="220"/>
    <x v="3"/>
    <n v="3"/>
    <x v="5"/>
  </r>
  <r>
    <x v="11"/>
    <x v="11"/>
    <s v="1251 Vaksdal "/>
    <x v="218"/>
    <x v="220"/>
    <x v="4"/>
    <n v="12"/>
    <x v="5"/>
  </r>
  <r>
    <x v="11"/>
    <x v="11"/>
    <s v="1251 Vaksdal "/>
    <x v="218"/>
    <x v="220"/>
    <x v="5"/>
    <n v="0"/>
    <x v="5"/>
  </r>
  <r>
    <x v="11"/>
    <x v="11"/>
    <s v="1251 Vaksdal "/>
    <x v="218"/>
    <x v="220"/>
    <x v="6"/>
    <n v="20"/>
    <x v="5"/>
  </r>
  <r>
    <x v="11"/>
    <x v="11"/>
    <s v="1252 Modalen "/>
    <x v="219"/>
    <x v="221"/>
    <x v="0"/>
    <n v="4"/>
    <x v="4"/>
  </r>
  <r>
    <x v="11"/>
    <x v="11"/>
    <s v="1252 Modalen "/>
    <x v="219"/>
    <x v="221"/>
    <x v="1"/>
    <n v="2"/>
    <x v="4"/>
  </r>
  <r>
    <x v="11"/>
    <x v="11"/>
    <s v="1252 Modalen "/>
    <x v="219"/>
    <x v="221"/>
    <x v="2"/>
    <n v="0"/>
    <x v="4"/>
  </r>
  <r>
    <x v="11"/>
    <x v="11"/>
    <s v="1252 Modalen "/>
    <x v="219"/>
    <x v="221"/>
    <x v="3"/>
    <n v="13"/>
    <x v="4"/>
  </r>
  <r>
    <x v="11"/>
    <x v="11"/>
    <s v="1252 Modalen "/>
    <x v="219"/>
    <x v="221"/>
    <x v="4"/>
    <n v="2"/>
    <x v="4"/>
  </r>
  <r>
    <x v="11"/>
    <x v="11"/>
    <s v="1252 Modalen "/>
    <x v="219"/>
    <x v="221"/>
    <x v="5"/>
    <n v="3"/>
    <x v="4"/>
  </r>
  <r>
    <x v="11"/>
    <x v="11"/>
    <s v="1252 Modalen "/>
    <x v="219"/>
    <x v="221"/>
    <x v="6"/>
    <n v="1"/>
    <x v="4"/>
  </r>
  <r>
    <x v="11"/>
    <x v="11"/>
    <s v="1253 Osterøy "/>
    <x v="220"/>
    <x v="222"/>
    <x v="0"/>
    <n v="67"/>
    <x v="5"/>
  </r>
  <r>
    <x v="11"/>
    <x v="11"/>
    <s v="1253 Osterøy "/>
    <x v="220"/>
    <x v="222"/>
    <x v="1"/>
    <n v="1"/>
    <x v="5"/>
  </r>
  <r>
    <x v="11"/>
    <x v="11"/>
    <s v="1253 Osterøy "/>
    <x v="220"/>
    <x v="222"/>
    <x v="2"/>
    <n v="25"/>
    <x v="5"/>
  </r>
  <r>
    <x v="11"/>
    <x v="11"/>
    <s v="1253 Osterøy "/>
    <x v="220"/>
    <x v="222"/>
    <x v="3"/>
    <n v="12"/>
    <x v="5"/>
  </r>
  <r>
    <x v="11"/>
    <x v="11"/>
    <s v="1253 Osterøy "/>
    <x v="220"/>
    <x v="222"/>
    <x v="4"/>
    <n v="22"/>
    <x v="5"/>
  </r>
  <r>
    <x v="11"/>
    <x v="11"/>
    <s v="1253 Osterøy "/>
    <x v="220"/>
    <x v="222"/>
    <x v="5"/>
    <n v="4"/>
    <x v="5"/>
  </r>
  <r>
    <x v="11"/>
    <x v="11"/>
    <s v="1253 Osterøy "/>
    <x v="220"/>
    <x v="222"/>
    <x v="6"/>
    <n v="16"/>
    <x v="5"/>
  </r>
  <r>
    <x v="11"/>
    <x v="11"/>
    <s v="1256 Meland "/>
    <x v="221"/>
    <x v="223"/>
    <x v="0"/>
    <n v="69"/>
    <x v="10"/>
  </r>
  <r>
    <x v="11"/>
    <x v="11"/>
    <s v="1256 Meland "/>
    <x v="221"/>
    <x v="223"/>
    <x v="1"/>
    <n v="4"/>
    <x v="10"/>
  </r>
  <r>
    <x v="11"/>
    <x v="11"/>
    <s v="1256 Meland "/>
    <x v="221"/>
    <x v="223"/>
    <x v="2"/>
    <n v="23"/>
    <x v="10"/>
  </r>
  <r>
    <x v="11"/>
    <x v="11"/>
    <s v="1256 Meland "/>
    <x v="221"/>
    <x v="223"/>
    <x v="3"/>
    <n v="0"/>
    <x v="10"/>
  </r>
  <r>
    <x v="11"/>
    <x v="11"/>
    <s v="1256 Meland "/>
    <x v="221"/>
    <x v="223"/>
    <x v="4"/>
    <n v="26"/>
    <x v="10"/>
  </r>
  <r>
    <x v="11"/>
    <x v="11"/>
    <s v="1256 Meland "/>
    <x v="221"/>
    <x v="223"/>
    <x v="5"/>
    <n v="9"/>
    <x v="10"/>
  </r>
  <r>
    <x v="11"/>
    <x v="11"/>
    <s v="1256 Meland "/>
    <x v="221"/>
    <x v="223"/>
    <x v="6"/>
    <n v="5"/>
    <x v="10"/>
  </r>
  <r>
    <x v="11"/>
    <x v="11"/>
    <s v="1259 Øygarden "/>
    <x v="222"/>
    <x v="224"/>
    <x v="0"/>
    <n v="71"/>
    <x v="4"/>
  </r>
  <r>
    <x v="11"/>
    <x v="11"/>
    <s v="1259 Øygarden "/>
    <x v="222"/>
    <x v="224"/>
    <x v="1"/>
    <n v="5"/>
    <x v="4"/>
  </r>
  <r>
    <x v="11"/>
    <x v="11"/>
    <s v="1259 Øygarden "/>
    <x v="222"/>
    <x v="224"/>
    <x v="2"/>
    <n v="1"/>
    <x v="4"/>
  </r>
  <r>
    <x v="11"/>
    <x v="11"/>
    <s v="1259 Øygarden "/>
    <x v="222"/>
    <x v="224"/>
    <x v="3"/>
    <n v="1"/>
    <x v="4"/>
  </r>
  <r>
    <x v="11"/>
    <x v="11"/>
    <s v="1259 Øygarden "/>
    <x v="222"/>
    <x v="224"/>
    <x v="4"/>
    <n v="6"/>
    <x v="4"/>
  </r>
  <r>
    <x v="11"/>
    <x v="11"/>
    <s v="1259 Øygarden "/>
    <x v="222"/>
    <x v="224"/>
    <x v="5"/>
    <n v="4"/>
    <x v="4"/>
  </r>
  <r>
    <x v="11"/>
    <x v="11"/>
    <s v="1259 Øygarden "/>
    <x v="222"/>
    <x v="224"/>
    <x v="6"/>
    <n v="6"/>
    <x v="4"/>
  </r>
  <r>
    <x v="11"/>
    <x v="11"/>
    <s v="1260 Radøy "/>
    <x v="223"/>
    <x v="225"/>
    <x v="0"/>
    <n v="182"/>
    <x v="10"/>
  </r>
  <r>
    <x v="11"/>
    <x v="11"/>
    <s v="1260 Radøy "/>
    <x v="223"/>
    <x v="225"/>
    <x v="1"/>
    <n v="36"/>
    <x v="10"/>
  </r>
  <r>
    <x v="11"/>
    <x v="11"/>
    <s v="1260 Radøy "/>
    <x v="223"/>
    <x v="225"/>
    <x v="2"/>
    <n v="34"/>
    <x v="10"/>
  </r>
  <r>
    <x v="11"/>
    <x v="11"/>
    <s v="1260 Radøy "/>
    <x v="223"/>
    <x v="225"/>
    <x v="3"/>
    <n v="31"/>
    <x v="10"/>
  </r>
  <r>
    <x v="11"/>
    <x v="11"/>
    <s v="1260 Radøy "/>
    <x v="223"/>
    <x v="225"/>
    <x v="4"/>
    <n v="71"/>
    <x v="10"/>
  </r>
  <r>
    <x v="11"/>
    <x v="11"/>
    <s v="1260 Radøy "/>
    <x v="223"/>
    <x v="225"/>
    <x v="5"/>
    <n v="13"/>
    <x v="10"/>
  </r>
  <r>
    <x v="11"/>
    <x v="11"/>
    <s v="1260 Radøy "/>
    <x v="223"/>
    <x v="225"/>
    <x v="6"/>
    <n v="15"/>
    <x v="10"/>
  </r>
  <r>
    <x v="11"/>
    <x v="11"/>
    <s v="1263 Lindås "/>
    <x v="224"/>
    <x v="226"/>
    <x v="0"/>
    <n v="123"/>
    <x v="0"/>
  </r>
  <r>
    <x v="11"/>
    <x v="11"/>
    <s v="1263 Lindås "/>
    <x v="224"/>
    <x v="226"/>
    <x v="1"/>
    <n v="30"/>
    <x v="0"/>
  </r>
  <r>
    <x v="11"/>
    <x v="11"/>
    <s v="1263 Lindås "/>
    <x v="224"/>
    <x v="226"/>
    <x v="2"/>
    <n v="215"/>
    <x v="0"/>
  </r>
  <r>
    <x v="11"/>
    <x v="11"/>
    <s v="1263 Lindås "/>
    <x v="224"/>
    <x v="226"/>
    <x v="3"/>
    <n v="22"/>
    <x v="0"/>
  </r>
  <r>
    <x v="11"/>
    <x v="11"/>
    <s v="1263 Lindås "/>
    <x v="224"/>
    <x v="226"/>
    <x v="4"/>
    <n v="79"/>
    <x v="0"/>
  </r>
  <r>
    <x v="11"/>
    <x v="11"/>
    <s v="1263 Lindås "/>
    <x v="224"/>
    <x v="226"/>
    <x v="5"/>
    <n v="8"/>
    <x v="0"/>
  </r>
  <r>
    <x v="11"/>
    <x v="11"/>
    <s v="1263 Lindås "/>
    <x v="224"/>
    <x v="226"/>
    <x v="6"/>
    <n v="36"/>
    <x v="0"/>
  </r>
  <r>
    <x v="11"/>
    <x v="11"/>
    <s v="1264 Austrheim "/>
    <x v="225"/>
    <x v="227"/>
    <x v="0"/>
    <n v="54"/>
    <x v="10"/>
  </r>
  <r>
    <x v="11"/>
    <x v="11"/>
    <s v="1264 Austrheim "/>
    <x v="225"/>
    <x v="227"/>
    <x v="1"/>
    <n v="3"/>
    <x v="10"/>
  </r>
  <r>
    <x v="11"/>
    <x v="11"/>
    <s v="1264 Austrheim "/>
    <x v="225"/>
    <x v="227"/>
    <x v="2"/>
    <n v="2"/>
    <x v="10"/>
  </r>
  <r>
    <x v="11"/>
    <x v="11"/>
    <s v="1264 Austrheim "/>
    <x v="225"/>
    <x v="227"/>
    <x v="3"/>
    <n v="9"/>
    <x v="10"/>
  </r>
  <r>
    <x v="11"/>
    <x v="11"/>
    <s v="1264 Austrheim "/>
    <x v="225"/>
    <x v="227"/>
    <x v="4"/>
    <n v="20"/>
    <x v="10"/>
  </r>
  <r>
    <x v="11"/>
    <x v="11"/>
    <s v="1264 Austrheim "/>
    <x v="225"/>
    <x v="227"/>
    <x v="5"/>
    <n v="1"/>
    <x v="10"/>
  </r>
  <r>
    <x v="11"/>
    <x v="11"/>
    <s v="1264 Austrheim "/>
    <x v="225"/>
    <x v="227"/>
    <x v="6"/>
    <n v="1"/>
    <x v="10"/>
  </r>
  <r>
    <x v="11"/>
    <x v="11"/>
    <s v="1265 Fedje "/>
    <x v="226"/>
    <x v="228"/>
    <x v="0"/>
    <n v="10"/>
    <x v="6"/>
  </r>
  <r>
    <x v="11"/>
    <x v="11"/>
    <s v="1265 Fedje "/>
    <x v="226"/>
    <x v="228"/>
    <x v="1"/>
    <n v="8"/>
    <x v="6"/>
  </r>
  <r>
    <x v="11"/>
    <x v="11"/>
    <s v="1265 Fedje "/>
    <x v="226"/>
    <x v="228"/>
    <x v="2"/>
    <n v="1"/>
    <x v="6"/>
  </r>
  <r>
    <x v="11"/>
    <x v="11"/>
    <s v="1265 Fedje "/>
    <x v="226"/>
    <x v="228"/>
    <x v="3"/>
    <n v="1"/>
    <x v="6"/>
  </r>
  <r>
    <x v="11"/>
    <x v="11"/>
    <s v="1265 Fedje "/>
    <x v="226"/>
    <x v="228"/>
    <x v="4"/>
    <n v="0"/>
    <x v="6"/>
  </r>
  <r>
    <x v="11"/>
    <x v="11"/>
    <s v="1265 Fedje "/>
    <x v="226"/>
    <x v="228"/>
    <x v="5"/>
    <n v="0"/>
    <x v="6"/>
  </r>
  <r>
    <x v="11"/>
    <x v="11"/>
    <s v="1265 Fedje "/>
    <x v="226"/>
    <x v="228"/>
    <x v="6"/>
    <n v="0"/>
    <x v="6"/>
  </r>
  <r>
    <x v="11"/>
    <x v="11"/>
    <s v="1266 Masfjorden "/>
    <x v="227"/>
    <x v="229"/>
    <x v="0"/>
    <n v="28"/>
    <x v="0"/>
  </r>
  <r>
    <x v="11"/>
    <x v="11"/>
    <s v="1266 Masfjorden "/>
    <x v="227"/>
    <x v="229"/>
    <x v="1"/>
    <n v="9"/>
    <x v="0"/>
  </r>
  <r>
    <x v="11"/>
    <x v="11"/>
    <s v="1266 Masfjorden "/>
    <x v="227"/>
    <x v="229"/>
    <x v="2"/>
    <n v="55"/>
    <x v="0"/>
  </r>
  <r>
    <x v="11"/>
    <x v="11"/>
    <s v="1266 Masfjorden "/>
    <x v="227"/>
    <x v="229"/>
    <x v="3"/>
    <n v="10"/>
    <x v="0"/>
  </r>
  <r>
    <x v="11"/>
    <x v="11"/>
    <s v="1266 Masfjorden "/>
    <x v="227"/>
    <x v="229"/>
    <x v="4"/>
    <n v="21"/>
    <x v="0"/>
  </r>
  <r>
    <x v="11"/>
    <x v="11"/>
    <s v="1266 Masfjorden "/>
    <x v="227"/>
    <x v="229"/>
    <x v="5"/>
    <n v="4"/>
    <x v="0"/>
  </r>
  <r>
    <x v="11"/>
    <x v="11"/>
    <s v="1266 Masfjorden "/>
    <x v="227"/>
    <x v="229"/>
    <x v="6"/>
    <n v="3"/>
    <x v="0"/>
  </r>
  <r>
    <x v="12"/>
    <x v="12"/>
    <s v="1401 Flora "/>
    <x v="228"/>
    <x v="230"/>
    <x v="0"/>
    <n v="161"/>
    <x v="3"/>
  </r>
  <r>
    <x v="12"/>
    <x v="12"/>
    <s v="1401 Flora "/>
    <x v="228"/>
    <x v="230"/>
    <x v="1"/>
    <n v="66"/>
    <x v="3"/>
  </r>
  <r>
    <x v="12"/>
    <x v="12"/>
    <s v="1401 Flora "/>
    <x v="228"/>
    <x v="230"/>
    <x v="2"/>
    <n v="167"/>
    <x v="3"/>
  </r>
  <r>
    <x v="12"/>
    <x v="12"/>
    <s v="1401 Flora "/>
    <x v="228"/>
    <x v="230"/>
    <x v="3"/>
    <n v="12"/>
    <x v="3"/>
  </r>
  <r>
    <x v="12"/>
    <x v="12"/>
    <s v="1401 Flora "/>
    <x v="228"/>
    <x v="230"/>
    <x v="4"/>
    <n v="77"/>
    <x v="3"/>
  </r>
  <r>
    <x v="12"/>
    <x v="12"/>
    <s v="1401 Flora "/>
    <x v="228"/>
    <x v="230"/>
    <x v="5"/>
    <n v="4"/>
    <x v="3"/>
  </r>
  <r>
    <x v="12"/>
    <x v="12"/>
    <s v="1401 Flora "/>
    <x v="228"/>
    <x v="230"/>
    <x v="6"/>
    <n v="45"/>
    <x v="3"/>
  </r>
  <r>
    <x v="12"/>
    <x v="12"/>
    <s v="1411 Gulen "/>
    <x v="229"/>
    <x v="231"/>
    <x v="0"/>
    <n v="54"/>
    <x v="2"/>
  </r>
  <r>
    <x v="12"/>
    <x v="12"/>
    <s v="1411 Gulen "/>
    <x v="229"/>
    <x v="231"/>
    <x v="1"/>
    <n v="25"/>
    <x v="2"/>
  </r>
  <r>
    <x v="12"/>
    <x v="12"/>
    <s v="1411 Gulen "/>
    <x v="229"/>
    <x v="231"/>
    <x v="2"/>
    <n v="64"/>
    <x v="2"/>
  </r>
  <r>
    <x v="12"/>
    <x v="12"/>
    <s v="1411 Gulen "/>
    <x v="229"/>
    <x v="231"/>
    <x v="3"/>
    <n v="7"/>
    <x v="2"/>
  </r>
  <r>
    <x v="12"/>
    <x v="12"/>
    <s v="1411 Gulen "/>
    <x v="229"/>
    <x v="231"/>
    <x v="4"/>
    <n v="84"/>
    <x v="2"/>
  </r>
  <r>
    <x v="12"/>
    <x v="12"/>
    <s v="1411 Gulen "/>
    <x v="229"/>
    <x v="231"/>
    <x v="5"/>
    <n v="2"/>
    <x v="2"/>
  </r>
  <r>
    <x v="12"/>
    <x v="12"/>
    <s v="1411 Gulen "/>
    <x v="229"/>
    <x v="231"/>
    <x v="6"/>
    <n v="19"/>
    <x v="2"/>
  </r>
  <r>
    <x v="12"/>
    <x v="12"/>
    <s v="1412 Solund "/>
    <x v="230"/>
    <x v="232"/>
    <x v="0"/>
    <n v="16"/>
    <x v="7"/>
  </r>
  <r>
    <x v="12"/>
    <x v="12"/>
    <s v="1412 Solund "/>
    <x v="230"/>
    <x v="232"/>
    <x v="1"/>
    <n v="8"/>
    <x v="7"/>
  </r>
  <r>
    <x v="12"/>
    <x v="12"/>
    <s v="1412 Solund "/>
    <x v="230"/>
    <x v="232"/>
    <x v="2"/>
    <n v="0"/>
    <x v="7"/>
  </r>
  <r>
    <x v="12"/>
    <x v="12"/>
    <s v="1412 Solund "/>
    <x v="230"/>
    <x v="232"/>
    <x v="3"/>
    <n v="0"/>
    <x v="7"/>
  </r>
  <r>
    <x v="12"/>
    <x v="12"/>
    <s v="1412 Solund "/>
    <x v="230"/>
    <x v="232"/>
    <x v="4"/>
    <n v="7"/>
    <x v="7"/>
  </r>
  <r>
    <x v="12"/>
    <x v="12"/>
    <s v="1412 Solund "/>
    <x v="230"/>
    <x v="232"/>
    <x v="5"/>
    <n v="2"/>
    <x v="7"/>
  </r>
  <r>
    <x v="12"/>
    <x v="12"/>
    <s v="1412 Solund "/>
    <x v="230"/>
    <x v="232"/>
    <x v="6"/>
    <n v="3"/>
    <x v="7"/>
  </r>
  <r>
    <x v="12"/>
    <x v="12"/>
    <s v="1413 Hyllestad "/>
    <x v="231"/>
    <x v="233"/>
    <x v="0"/>
    <n v="10"/>
    <x v="4"/>
  </r>
  <r>
    <x v="12"/>
    <x v="12"/>
    <s v="1413 Hyllestad "/>
    <x v="231"/>
    <x v="233"/>
    <x v="1"/>
    <n v="5"/>
    <x v="4"/>
  </r>
  <r>
    <x v="12"/>
    <x v="12"/>
    <s v="1413 Hyllestad "/>
    <x v="231"/>
    <x v="233"/>
    <x v="2"/>
    <n v="6"/>
    <x v="4"/>
  </r>
  <r>
    <x v="12"/>
    <x v="12"/>
    <s v="1413 Hyllestad "/>
    <x v="231"/>
    <x v="233"/>
    <x v="3"/>
    <n v="1"/>
    <x v="4"/>
  </r>
  <r>
    <x v="12"/>
    <x v="12"/>
    <s v="1413 Hyllestad "/>
    <x v="231"/>
    <x v="233"/>
    <x v="4"/>
    <n v="25"/>
    <x v="4"/>
  </r>
  <r>
    <x v="12"/>
    <x v="12"/>
    <s v="1413 Hyllestad "/>
    <x v="231"/>
    <x v="233"/>
    <x v="5"/>
    <n v="0"/>
    <x v="4"/>
  </r>
  <r>
    <x v="12"/>
    <x v="12"/>
    <s v="1413 Hyllestad "/>
    <x v="231"/>
    <x v="233"/>
    <x v="6"/>
    <n v="5"/>
    <x v="4"/>
  </r>
  <r>
    <x v="12"/>
    <x v="12"/>
    <s v="1416 Høyanger "/>
    <x v="232"/>
    <x v="234"/>
    <x v="0"/>
    <n v="11"/>
    <x v="5"/>
  </r>
  <r>
    <x v="12"/>
    <x v="12"/>
    <s v="1416 Høyanger "/>
    <x v="232"/>
    <x v="234"/>
    <x v="1"/>
    <n v="2"/>
    <x v="5"/>
  </r>
  <r>
    <x v="12"/>
    <x v="12"/>
    <s v="1416 Høyanger "/>
    <x v="232"/>
    <x v="234"/>
    <x v="2"/>
    <n v="0"/>
    <x v="5"/>
  </r>
  <r>
    <x v="12"/>
    <x v="12"/>
    <s v="1416 Høyanger "/>
    <x v="232"/>
    <x v="234"/>
    <x v="3"/>
    <n v="9"/>
    <x v="5"/>
  </r>
  <r>
    <x v="12"/>
    <x v="12"/>
    <s v="1416 Høyanger "/>
    <x v="232"/>
    <x v="234"/>
    <x v="4"/>
    <n v="15"/>
    <x v="5"/>
  </r>
  <r>
    <x v="12"/>
    <x v="12"/>
    <s v="1416 Høyanger "/>
    <x v="232"/>
    <x v="234"/>
    <x v="5"/>
    <n v="0"/>
    <x v="5"/>
  </r>
  <r>
    <x v="12"/>
    <x v="12"/>
    <s v="1416 Høyanger "/>
    <x v="232"/>
    <x v="234"/>
    <x v="6"/>
    <n v="6"/>
    <x v="5"/>
  </r>
  <r>
    <x v="12"/>
    <x v="12"/>
    <s v="1417 Vik "/>
    <x v="233"/>
    <x v="235"/>
    <x v="0"/>
    <n v="41"/>
    <x v="2"/>
  </r>
  <r>
    <x v="12"/>
    <x v="12"/>
    <s v="1417 Vik "/>
    <x v="233"/>
    <x v="235"/>
    <x v="1"/>
    <n v="8"/>
    <x v="2"/>
  </r>
  <r>
    <x v="12"/>
    <x v="12"/>
    <s v="1417 Vik "/>
    <x v="233"/>
    <x v="235"/>
    <x v="2"/>
    <n v="19"/>
    <x v="2"/>
  </r>
  <r>
    <x v="12"/>
    <x v="12"/>
    <s v="1417 Vik "/>
    <x v="233"/>
    <x v="235"/>
    <x v="3"/>
    <n v="21"/>
    <x v="2"/>
  </r>
  <r>
    <x v="12"/>
    <x v="12"/>
    <s v="1417 Vik "/>
    <x v="233"/>
    <x v="235"/>
    <x v="4"/>
    <n v="20"/>
    <x v="2"/>
  </r>
  <r>
    <x v="12"/>
    <x v="12"/>
    <s v="1417 Vik "/>
    <x v="233"/>
    <x v="235"/>
    <x v="5"/>
    <n v="7"/>
    <x v="2"/>
  </r>
  <r>
    <x v="12"/>
    <x v="12"/>
    <s v="1417 Vik "/>
    <x v="233"/>
    <x v="235"/>
    <x v="6"/>
    <n v="2"/>
    <x v="2"/>
  </r>
  <r>
    <x v="12"/>
    <x v="12"/>
    <s v="1418 Balestrand "/>
    <x v="234"/>
    <x v="236"/>
    <x v="0"/>
    <n v="23"/>
    <x v="6"/>
  </r>
  <r>
    <x v="12"/>
    <x v="12"/>
    <s v="1418 Balestrand "/>
    <x v="234"/>
    <x v="236"/>
    <x v="1"/>
    <n v="6"/>
    <x v="6"/>
  </r>
  <r>
    <x v="12"/>
    <x v="12"/>
    <s v="1418 Balestrand "/>
    <x v="234"/>
    <x v="236"/>
    <x v="2"/>
    <n v="0"/>
    <x v="6"/>
  </r>
  <r>
    <x v="12"/>
    <x v="12"/>
    <s v="1418 Balestrand "/>
    <x v="234"/>
    <x v="236"/>
    <x v="3"/>
    <n v="2"/>
    <x v="6"/>
  </r>
  <r>
    <x v="12"/>
    <x v="12"/>
    <s v="1418 Balestrand "/>
    <x v="234"/>
    <x v="236"/>
    <x v="4"/>
    <n v="22"/>
    <x v="6"/>
  </r>
  <r>
    <x v="12"/>
    <x v="12"/>
    <s v="1418 Balestrand "/>
    <x v="234"/>
    <x v="236"/>
    <x v="5"/>
    <n v="4"/>
    <x v="6"/>
  </r>
  <r>
    <x v="12"/>
    <x v="12"/>
    <s v="1418 Balestrand "/>
    <x v="234"/>
    <x v="236"/>
    <x v="6"/>
    <n v="1"/>
    <x v="6"/>
  </r>
  <r>
    <x v="12"/>
    <x v="12"/>
    <s v="1419 Leikanger "/>
    <x v="235"/>
    <x v="237"/>
    <x v="0"/>
    <n v="46"/>
    <x v="0"/>
  </r>
  <r>
    <x v="12"/>
    <x v="12"/>
    <s v="1419 Leikanger "/>
    <x v="235"/>
    <x v="237"/>
    <x v="1"/>
    <n v="0"/>
    <x v="0"/>
  </r>
  <r>
    <x v="12"/>
    <x v="12"/>
    <s v="1419 Leikanger "/>
    <x v="235"/>
    <x v="237"/>
    <x v="2"/>
    <n v="4"/>
    <x v="0"/>
  </r>
  <r>
    <x v="12"/>
    <x v="12"/>
    <s v="1419 Leikanger "/>
    <x v="235"/>
    <x v="237"/>
    <x v="3"/>
    <n v="4"/>
    <x v="0"/>
  </r>
  <r>
    <x v="12"/>
    <x v="12"/>
    <s v="1419 Leikanger "/>
    <x v="235"/>
    <x v="237"/>
    <x v="4"/>
    <n v="4"/>
    <x v="0"/>
  </r>
  <r>
    <x v="12"/>
    <x v="12"/>
    <s v="1419 Leikanger "/>
    <x v="235"/>
    <x v="237"/>
    <x v="5"/>
    <n v="4"/>
    <x v="0"/>
  </r>
  <r>
    <x v="12"/>
    <x v="12"/>
    <s v="1419 Leikanger "/>
    <x v="235"/>
    <x v="237"/>
    <x v="6"/>
    <n v="4"/>
    <x v="0"/>
  </r>
  <r>
    <x v="12"/>
    <x v="12"/>
    <s v="1420 Sogndal "/>
    <x v="236"/>
    <x v="238"/>
    <x v="0"/>
    <n v="54"/>
    <x v="9"/>
  </r>
  <r>
    <x v="12"/>
    <x v="12"/>
    <s v="1420 Sogndal "/>
    <x v="236"/>
    <x v="238"/>
    <x v="1"/>
    <n v="5"/>
    <x v="9"/>
  </r>
  <r>
    <x v="12"/>
    <x v="12"/>
    <s v="1420 Sogndal "/>
    <x v="236"/>
    <x v="238"/>
    <x v="2"/>
    <n v="10"/>
    <x v="9"/>
  </r>
  <r>
    <x v="12"/>
    <x v="12"/>
    <s v="1420 Sogndal "/>
    <x v="236"/>
    <x v="238"/>
    <x v="3"/>
    <n v="2"/>
    <x v="9"/>
  </r>
  <r>
    <x v="12"/>
    <x v="12"/>
    <s v="1420 Sogndal "/>
    <x v="236"/>
    <x v="238"/>
    <x v="4"/>
    <n v="15"/>
    <x v="9"/>
  </r>
  <r>
    <x v="12"/>
    <x v="12"/>
    <s v="1420 Sogndal "/>
    <x v="236"/>
    <x v="238"/>
    <x v="5"/>
    <n v="33"/>
    <x v="9"/>
  </r>
  <r>
    <x v="12"/>
    <x v="12"/>
    <s v="1420 Sogndal "/>
    <x v="236"/>
    <x v="238"/>
    <x v="6"/>
    <n v="4"/>
    <x v="9"/>
  </r>
  <r>
    <x v="12"/>
    <x v="12"/>
    <s v="1421 Aurland "/>
    <x v="237"/>
    <x v="239"/>
    <x v="0"/>
    <n v="15"/>
    <x v="5"/>
  </r>
  <r>
    <x v="12"/>
    <x v="12"/>
    <s v="1421 Aurland "/>
    <x v="237"/>
    <x v="239"/>
    <x v="1"/>
    <n v="1"/>
    <x v="5"/>
  </r>
  <r>
    <x v="12"/>
    <x v="12"/>
    <s v="1421 Aurland "/>
    <x v="237"/>
    <x v="239"/>
    <x v="2"/>
    <n v="2"/>
    <x v="5"/>
  </r>
  <r>
    <x v="12"/>
    <x v="12"/>
    <s v="1421 Aurland "/>
    <x v="237"/>
    <x v="239"/>
    <x v="3"/>
    <n v="16"/>
    <x v="5"/>
  </r>
  <r>
    <x v="12"/>
    <x v="12"/>
    <s v="1421 Aurland "/>
    <x v="237"/>
    <x v="239"/>
    <x v="4"/>
    <n v="12"/>
    <x v="5"/>
  </r>
  <r>
    <x v="12"/>
    <x v="12"/>
    <s v="1421 Aurland "/>
    <x v="237"/>
    <x v="239"/>
    <x v="5"/>
    <n v="8"/>
    <x v="5"/>
  </r>
  <r>
    <x v="12"/>
    <x v="12"/>
    <s v="1421 Aurland "/>
    <x v="237"/>
    <x v="239"/>
    <x v="6"/>
    <n v="2"/>
    <x v="5"/>
  </r>
  <r>
    <x v="12"/>
    <x v="12"/>
    <s v="1422 Lærdal "/>
    <x v="238"/>
    <x v="240"/>
    <x v="0"/>
    <n v="14"/>
    <x v="3"/>
  </r>
  <r>
    <x v="12"/>
    <x v="12"/>
    <s v="1422 Lærdal "/>
    <x v="238"/>
    <x v="240"/>
    <x v="1"/>
    <n v="3"/>
    <x v="3"/>
  </r>
  <r>
    <x v="12"/>
    <x v="12"/>
    <s v="1422 Lærdal "/>
    <x v="238"/>
    <x v="240"/>
    <x v="2"/>
    <n v="5"/>
    <x v="3"/>
  </r>
  <r>
    <x v="12"/>
    <x v="12"/>
    <s v="1422 Lærdal "/>
    <x v="238"/>
    <x v="240"/>
    <x v="3"/>
    <n v="15"/>
    <x v="3"/>
  </r>
  <r>
    <x v="12"/>
    <x v="12"/>
    <s v="1422 Lærdal "/>
    <x v="238"/>
    <x v="240"/>
    <x v="4"/>
    <n v="18"/>
    <x v="3"/>
  </r>
  <r>
    <x v="12"/>
    <x v="12"/>
    <s v="1422 Lærdal "/>
    <x v="238"/>
    <x v="240"/>
    <x v="5"/>
    <n v="22"/>
    <x v="3"/>
  </r>
  <r>
    <x v="12"/>
    <x v="12"/>
    <s v="1422 Lærdal "/>
    <x v="238"/>
    <x v="240"/>
    <x v="6"/>
    <n v="8"/>
    <x v="3"/>
  </r>
  <r>
    <x v="12"/>
    <x v="12"/>
    <s v="1424 Årdal "/>
    <x v="239"/>
    <x v="241"/>
    <x v="0"/>
    <n v="8"/>
    <x v="5"/>
  </r>
  <r>
    <x v="12"/>
    <x v="12"/>
    <s v="1424 Årdal "/>
    <x v="239"/>
    <x v="241"/>
    <x v="1"/>
    <n v="2"/>
    <x v="5"/>
  </r>
  <r>
    <x v="12"/>
    <x v="12"/>
    <s v="1424 Årdal "/>
    <x v="239"/>
    <x v="241"/>
    <x v="2"/>
    <n v="3"/>
    <x v="5"/>
  </r>
  <r>
    <x v="12"/>
    <x v="12"/>
    <s v="1424 Årdal "/>
    <x v="239"/>
    <x v="241"/>
    <x v="3"/>
    <n v="3"/>
    <x v="5"/>
  </r>
  <r>
    <x v="12"/>
    <x v="12"/>
    <s v="1424 Årdal "/>
    <x v="239"/>
    <x v="241"/>
    <x v="4"/>
    <n v="1"/>
    <x v="5"/>
  </r>
  <r>
    <x v="12"/>
    <x v="12"/>
    <s v="1424 Årdal "/>
    <x v="239"/>
    <x v="241"/>
    <x v="5"/>
    <n v="5"/>
    <x v="5"/>
  </r>
  <r>
    <x v="12"/>
    <x v="12"/>
    <s v="1424 Årdal "/>
    <x v="239"/>
    <x v="241"/>
    <x v="6"/>
    <n v="0"/>
    <x v="5"/>
  </r>
  <r>
    <x v="12"/>
    <x v="12"/>
    <s v="1426 Luster "/>
    <x v="240"/>
    <x v="242"/>
    <x v="0"/>
    <n v="56"/>
    <x v="3"/>
  </r>
  <r>
    <x v="12"/>
    <x v="12"/>
    <s v="1426 Luster "/>
    <x v="240"/>
    <x v="242"/>
    <x v="1"/>
    <n v="6"/>
    <x v="3"/>
  </r>
  <r>
    <x v="12"/>
    <x v="12"/>
    <s v="1426 Luster "/>
    <x v="240"/>
    <x v="242"/>
    <x v="2"/>
    <n v="24"/>
    <x v="3"/>
  </r>
  <r>
    <x v="12"/>
    <x v="12"/>
    <s v="1426 Luster "/>
    <x v="240"/>
    <x v="242"/>
    <x v="3"/>
    <n v="9"/>
    <x v="3"/>
  </r>
  <r>
    <x v="12"/>
    <x v="12"/>
    <s v="1426 Luster "/>
    <x v="240"/>
    <x v="242"/>
    <x v="4"/>
    <n v="25"/>
    <x v="3"/>
  </r>
  <r>
    <x v="12"/>
    <x v="12"/>
    <s v="1426 Luster "/>
    <x v="240"/>
    <x v="242"/>
    <x v="5"/>
    <n v="6"/>
    <x v="3"/>
  </r>
  <r>
    <x v="12"/>
    <x v="12"/>
    <s v="1426 Luster "/>
    <x v="240"/>
    <x v="242"/>
    <x v="6"/>
    <n v="2"/>
    <x v="3"/>
  </r>
  <r>
    <x v="12"/>
    <x v="12"/>
    <s v="1428 Askvoll "/>
    <x v="241"/>
    <x v="243"/>
    <x v="0"/>
    <n v="40"/>
    <x v="0"/>
  </r>
  <r>
    <x v="12"/>
    <x v="12"/>
    <s v="1428 Askvoll "/>
    <x v="241"/>
    <x v="243"/>
    <x v="1"/>
    <n v="28"/>
    <x v="0"/>
  </r>
  <r>
    <x v="12"/>
    <x v="12"/>
    <s v="1428 Askvoll "/>
    <x v="241"/>
    <x v="243"/>
    <x v="2"/>
    <n v="42"/>
    <x v="0"/>
  </r>
  <r>
    <x v="12"/>
    <x v="12"/>
    <s v="1428 Askvoll "/>
    <x v="241"/>
    <x v="243"/>
    <x v="3"/>
    <n v="1"/>
    <x v="0"/>
  </r>
  <r>
    <x v="12"/>
    <x v="12"/>
    <s v="1428 Askvoll "/>
    <x v="241"/>
    <x v="243"/>
    <x v="4"/>
    <n v="69"/>
    <x v="0"/>
  </r>
  <r>
    <x v="12"/>
    <x v="12"/>
    <s v="1428 Askvoll "/>
    <x v="241"/>
    <x v="243"/>
    <x v="5"/>
    <n v="1"/>
    <x v="0"/>
  </r>
  <r>
    <x v="12"/>
    <x v="12"/>
    <s v="1428 Askvoll "/>
    <x v="241"/>
    <x v="243"/>
    <x v="6"/>
    <n v="25"/>
    <x v="0"/>
  </r>
  <r>
    <x v="12"/>
    <x v="12"/>
    <s v="1429 Fjaler "/>
    <x v="242"/>
    <x v="244"/>
    <x v="0"/>
    <n v="28"/>
    <x v="3"/>
  </r>
  <r>
    <x v="12"/>
    <x v="12"/>
    <s v="1429 Fjaler "/>
    <x v="242"/>
    <x v="244"/>
    <x v="1"/>
    <n v="5"/>
    <x v="3"/>
  </r>
  <r>
    <x v="12"/>
    <x v="12"/>
    <s v="1429 Fjaler "/>
    <x v="242"/>
    <x v="244"/>
    <x v="2"/>
    <n v="32"/>
    <x v="3"/>
  </r>
  <r>
    <x v="12"/>
    <x v="12"/>
    <s v="1429 Fjaler "/>
    <x v="242"/>
    <x v="244"/>
    <x v="3"/>
    <n v="9"/>
    <x v="3"/>
  </r>
  <r>
    <x v="12"/>
    <x v="12"/>
    <s v="1429 Fjaler "/>
    <x v="242"/>
    <x v="244"/>
    <x v="4"/>
    <n v="23"/>
    <x v="3"/>
  </r>
  <r>
    <x v="12"/>
    <x v="12"/>
    <s v="1429 Fjaler "/>
    <x v="242"/>
    <x v="244"/>
    <x v="5"/>
    <n v="3"/>
    <x v="3"/>
  </r>
  <r>
    <x v="12"/>
    <x v="12"/>
    <s v="1429 Fjaler "/>
    <x v="242"/>
    <x v="244"/>
    <x v="6"/>
    <n v="8"/>
    <x v="3"/>
  </r>
  <r>
    <x v="12"/>
    <x v="12"/>
    <s v="1430 Gaular "/>
    <x v="243"/>
    <x v="245"/>
    <x v="0"/>
    <n v="27"/>
    <x v="0"/>
  </r>
  <r>
    <x v="12"/>
    <x v="12"/>
    <s v="1430 Gaular "/>
    <x v="243"/>
    <x v="245"/>
    <x v="1"/>
    <n v="3"/>
    <x v="0"/>
  </r>
  <r>
    <x v="12"/>
    <x v="12"/>
    <s v="1430 Gaular "/>
    <x v="243"/>
    <x v="245"/>
    <x v="2"/>
    <n v="12"/>
    <x v="0"/>
  </r>
  <r>
    <x v="12"/>
    <x v="12"/>
    <s v="1430 Gaular "/>
    <x v="243"/>
    <x v="245"/>
    <x v="3"/>
    <n v="18"/>
    <x v="0"/>
  </r>
  <r>
    <x v="12"/>
    <x v="12"/>
    <s v="1430 Gaular "/>
    <x v="243"/>
    <x v="245"/>
    <x v="4"/>
    <n v="53"/>
    <x v="0"/>
  </r>
  <r>
    <x v="12"/>
    <x v="12"/>
    <s v="1430 Gaular "/>
    <x v="243"/>
    <x v="245"/>
    <x v="5"/>
    <n v="0"/>
    <x v="0"/>
  </r>
  <r>
    <x v="12"/>
    <x v="12"/>
    <s v="1430 Gaular "/>
    <x v="243"/>
    <x v="245"/>
    <x v="6"/>
    <n v="12"/>
    <x v="0"/>
  </r>
  <r>
    <x v="12"/>
    <x v="12"/>
    <s v="1431 Jølster "/>
    <x v="244"/>
    <x v="246"/>
    <x v="0"/>
    <n v="41"/>
    <x v="6"/>
  </r>
  <r>
    <x v="12"/>
    <x v="12"/>
    <s v="1431 Jølster "/>
    <x v="244"/>
    <x v="246"/>
    <x v="1"/>
    <n v="4"/>
    <x v="6"/>
  </r>
  <r>
    <x v="12"/>
    <x v="12"/>
    <s v="1431 Jølster "/>
    <x v="244"/>
    <x v="246"/>
    <x v="2"/>
    <n v="32"/>
    <x v="6"/>
  </r>
  <r>
    <x v="12"/>
    <x v="12"/>
    <s v="1431 Jølster "/>
    <x v="244"/>
    <x v="246"/>
    <x v="3"/>
    <n v="6"/>
    <x v="6"/>
  </r>
  <r>
    <x v="12"/>
    <x v="12"/>
    <s v="1431 Jølster "/>
    <x v="244"/>
    <x v="246"/>
    <x v="4"/>
    <n v="24"/>
    <x v="6"/>
  </r>
  <r>
    <x v="12"/>
    <x v="12"/>
    <s v="1431 Jølster "/>
    <x v="244"/>
    <x v="246"/>
    <x v="5"/>
    <n v="5"/>
    <x v="6"/>
  </r>
  <r>
    <x v="12"/>
    <x v="12"/>
    <s v="1431 Jølster "/>
    <x v="244"/>
    <x v="246"/>
    <x v="6"/>
    <n v="26"/>
    <x v="6"/>
  </r>
  <r>
    <x v="12"/>
    <x v="12"/>
    <s v="1432 Førde "/>
    <x v="245"/>
    <x v="247"/>
    <x v="0"/>
    <n v="140"/>
    <x v="3"/>
  </r>
  <r>
    <x v="12"/>
    <x v="12"/>
    <s v="1432 Førde "/>
    <x v="245"/>
    <x v="247"/>
    <x v="1"/>
    <n v="2"/>
    <x v="3"/>
  </r>
  <r>
    <x v="12"/>
    <x v="12"/>
    <s v="1432 Førde "/>
    <x v="245"/>
    <x v="247"/>
    <x v="2"/>
    <n v="23"/>
    <x v="3"/>
  </r>
  <r>
    <x v="12"/>
    <x v="12"/>
    <s v="1432 Førde "/>
    <x v="245"/>
    <x v="247"/>
    <x v="3"/>
    <n v="68"/>
    <x v="3"/>
  </r>
  <r>
    <x v="12"/>
    <x v="12"/>
    <s v="1432 Førde "/>
    <x v="245"/>
    <x v="247"/>
    <x v="4"/>
    <n v="56"/>
    <x v="3"/>
  </r>
  <r>
    <x v="12"/>
    <x v="12"/>
    <s v="1432 Førde "/>
    <x v="245"/>
    <x v="247"/>
    <x v="5"/>
    <n v="25"/>
    <x v="3"/>
  </r>
  <r>
    <x v="12"/>
    <x v="12"/>
    <s v="1432 Førde "/>
    <x v="245"/>
    <x v="247"/>
    <x v="6"/>
    <n v="28"/>
    <x v="3"/>
  </r>
  <r>
    <x v="12"/>
    <x v="12"/>
    <s v="1433 Naustdal "/>
    <x v="246"/>
    <x v="248"/>
    <x v="0"/>
    <n v="35"/>
    <x v="4"/>
  </r>
  <r>
    <x v="12"/>
    <x v="12"/>
    <s v="1433 Naustdal "/>
    <x v="246"/>
    <x v="248"/>
    <x v="1"/>
    <n v="2"/>
    <x v="4"/>
  </r>
  <r>
    <x v="12"/>
    <x v="12"/>
    <s v="1433 Naustdal "/>
    <x v="246"/>
    <x v="248"/>
    <x v="2"/>
    <n v="15"/>
    <x v="4"/>
  </r>
  <r>
    <x v="12"/>
    <x v="12"/>
    <s v="1433 Naustdal "/>
    <x v="246"/>
    <x v="248"/>
    <x v="3"/>
    <n v="8"/>
    <x v="4"/>
  </r>
  <r>
    <x v="12"/>
    <x v="12"/>
    <s v="1433 Naustdal "/>
    <x v="246"/>
    <x v="248"/>
    <x v="4"/>
    <n v="43"/>
    <x v="4"/>
  </r>
  <r>
    <x v="12"/>
    <x v="12"/>
    <s v="1433 Naustdal "/>
    <x v="246"/>
    <x v="248"/>
    <x v="5"/>
    <n v="2"/>
    <x v="4"/>
  </r>
  <r>
    <x v="12"/>
    <x v="12"/>
    <s v="1433 Naustdal "/>
    <x v="246"/>
    <x v="248"/>
    <x v="6"/>
    <n v="11"/>
    <x v="4"/>
  </r>
  <r>
    <x v="12"/>
    <x v="12"/>
    <s v="1438 Bremanger "/>
    <x v="247"/>
    <x v="249"/>
    <x v="0"/>
    <n v="24"/>
    <x v="3"/>
  </r>
  <r>
    <x v="12"/>
    <x v="12"/>
    <s v="1438 Bremanger "/>
    <x v="247"/>
    <x v="249"/>
    <x v="1"/>
    <n v="15"/>
    <x v="3"/>
  </r>
  <r>
    <x v="12"/>
    <x v="12"/>
    <s v="1438 Bremanger "/>
    <x v="247"/>
    <x v="249"/>
    <x v="2"/>
    <n v="4"/>
    <x v="3"/>
  </r>
  <r>
    <x v="12"/>
    <x v="12"/>
    <s v="1438 Bremanger "/>
    <x v="247"/>
    <x v="249"/>
    <x v="3"/>
    <n v="1"/>
    <x v="3"/>
  </r>
  <r>
    <x v="12"/>
    <x v="12"/>
    <s v="1438 Bremanger "/>
    <x v="247"/>
    <x v="249"/>
    <x v="4"/>
    <n v="16"/>
    <x v="3"/>
  </r>
  <r>
    <x v="12"/>
    <x v="12"/>
    <s v="1438 Bremanger "/>
    <x v="247"/>
    <x v="249"/>
    <x v="5"/>
    <n v="1"/>
    <x v="3"/>
  </r>
  <r>
    <x v="12"/>
    <x v="12"/>
    <s v="1438 Bremanger "/>
    <x v="247"/>
    <x v="249"/>
    <x v="6"/>
    <n v="4"/>
    <x v="3"/>
  </r>
  <r>
    <x v="12"/>
    <x v="12"/>
    <s v="1439 Vågsøy "/>
    <x v="248"/>
    <x v="250"/>
    <x v="0"/>
    <n v="29"/>
    <x v="5"/>
  </r>
  <r>
    <x v="12"/>
    <x v="12"/>
    <s v="1439 Vågsøy "/>
    <x v="248"/>
    <x v="250"/>
    <x v="1"/>
    <n v="3"/>
    <x v="5"/>
  </r>
  <r>
    <x v="12"/>
    <x v="12"/>
    <s v="1439 Vågsøy "/>
    <x v="248"/>
    <x v="250"/>
    <x v="2"/>
    <n v="1"/>
    <x v="5"/>
  </r>
  <r>
    <x v="12"/>
    <x v="12"/>
    <s v="1439 Vågsøy "/>
    <x v="248"/>
    <x v="250"/>
    <x v="3"/>
    <n v="0"/>
    <x v="5"/>
  </r>
  <r>
    <x v="12"/>
    <x v="12"/>
    <s v="1439 Vågsøy "/>
    <x v="248"/>
    <x v="250"/>
    <x v="4"/>
    <n v="0"/>
    <x v="5"/>
  </r>
  <r>
    <x v="12"/>
    <x v="12"/>
    <s v="1439 Vågsøy "/>
    <x v="248"/>
    <x v="250"/>
    <x v="5"/>
    <n v="3"/>
    <x v="5"/>
  </r>
  <r>
    <x v="12"/>
    <x v="12"/>
    <s v="1439 Vågsøy "/>
    <x v="248"/>
    <x v="250"/>
    <x v="6"/>
    <n v="3"/>
    <x v="5"/>
  </r>
  <r>
    <x v="12"/>
    <x v="12"/>
    <s v="1441 Selje "/>
    <x v="249"/>
    <x v="251"/>
    <x v="0"/>
    <n v="25"/>
    <x v="6"/>
  </r>
  <r>
    <x v="12"/>
    <x v="12"/>
    <s v="1441 Selje "/>
    <x v="249"/>
    <x v="251"/>
    <x v="1"/>
    <n v="1"/>
    <x v="6"/>
  </r>
  <r>
    <x v="12"/>
    <x v="12"/>
    <s v="1441 Selje "/>
    <x v="249"/>
    <x v="251"/>
    <x v="2"/>
    <n v="8"/>
    <x v="6"/>
  </r>
  <r>
    <x v="12"/>
    <x v="12"/>
    <s v="1441 Selje "/>
    <x v="249"/>
    <x v="251"/>
    <x v="3"/>
    <n v="0"/>
    <x v="6"/>
  </r>
  <r>
    <x v="12"/>
    <x v="12"/>
    <s v="1441 Selje "/>
    <x v="249"/>
    <x v="251"/>
    <x v="4"/>
    <n v="0"/>
    <x v="6"/>
  </r>
  <r>
    <x v="12"/>
    <x v="12"/>
    <s v="1441 Selje "/>
    <x v="249"/>
    <x v="251"/>
    <x v="5"/>
    <n v="0"/>
    <x v="6"/>
  </r>
  <r>
    <x v="12"/>
    <x v="12"/>
    <s v="1441 Selje "/>
    <x v="249"/>
    <x v="251"/>
    <x v="6"/>
    <n v="1"/>
    <x v="6"/>
  </r>
  <r>
    <x v="12"/>
    <x v="12"/>
    <s v="1443 Eid "/>
    <x v="250"/>
    <x v="252"/>
    <x v="0"/>
    <n v="71"/>
    <x v="6"/>
  </r>
  <r>
    <x v="12"/>
    <x v="12"/>
    <s v="1443 Eid "/>
    <x v="250"/>
    <x v="252"/>
    <x v="1"/>
    <n v="6"/>
    <x v="6"/>
  </r>
  <r>
    <x v="12"/>
    <x v="12"/>
    <s v="1443 Eid "/>
    <x v="250"/>
    <x v="252"/>
    <x v="2"/>
    <n v="14"/>
    <x v="6"/>
  </r>
  <r>
    <x v="12"/>
    <x v="12"/>
    <s v="1443 Eid "/>
    <x v="250"/>
    <x v="252"/>
    <x v="3"/>
    <n v="13"/>
    <x v="6"/>
  </r>
  <r>
    <x v="12"/>
    <x v="12"/>
    <s v="1443 Eid "/>
    <x v="250"/>
    <x v="252"/>
    <x v="4"/>
    <n v="29"/>
    <x v="6"/>
  </r>
  <r>
    <x v="12"/>
    <x v="12"/>
    <s v="1443 Eid "/>
    <x v="250"/>
    <x v="252"/>
    <x v="5"/>
    <n v="7"/>
    <x v="6"/>
  </r>
  <r>
    <x v="12"/>
    <x v="12"/>
    <s v="1443 Eid "/>
    <x v="250"/>
    <x v="252"/>
    <x v="6"/>
    <n v="25"/>
    <x v="6"/>
  </r>
  <r>
    <x v="12"/>
    <x v="12"/>
    <s v="1444 Hornindal "/>
    <x v="251"/>
    <x v="253"/>
    <x v="0"/>
    <n v="8"/>
    <x v="6"/>
  </r>
  <r>
    <x v="12"/>
    <x v="12"/>
    <s v="1444 Hornindal "/>
    <x v="251"/>
    <x v="253"/>
    <x v="1"/>
    <n v="0"/>
    <x v="6"/>
  </r>
  <r>
    <x v="12"/>
    <x v="12"/>
    <s v="1444 Hornindal "/>
    <x v="251"/>
    <x v="253"/>
    <x v="2"/>
    <n v="11"/>
    <x v="6"/>
  </r>
  <r>
    <x v="12"/>
    <x v="12"/>
    <s v="1444 Hornindal "/>
    <x v="251"/>
    <x v="253"/>
    <x v="3"/>
    <n v="14"/>
    <x v="6"/>
  </r>
  <r>
    <x v="12"/>
    <x v="12"/>
    <s v="1444 Hornindal "/>
    <x v="251"/>
    <x v="253"/>
    <x v="4"/>
    <n v="35"/>
    <x v="6"/>
  </r>
  <r>
    <x v="12"/>
    <x v="12"/>
    <s v="1444 Hornindal "/>
    <x v="251"/>
    <x v="253"/>
    <x v="5"/>
    <n v="1"/>
    <x v="6"/>
  </r>
  <r>
    <x v="12"/>
    <x v="12"/>
    <s v="1444 Hornindal "/>
    <x v="251"/>
    <x v="253"/>
    <x v="6"/>
    <n v="2"/>
    <x v="6"/>
  </r>
  <r>
    <x v="12"/>
    <x v="12"/>
    <s v="1445 Gloppen "/>
    <x v="252"/>
    <x v="254"/>
    <x v="0"/>
    <n v="47"/>
    <x v="7"/>
  </r>
  <r>
    <x v="12"/>
    <x v="12"/>
    <s v="1445 Gloppen "/>
    <x v="252"/>
    <x v="254"/>
    <x v="1"/>
    <n v="1"/>
    <x v="7"/>
  </r>
  <r>
    <x v="12"/>
    <x v="12"/>
    <s v="1445 Gloppen "/>
    <x v="252"/>
    <x v="254"/>
    <x v="2"/>
    <n v="54"/>
    <x v="7"/>
  </r>
  <r>
    <x v="12"/>
    <x v="12"/>
    <s v="1445 Gloppen "/>
    <x v="252"/>
    <x v="254"/>
    <x v="3"/>
    <n v="35"/>
    <x v="7"/>
  </r>
  <r>
    <x v="12"/>
    <x v="12"/>
    <s v="1445 Gloppen "/>
    <x v="252"/>
    <x v="254"/>
    <x v="4"/>
    <n v="56"/>
    <x v="7"/>
  </r>
  <r>
    <x v="12"/>
    <x v="12"/>
    <s v="1445 Gloppen "/>
    <x v="252"/>
    <x v="254"/>
    <x v="5"/>
    <n v="7"/>
    <x v="7"/>
  </r>
  <r>
    <x v="12"/>
    <x v="12"/>
    <s v="1445 Gloppen "/>
    <x v="252"/>
    <x v="254"/>
    <x v="6"/>
    <n v="11"/>
    <x v="7"/>
  </r>
  <r>
    <x v="12"/>
    <x v="12"/>
    <s v="1449 Stryn "/>
    <x v="253"/>
    <x v="255"/>
    <x v="0"/>
    <n v="72"/>
    <x v="6"/>
  </r>
  <r>
    <x v="12"/>
    <x v="12"/>
    <s v="1449 Stryn "/>
    <x v="253"/>
    <x v="255"/>
    <x v="1"/>
    <n v="15"/>
    <x v="6"/>
  </r>
  <r>
    <x v="12"/>
    <x v="12"/>
    <s v="1449 Stryn "/>
    <x v="253"/>
    <x v="255"/>
    <x v="2"/>
    <n v="44"/>
    <x v="6"/>
  </r>
  <r>
    <x v="12"/>
    <x v="12"/>
    <s v="1449 Stryn "/>
    <x v="253"/>
    <x v="255"/>
    <x v="3"/>
    <n v="51"/>
    <x v="6"/>
  </r>
  <r>
    <x v="12"/>
    <x v="12"/>
    <s v="1449 Stryn "/>
    <x v="253"/>
    <x v="255"/>
    <x v="4"/>
    <n v="80"/>
    <x v="6"/>
  </r>
  <r>
    <x v="12"/>
    <x v="12"/>
    <s v="1449 Stryn "/>
    <x v="253"/>
    <x v="255"/>
    <x v="5"/>
    <n v="12"/>
    <x v="6"/>
  </r>
  <r>
    <x v="12"/>
    <x v="12"/>
    <s v="1449 Stryn "/>
    <x v="253"/>
    <x v="255"/>
    <x v="6"/>
    <n v="39"/>
    <x v="6"/>
  </r>
  <r>
    <x v="12"/>
    <x v="12"/>
    <s v="1502 Molde "/>
    <x v="254"/>
    <x v="256"/>
    <x v="0"/>
    <n v="62"/>
    <x v="6"/>
  </r>
  <r>
    <x v="12"/>
    <x v="12"/>
    <s v="1502 Molde "/>
    <x v="254"/>
    <x v="256"/>
    <x v="1"/>
    <n v="15"/>
    <x v="6"/>
  </r>
  <r>
    <x v="12"/>
    <x v="12"/>
    <s v="1502 Molde "/>
    <x v="254"/>
    <x v="256"/>
    <x v="2"/>
    <n v="48"/>
    <x v="6"/>
  </r>
  <r>
    <x v="12"/>
    <x v="12"/>
    <s v="1502 Molde "/>
    <x v="254"/>
    <x v="256"/>
    <x v="3"/>
    <n v="13"/>
    <x v="6"/>
  </r>
  <r>
    <x v="12"/>
    <x v="12"/>
    <s v="1502 Molde "/>
    <x v="254"/>
    <x v="256"/>
    <x v="4"/>
    <n v="15"/>
    <x v="6"/>
  </r>
  <r>
    <x v="12"/>
    <x v="12"/>
    <s v="1502 Molde "/>
    <x v="254"/>
    <x v="256"/>
    <x v="5"/>
    <n v="14"/>
    <x v="6"/>
  </r>
  <r>
    <x v="12"/>
    <x v="12"/>
    <s v="1502 Molde "/>
    <x v="254"/>
    <x v="256"/>
    <x v="6"/>
    <n v="18"/>
    <x v="6"/>
  </r>
  <r>
    <x v="12"/>
    <x v="12"/>
    <s v="1504 Ålesund "/>
    <x v="255"/>
    <x v="257"/>
    <x v="0"/>
    <n v="221"/>
    <x v="6"/>
  </r>
  <r>
    <x v="12"/>
    <x v="12"/>
    <s v="1504 Ålesund "/>
    <x v="255"/>
    <x v="257"/>
    <x v="1"/>
    <n v="3"/>
    <x v="6"/>
  </r>
  <r>
    <x v="12"/>
    <x v="12"/>
    <s v="1504 Ålesund "/>
    <x v="255"/>
    <x v="257"/>
    <x v="2"/>
    <n v="1"/>
    <x v="6"/>
  </r>
  <r>
    <x v="12"/>
    <x v="12"/>
    <s v="1504 Ålesund "/>
    <x v="255"/>
    <x v="257"/>
    <x v="3"/>
    <n v="40"/>
    <x v="6"/>
  </r>
  <r>
    <x v="12"/>
    <x v="12"/>
    <s v="1504 Ålesund "/>
    <x v="255"/>
    <x v="257"/>
    <x v="4"/>
    <n v="47"/>
    <x v="6"/>
  </r>
  <r>
    <x v="12"/>
    <x v="12"/>
    <s v="1504 Ålesund "/>
    <x v="255"/>
    <x v="257"/>
    <x v="5"/>
    <n v="16"/>
    <x v="6"/>
  </r>
  <r>
    <x v="12"/>
    <x v="12"/>
    <s v="1504 Ålesund "/>
    <x v="255"/>
    <x v="257"/>
    <x v="6"/>
    <n v="19"/>
    <x v="6"/>
  </r>
  <r>
    <x v="13"/>
    <x v="13"/>
    <s v="1505 Kristiansund "/>
    <x v="256"/>
    <x v="258"/>
    <x v="0"/>
    <n v="71"/>
    <x v="0"/>
  </r>
  <r>
    <x v="13"/>
    <x v="13"/>
    <s v="1505 Kristiansund "/>
    <x v="256"/>
    <x v="258"/>
    <x v="1"/>
    <n v="4"/>
    <x v="0"/>
  </r>
  <r>
    <x v="13"/>
    <x v="13"/>
    <s v="1505 Kristiansund "/>
    <x v="256"/>
    <x v="258"/>
    <x v="2"/>
    <n v="6"/>
    <x v="0"/>
  </r>
  <r>
    <x v="13"/>
    <x v="13"/>
    <s v="1505 Kristiansund "/>
    <x v="256"/>
    <x v="258"/>
    <x v="3"/>
    <n v="63"/>
    <x v="0"/>
  </r>
  <r>
    <x v="13"/>
    <x v="13"/>
    <s v="1505 Kristiansund "/>
    <x v="256"/>
    <x v="258"/>
    <x v="4"/>
    <n v="14"/>
    <x v="0"/>
  </r>
  <r>
    <x v="13"/>
    <x v="13"/>
    <s v="1505 Kristiansund "/>
    <x v="256"/>
    <x v="258"/>
    <x v="5"/>
    <n v="29"/>
    <x v="0"/>
  </r>
  <r>
    <x v="13"/>
    <x v="13"/>
    <s v="1505 Kristiansund "/>
    <x v="256"/>
    <x v="258"/>
    <x v="6"/>
    <n v="2"/>
    <x v="0"/>
  </r>
  <r>
    <x v="13"/>
    <x v="13"/>
    <s v="1511 Vanylven "/>
    <x v="257"/>
    <x v="259"/>
    <x v="0"/>
    <n v="43"/>
    <x v="3"/>
  </r>
  <r>
    <x v="13"/>
    <x v="13"/>
    <s v="1511 Vanylven "/>
    <x v="257"/>
    <x v="259"/>
    <x v="1"/>
    <n v="2"/>
    <x v="3"/>
  </r>
  <r>
    <x v="13"/>
    <x v="13"/>
    <s v="1511 Vanylven "/>
    <x v="257"/>
    <x v="259"/>
    <x v="2"/>
    <n v="17"/>
    <x v="3"/>
  </r>
  <r>
    <x v="13"/>
    <x v="13"/>
    <s v="1511 Vanylven "/>
    <x v="257"/>
    <x v="259"/>
    <x v="3"/>
    <n v="29"/>
    <x v="3"/>
  </r>
  <r>
    <x v="13"/>
    <x v="13"/>
    <s v="1511 Vanylven "/>
    <x v="257"/>
    <x v="259"/>
    <x v="4"/>
    <n v="29"/>
    <x v="3"/>
  </r>
  <r>
    <x v="13"/>
    <x v="13"/>
    <s v="1511 Vanylven "/>
    <x v="257"/>
    <x v="259"/>
    <x v="5"/>
    <n v="5"/>
    <x v="3"/>
  </r>
  <r>
    <x v="13"/>
    <x v="13"/>
    <s v="1511 Vanylven "/>
    <x v="257"/>
    <x v="259"/>
    <x v="6"/>
    <n v="3"/>
    <x v="3"/>
  </r>
  <r>
    <x v="13"/>
    <x v="13"/>
    <s v="1514 Sande "/>
    <x v="114"/>
    <x v="260"/>
    <x v="0"/>
    <n v="24"/>
    <x v="6"/>
  </r>
  <r>
    <x v="13"/>
    <x v="13"/>
    <s v="1514 Sande "/>
    <x v="114"/>
    <x v="260"/>
    <x v="1"/>
    <n v="4"/>
    <x v="6"/>
  </r>
  <r>
    <x v="13"/>
    <x v="13"/>
    <s v="1514 Sande "/>
    <x v="114"/>
    <x v="260"/>
    <x v="2"/>
    <n v="5"/>
    <x v="6"/>
  </r>
  <r>
    <x v="13"/>
    <x v="13"/>
    <s v="1514 Sande "/>
    <x v="114"/>
    <x v="260"/>
    <x v="3"/>
    <n v="13"/>
    <x v="6"/>
  </r>
  <r>
    <x v="13"/>
    <x v="13"/>
    <s v="1514 Sande "/>
    <x v="114"/>
    <x v="260"/>
    <x v="4"/>
    <n v="7"/>
    <x v="6"/>
  </r>
  <r>
    <x v="13"/>
    <x v="13"/>
    <s v="1514 Sande "/>
    <x v="114"/>
    <x v="260"/>
    <x v="5"/>
    <n v="1"/>
    <x v="6"/>
  </r>
  <r>
    <x v="13"/>
    <x v="13"/>
    <s v="1514 Sande "/>
    <x v="114"/>
    <x v="260"/>
    <x v="6"/>
    <n v="3"/>
    <x v="6"/>
  </r>
  <r>
    <x v="13"/>
    <x v="13"/>
    <s v="1515 Herøy "/>
    <x v="258"/>
    <x v="261"/>
    <x v="0"/>
    <n v="117"/>
    <x v="6"/>
  </r>
  <r>
    <x v="13"/>
    <x v="13"/>
    <s v="1515 Herøy "/>
    <x v="258"/>
    <x v="261"/>
    <x v="1"/>
    <n v="5"/>
    <x v="6"/>
  </r>
  <r>
    <x v="13"/>
    <x v="13"/>
    <s v="1515 Herøy "/>
    <x v="258"/>
    <x v="261"/>
    <x v="2"/>
    <n v="6"/>
    <x v="6"/>
  </r>
  <r>
    <x v="13"/>
    <x v="13"/>
    <s v="1515 Herøy "/>
    <x v="258"/>
    <x v="261"/>
    <x v="3"/>
    <n v="1"/>
    <x v="6"/>
  </r>
  <r>
    <x v="13"/>
    <x v="13"/>
    <s v="1515 Herøy "/>
    <x v="258"/>
    <x v="261"/>
    <x v="4"/>
    <n v="13"/>
    <x v="6"/>
  </r>
  <r>
    <x v="13"/>
    <x v="13"/>
    <s v="1515 Herøy "/>
    <x v="258"/>
    <x v="261"/>
    <x v="5"/>
    <n v="19"/>
    <x v="6"/>
  </r>
  <r>
    <x v="13"/>
    <x v="13"/>
    <s v="1515 Herøy "/>
    <x v="258"/>
    <x v="261"/>
    <x v="6"/>
    <n v="6"/>
    <x v="6"/>
  </r>
  <r>
    <x v="13"/>
    <x v="13"/>
    <s v="1516 Ulstein "/>
    <x v="259"/>
    <x v="262"/>
    <x v="0"/>
    <n v="100"/>
    <x v="6"/>
  </r>
  <r>
    <x v="13"/>
    <x v="13"/>
    <s v="1516 Ulstein "/>
    <x v="259"/>
    <x v="262"/>
    <x v="1"/>
    <n v="1"/>
    <x v="6"/>
  </r>
  <r>
    <x v="13"/>
    <x v="13"/>
    <s v="1516 Ulstein "/>
    <x v="259"/>
    <x v="262"/>
    <x v="2"/>
    <n v="5"/>
    <x v="6"/>
  </r>
  <r>
    <x v="13"/>
    <x v="13"/>
    <s v="1516 Ulstein "/>
    <x v="259"/>
    <x v="262"/>
    <x v="3"/>
    <n v="3"/>
    <x v="6"/>
  </r>
  <r>
    <x v="13"/>
    <x v="13"/>
    <s v="1516 Ulstein "/>
    <x v="259"/>
    <x v="262"/>
    <x v="4"/>
    <n v="37"/>
    <x v="6"/>
  </r>
  <r>
    <x v="13"/>
    <x v="13"/>
    <s v="1516 Ulstein "/>
    <x v="259"/>
    <x v="262"/>
    <x v="5"/>
    <n v="4"/>
    <x v="6"/>
  </r>
  <r>
    <x v="13"/>
    <x v="13"/>
    <s v="1516 Ulstein "/>
    <x v="259"/>
    <x v="262"/>
    <x v="6"/>
    <n v="37"/>
    <x v="6"/>
  </r>
  <r>
    <x v="13"/>
    <x v="13"/>
    <s v="1517 Hareid "/>
    <x v="260"/>
    <x v="263"/>
    <x v="0"/>
    <n v="30"/>
    <x v="6"/>
  </r>
  <r>
    <x v="13"/>
    <x v="13"/>
    <s v="1517 Hareid "/>
    <x v="260"/>
    <x v="263"/>
    <x v="1"/>
    <n v="0"/>
    <x v="6"/>
  </r>
  <r>
    <x v="13"/>
    <x v="13"/>
    <s v="1517 Hareid "/>
    <x v="260"/>
    <x v="263"/>
    <x v="2"/>
    <n v="4"/>
    <x v="6"/>
  </r>
  <r>
    <x v="13"/>
    <x v="13"/>
    <s v="1517 Hareid "/>
    <x v="260"/>
    <x v="263"/>
    <x v="3"/>
    <n v="0"/>
    <x v="6"/>
  </r>
  <r>
    <x v="13"/>
    <x v="13"/>
    <s v="1517 Hareid "/>
    <x v="260"/>
    <x v="263"/>
    <x v="4"/>
    <n v="5"/>
    <x v="6"/>
  </r>
  <r>
    <x v="13"/>
    <x v="13"/>
    <s v="1517 Hareid "/>
    <x v="260"/>
    <x v="263"/>
    <x v="5"/>
    <n v="1"/>
    <x v="6"/>
  </r>
  <r>
    <x v="13"/>
    <x v="13"/>
    <s v="1517 Hareid "/>
    <x v="260"/>
    <x v="263"/>
    <x v="6"/>
    <n v="5"/>
    <x v="6"/>
  </r>
  <r>
    <x v="13"/>
    <x v="13"/>
    <s v="1519 Volda "/>
    <x v="261"/>
    <x v="264"/>
    <x v="0"/>
    <n v="75"/>
    <x v="2"/>
  </r>
  <r>
    <x v="13"/>
    <x v="13"/>
    <s v="1519 Volda "/>
    <x v="261"/>
    <x v="264"/>
    <x v="1"/>
    <n v="7"/>
    <x v="2"/>
  </r>
  <r>
    <x v="13"/>
    <x v="13"/>
    <s v="1519 Volda "/>
    <x v="261"/>
    <x v="264"/>
    <x v="2"/>
    <n v="40"/>
    <x v="2"/>
  </r>
  <r>
    <x v="13"/>
    <x v="13"/>
    <s v="1519 Volda "/>
    <x v="261"/>
    <x v="264"/>
    <x v="3"/>
    <n v="43"/>
    <x v="2"/>
  </r>
  <r>
    <x v="13"/>
    <x v="13"/>
    <s v="1519 Volda "/>
    <x v="261"/>
    <x v="264"/>
    <x v="4"/>
    <n v="79"/>
    <x v="2"/>
  </r>
  <r>
    <x v="13"/>
    <x v="13"/>
    <s v="1519 Volda "/>
    <x v="261"/>
    <x v="264"/>
    <x v="5"/>
    <n v="8"/>
    <x v="2"/>
  </r>
  <r>
    <x v="13"/>
    <x v="13"/>
    <s v="1519 Volda "/>
    <x v="261"/>
    <x v="264"/>
    <x v="6"/>
    <n v="12"/>
    <x v="2"/>
  </r>
  <r>
    <x v="13"/>
    <x v="13"/>
    <s v="1520 Ørsta "/>
    <x v="262"/>
    <x v="265"/>
    <x v="0"/>
    <n v="73"/>
    <x v="0"/>
  </r>
  <r>
    <x v="13"/>
    <x v="13"/>
    <s v="1520 Ørsta "/>
    <x v="262"/>
    <x v="265"/>
    <x v="1"/>
    <n v="8"/>
    <x v="0"/>
  </r>
  <r>
    <x v="13"/>
    <x v="13"/>
    <s v="1520 Ørsta "/>
    <x v="262"/>
    <x v="265"/>
    <x v="2"/>
    <n v="35"/>
    <x v="0"/>
  </r>
  <r>
    <x v="13"/>
    <x v="13"/>
    <s v="1520 Ørsta "/>
    <x v="262"/>
    <x v="265"/>
    <x v="3"/>
    <n v="24"/>
    <x v="0"/>
  </r>
  <r>
    <x v="13"/>
    <x v="13"/>
    <s v="1520 Ørsta "/>
    <x v="262"/>
    <x v="265"/>
    <x v="4"/>
    <n v="32"/>
    <x v="0"/>
  </r>
  <r>
    <x v="13"/>
    <x v="13"/>
    <s v="1520 Ørsta "/>
    <x v="262"/>
    <x v="265"/>
    <x v="5"/>
    <n v="10"/>
    <x v="0"/>
  </r>
  <r>
    <x v="13"/>
    <x v="13"/>
    <s v="1520 Ørsta "/>
    <x v="262"/>
    <x v="265"/>
    <x v="6"/>
    <n v="31"/>
    <x v="0"/>
  </r>
  <r>
    <x v="13"/>
    <x v="13"/>
    <s v="1523 Ørskog "/>
    <x v="263"/>
    <x v="266"/>
    <x v="0"/>
    <n v="32"/>
    <x v="6"/>
  </r>
  <r>
    <x v="13"/>
    <x v="13"/>
    <s v="1523 Ørskog "/>
    <x v="263"/>
    <x v="266"/>
    <x v="1"/>
    <n v="3"/>
    <x v="6"/>
  </r>
  <r>
    <x v="13"/>
    <x v="13"/>
    <s v="1523 Ørskog "/>
    <x v="263"/>
    <x v="266"/>
    <x v="2"/>
    <n v="14"/>
    <x v="6"/>
  </r>
  <r>
    <x v="13"/>
    <x v="13"/>
    <s v="1523 Ørskog "/>
    <x v="263"/>
    <x v="266"/>
    <x v="3"/>
    <n v="0"/>
    <x v="6"/>
  </r>
  <r>
    <x v="13"/>
    <x v="13"/>
    <s v="1523 Ørskog "/>
    <x v="263"/>
    <x v="266"/>
    <x v="4"/>
    <n v="6"/>
    <x v="6"/>
  </r>
  <r>
    <x v="13"/>
    <x v="13"/>
    <s v="1523 Ørskog "/>
    <x v="263"/>
    <x v="266"/>
    <x v="5"/>
    <n v="1"/>
    <x v="6"/>
  </r>
  <r>
    <x v="13"/>
    <x v="13"/>
    <s v="1523 Ørskog "/>
    <x v="263"/>
    <x v="266"/>
    <x v="6"/>
    <n v="19"/>
    <x v="6"/>
  </r>
  <r>
    <x v="13"/>
    <x v="13"/>
    <s v="1524 Norddal "/>
    <x v="264"/>
    <x v="267"/>
    <x v="0"/>
    <n v="10"/>
    <x v="0"/>
  </r>
  <r>
    <x v="13"/>
    <x v="13"/>
    <s v="1524 Norddal "/>
    <x v="264"/>
    <x v="267"/>
    <x v="1"/>
    <n v="21"/>
    <x v="0"/>
  </r>
  <r>
    <x v="13"/>
    <x v="13"/>
    <s v="1524 Norddal "/>
    <x v="264"/>
    <x v="267"/>
    <x v="2"/>
    <n v="21"/>
    <x v="0"/>
  </r>
  <r>
    <x v="13"/>
    <x v="13"/>
    <s v="1524 Norddal "/>
    <x v="264"/>
    <x v="267"/>
    <x v="3"/>
    <n v="30"/>
    <x v="0"/>
  </r>
  <r>
    <x v="13"/>
    <x v="13"/>
    <s v="1524 Norddal "/>
    <x v="264"/>
    <x v="267"/>
    <x v="4"/>
    <n v="28"/>
    <x v="0"/>
  </r>
  <r>
    <x v="13"/>
    <x v="13"/>
    <s v="1524 Norddal "/>
    <x v="264"/>
    <x v="267"/>
    <x v="5"/>
    <n v="0"/>
    <x v="0"/>
  </r>
  <r>
    <x v="13"/>
    <x v="13"/>
    <s v="1524 Norddal "/>
    <x v="264"/>
    <x v="267"/>
    <x v="6"/>
    <n v="21"/>
    <x v="0"/>
  </r>
  <r>
    <x v="13"/>
    <x v="13"/>
    <s v="1525 Stranda "/>
    <x v="265"/>
    <x v="268"/>
    <x v="0"/>
    <n v="15"/>
    <x v="3"/>
  </r>
  <r>
    <x v="13"/>
    <x v="13"/>
    <s v="1525 Stranda "/>
    <x v="265"/>
    <x v="268"/>
    <x v="1"/>
    <n v="1"/>
    <x v="3"/>
  </r>
  <r>
    <x v="13"/>
    <x v="13"/>
    <s v="1525 Stranda "/>
    <x v="265"/>
    <x v="268"/>
    <x v="2"/>
    <n v="14"/>
    <x v="3"/>
  </r>
  <r>
    <x v="13"/>
    <x v="13"/>
    <s v="1525 Stranda "/>
    <x v="265"/>
    <x v="268"/>
    <x v="3"/>
    <n v="29"/>
    <x v="3"/>
  </r>
  <r>
    <x v="13"/>
    <x v="13"/>
    <s v="1525 Stranda "/>
    <x v="265"/>
    <x v="268"/>
    <x v="4"/>
    <n v="16"/>
    <x v="3"/>
  </r>
  <r>
    <x v="13"/>
    <x v="13"/>
    <s v="1525 Stranda "/>
    <x v="265"/>
    <x v="268"/>
    <x v="5"/>
    <n v="5"/>
    <x v="3"/>
  </r>
  <r>
    <x v="13"/>
    <x v="13"/>
    <s v="1525 Stranda "/>
    <x v="265"/>
    <x v="268"/>
    <x v="6"/>
    <n v="5"/>
    <x v="3"/>
  </r>
  <r>
    <x v="13"/>
    <x v="13"/>
    <s v="1526 Stordal "/>
    <x v="266"/>
    <x v="269"/>
    <x v="0"/>
    <n v="13"/>
    <x v="1"/>
  </r>
  <r>
    <x v="13"/>
    <x v="13"/>
    <s v="1526 Stordal "/>
    <x v="266"/>
    <x v="269"/>
    <x v="1"/>
    <n v="10"/>
    <x v="1"/>
  </r>
  <r>
    <x v="13"/>
    <x v="13"/>
    <s v="1526 Stordal "/>
    <x v="266"/>
    <x v="269"/>
    <x v="2"/>
    <n v="37"/>
    <x v="1"/>
  </r>
  <r>
    <x v="13"/>
    <x v="13"/>
    <s v="1526 Stordal "/>
    <x v="266"/>
    <x v="269"/>
    <x v="3"/>
    <n v="10"/>
    <x v="1"/>
  </r>
  <r>
    <x v="13"/>
    <x v="13"/>
    <s v="1526 Stordal "/>
    <x v="266"/>
    <x v="269"/>
    <x v="4"/>
    <n v="5"/>
    <x v="1"/>
  </r>
  <r>
    <x v="13"/>
    <x v="13"/>
    <s v="1526 Stordal "/>
    <x v="266"/>
    <x v="269"/>
    <x v="5"/>
    <n v="0"/>
    <x v="1"/>
  </r>
  <r>
    <x v="13"/>
    <x v="13"/>
    <s v="1526 Stordal "/>
    <x v="266"/>
    <x v="269"/>
    <x v="6"/>
    <n v="2"/>
    <x v="1"/>
  </r>
  <r>
    <x v="13"/>
    <x v="13"/>
    <s v="1528 Sykkylven "/>
    <x v="267"/>
    <x v="270"/>
    <x v="0"/>
    <n v="31"/>
    <x v="3"/>
  </r>
  <r>
    <x v="13"/>
    <x v="13"/>
    <s v="1528 Sykkylven "/>
    <x v="267"/>
    <x v="270"/>
    <x v="1"/>
    <n v="3"/>
    <x v="3"/>
  </r>
  <r>
    <x v="13"/>
    <x v="13"/>
    <s v="1528 Sykkylven "/>
    <x v="267"/>
    <x v="270"/>
    <x v="2"/>
    <n v="12"/>
    <x v="3"/>
  </r>
  <r>
    <x v="13"/>
    <x v="13"/>
    <s v="1528 Sykkylven "/>
    <x v="267"/>
    <x v="270"/>
    <x v="3"/>
    <n v="5"/>
    <x v="3"/>
  </r>
  <r>
    <x v="13"/>
    <x v="13"/>
    <s v="1528 Sykkylven "/>
    <x v="267"/>
    <x v="270"/>
    <x v="4"/>
    <n v="19"/>
    <x v="3"/>
  </r>
  <r>
    <x v="13"/>
    <x v="13"/>
    <s v="1528 Sykkylven "/>
    <x v="267"/>
    <x v="270"/>
    <x v="5"/>
    <n v="12"/>
    <x v="3"/>
  </r>
  <r>
    <x v="13"/>
    <x v="13"/>
    <s v="1528 Sykkylven "/>
    <x v="267"/>
    <x v="270"/>
    <x v="6"/>
    <n v="22"/>
    <x v="3"/>
  </r>
  <r>
    <x v="13"/>
    <x v="13"/>
    <s v="1529 Skodje "/>
    <x v="268"/>
    <x v="271"/>
    <x v="0"/>
    <n v="96"/>
    <x v="6"/>
  </r>
  <r>
    <x v="13"/>
    <x v="13"/>
    <s v="1529 Skodje "/>
    <x v="268"/>
    <x v="271"/>
    <x v="1"/>
    <n v="12"/>
    <x v="6"/>
  </r>
  <r>
    <x v="13"/>
    <x v="13"/>
    <s v="1529 Skodje "/>
    <x v="268"/>
    <x v="271"/>
    <x v="2"/>
    <n v="38"/>
    <x v="6"/>
  </r>
  <r>
    <x v="13"/>
    <x v="13"/>
    <s v="1529 Skodje "/>
    <x v="268"/>
    <x v="271"/>
    <x v="3"/>
    <n v="1"/>
    <x v="6"/>
  </r>
  <r>
    <x v="13"/>
    <x v="13"/>
    <s v="1529 Skodje "/>
    <x v="268"/>
    <x v="271"/>
    <x v="4"/>
    <n v="16"/>
    <x v="6"/>
  </r>
  <r>
    <x v="13"/>
    <x v="13"/>
    <s v="1529 Skodje "/>
    <x v="268"/>
    <x v="271"/>
    <x v="5"/>
    <n v="0"/>
    <x v="6"/>
  </r>
  <r>
    <x v="13"/>
    <x v="13"/>
    <s v="1529 Skodje "/>
    <x v="268"/>
    <x v="271"/>
    <x v="6"/>
    <n v="18"/>
    <x v="6"/>
  </r>
  <r>
    <x v="13"/>
    <x v="13"/>
    <s v="1531 Sula "/>
    <x v="269"/>
    <x v="272"/>
    <x v="0"/>
    <n v="126"/>
    <x v="5"/>
  </r>
  <r>
    <x v="13"/>
    <x v="13"/>
    <s v="1531 Sula "/>
    <x v="269"/>
    <x v="272"/>
    <x v="1"/>
    <n v="0"/>
    <x v="5"/>
  </r>
  <r>
    <x v="13"/>
    <x v="13"/>
    <s v="1531 Sula "/>
    <x v="269"/>
    <x v="272"/>
    <x v="2"/>
    <n v="4"/>
    <x v="5"/>
  </r>
  <r>
    <x v="13"/>
    <x v="13"/>
    <s v="1531 Sula "/>
    <x v="269"/>
    <x v="272"/>
    <x v="3"/>
    <n v="9"/>
    <x v="5"/>
  </r>
  <r>
    <x v="13"/>
    <x v="13"/>
    <s v="1531 Sula "/>
    <x v="269"/>
    <x v="272"/>
    <x v="4"/>
    <n v="15"/>
    <x v="5"/>
  </r>
  <r>
    <x v="13"/>
    <x v="13"/>
    <s v="1531 Sula "/>
    <x v="269"/>
    <x v="272"/>
    <x v="5"/>
    <n v="9"/>
    <x v="5"/>
  </r>
  <r>
    <x v="13"/>
    <x v="13"/>
    <s v="1531 Sula "/>
    <x v="269"/>
    <x v="272"/>
    <x v="6"/>
    <n v="14"/>
    <x v="5"/>
  </r>
  <r>
    <x v="13"/>
    <x v="13"/>
    <s v="1532 Giske "/>
    <x v="270"/>
    <x v="273"/>
    <x v="0"/>
    <n v="146"/>
    <x v="6"/>
  </r>
  <r>
    <x v="13"/>
    <x v="13"/>
    <s v="1532 Giske "/>
    <x v="270"/>
    <x v="273"/>
    <x v="1"/>
    <n v="0"/>
    <x v="6"/>
  </r>
  <r>
    <x v="13"/>
    <x v="13"/>
    <s v="1532 Giske "/>
    <x v="270"/>
    <x v="273"/>
    <x v="2"/>
    <n v="12"/>
    <x v="6"/>
  </r>
  <r>
    <x v="13"/>
    <x v="13"/>
    <s v="1532 Giske "/>
    <x v="270"/>
    <x v="273"/>
    <x v="3"/>
    <n v="10"/>
    <x v="6"/>
  </r>
  <r>
    <x v="13"/>
    <x v="13"/>
    <s v="1532 Giske "/>
    <x v="270"/>
    <x v="273"/>
    <x v="4"/>
    <n v="41"/>
    <x v="6"/>
  </r>
  <r>
    <x v="13"/>
    <x v="13"/>
    <s v="1532 Giske "/>
    <x v="270"/>
    <x v="273"/>
    <x v="5"/>
    <n v="17"/>
    <x v="6"/>
  </r>
  <r>
    <x v="13"/>
    <x v="13"/>
    <s v="1532 Giske "/>
    <x v="270"/>
    <x v="273"/>
    <x v="6"/>
    <n v="22"/>
    <x v="6"/>
  </r>
  <r>
    <x v="13"/>
    <x v="13"/>
    <s v="1534 Haram "/>
    <x v="271"/>
    <x v="274"/>
    <x v="0"/>
    <n v="94"/>
    <x v="6"/>
  </r>
  <r>
    <x v="13"/>
    <x v="13"/>
    <s v="1534 Haram "/>
    <x v="271"/>
    <x v="274"/>
    <x v="1"/>
    <n v="8"/>
    <x v="6"/>
  </r>
  <r>
    <x v="13"/>
    <x v="13"/>
    <s v="1534 Haram "/>
    <x v="271"/>
    <x v="274"/>
    <x v="2"/>
    <n v="45"/>
    <x v="6"/>
  </r>
  <r>
    <x v="13"/>
    <x v="13"/>
    <s v="1534 Haram "/>
    <x v="271"/>
    <x v="274"/>
    <x v="3"/>
    <n v="5"/>
    <x v="6"/>
  </r>
  <r>
    <x v="13"/>
    <x v="13"/>
    <s v="1534 Haram "/>
    <x v="271"/>
    <x v="274"/>
    <x v="4"/>
    <n v="22"/>
    <x v="6"/>
  </r>
  <r>
    <x v="13"/>
    <x v="13"/>
    <s v="1534 Haram "/>
    <x v="271"/>
    <x v="274"/>
    <x v="5"/>
    <n v="3"/>
    <x v="6"/>
  </r>
  <r>
    <x v="13"/>
    <x v="13"/>
    <s v="1534 Haram "/>
    <x v="271"/>
    <x v="274"/>
    <x v="6"/>
    <n v="28"/>
    <x v="6"/>
  </r>
  <r>
    <x v="13"/>
    <x v="13"/>
    <s v="1535 Vestnes "/>
    <x v="272"/>
    <x v="275"/>
    <x v="0"/>
    <n v="93"/>
    <x v="6"/>
  </r>
  <r>
    <x v="13"/>
    <x v="13"/>
    <s v="1535 Vestnes "/>
    <x v="272"/>
    <x v="275"/>
    <x v="1"/>
    <n v="11"/>
    <x v="6"/>
  </r>
  <r>
    <x v="13"/>
    <x v="13"/>
    <s v="1535 Vestnes "/>
    <x v="272"/>
    <x v="275"/>
    <x v="2"/>
    <n v="76"/>
    <x v="6"/>
  </r>
  <r>
    <x v="13"/>
    <x v="13"/>
    <s v="1535 Vestnes "/>
    <x v="272"/>
    <x v="275"/>
    <x v="3"/>
    <n v="9"/>
    <x v="6"/>
  </r>
  <r>
    <x v="13"/>
    <x v="13"/>
    <s v="1535 Vestnes "/>
    <x v="272"/>
    <x v="275"/>
    <x v="4"/>
    <n v="14"/>
    <x v="6"/>
  </r>
  <r>
    <x v="13"/>
    <x v="13"/>
    <s v="1535 Vestnes "/>
    <x v="272"/>
    <x v="275"/>
    <x v="5"/>
    <n v="1"/>
    <x v="6"/>
  </r>
  <r>
    <x v="13"/>
    <x v="13"/>
    <s v="1535 Vestnes "/>
    <x v="272"/>
    <x v="275"/>
    <x v="6"/>
    <n v="16"/>
    <x v="6"/>
  </r>
  <r>
    <x v="13"/>
    <x v="13"/>
    <s v="1539 Rauma "/>
    <x v="273"/>
    <x v="276"/>
    <x v="0"/>
    <n v="37"/>
    <x v="6"/>
  </r>
  <r>
    <x v="13"/>
    <x v="13"/>
    <s v="1539 Rauma "/>
    <x v="273"/>
    <x v="276"/>
    <x v="1"/>
    <n v="8"/>
    <x v="6"/>
  </r>
  <r>
    <x v="13"/>
    <x v="13"/>
    <s v="1539 Rauma "/>
    <x v="273"/>
    <x v="276"/>
    <x v="2"/>
    <n v="15"/>
    <x v="6"/>
  </r>
  <r>
    <x v="13"/>
    <x v="13"/>
    <s v="1539 Rauma "/>
    <x v="273"/>
    <x v="276"/>
    <x v="3"/>
    <n v="11"/>
    <x v="6"/>
  </r>
  <r>
    <x v="13"/>
    <x v="13"/>
    <s v="1539 Rauma "/>
    <x v="273"/>
    <x v="276"/>
    <x v="4"/>
    <n v="38"/>
    <x v="6"/>
  </r>
  <r>
    <x v="13"/>
    <x v="13"/>
    <s v="1539 Rauma "/>
    <x v="273"/>
    <x v="276"/>
    <x v="5"/>
    <n v="19"/>
    <x v="6"/>
  </r>
  <r>
    <x v="13"/>
    <x v="13"/>
    <s v="1539 Rauma "/>
    <x v="273"/>
    <x v="276"/>
    <x v="6"/>
    <n v="7"/>
    <x v="6"/>
  </r>
  <r>
    <x v="13"/>
    <x v="13"/>
    <s v="1543 Nesset "/>
    <x v="274"/>
    <x v="277"/>
    <x v="0"/>
    <n v="34"/>
    <x v="1"/>
  </r>
  <r>
    <x v="13"/>
    <x v="13"/>
    <s v="1543 Nesset "/>
    <x v="274"/>
    <x v="277"/>
    <x v="1"/>
    <n v="32"/>
    <x v="1"/>
  </r>
  <r>
    <x v="13"/>
    <x v="13"/>
    <s v="1543 Nesset "/>
    <x v="274"/>
    <x v="277"/>
    <x v="2"/>
    <n v="76"/>
    <x v="1"/>
  </r>
  <r>
    <x v="13"/>
    <x v="13"/>
    <s v="1543 Nesset "/>
    <x v="274"/>
    <x v="277"/>
    <x v="3"/>
    <n v="17"/>
    <x v="1"/>
  </r>
  <r>
    <x v="13"/>
    <x v="13"/>
    <s v="1543 Nesset "/>
    <x v="274"/>
    <x v="277"/>
    <x v="4"/>
    <n v="14"/>
    <x v="1"/>
  </r>
  <r>
    <x v="13"/>
    <x v="13"/>
    <s v="1543 Nesset "/>
    <x v="274"/>
    <x v="277"/>
    <x v="5"/>
    <n v="2"/>
    <x v="1"/>
  </r>
  <r>
    <x v="13"/>
    <x v="13"/>
    <s v="1543 Nesset "/>
    <x v="274"/>
    <x v="277"/>
    <x v="6"/>
    <n v="9"/>
    <x v="1"/>
  </r>
  <r>
    <x v="13"/>
    <x v="13"/>
    <s v="1545 Midsund "/>
    <x v="275"/>
    <x v="278"/>
    <x v="0"/>
    <n v="45"/>
    <x v="3"/>
  </r>
  <r>
    <x v="13"/>
    <x v="13"/>
    <s v="1545 Midsund "/>
    <x v="275"/>
    <x v="278"/>
    <x v="1"/>
    <n v="2"/>
    <x v="3"/>
  </r>
  <r>
    <x v="13"/>
    <x v="13"/>
    <s v="1545 Midsund "/>
    <x v="275"/>
    <x v="278"/>
    <x v="2"/>
    <n v="13"/>
    <x v="3"/>
  </r>
  <r>
    <x v="13"/>
    <x v="13"/>
    <s v="1545 Midsund "/>
    <x v="275"/>
    <x v="278"/>
    <x v="3"/>
    <n v="1"/>
    <x v="3"/>
  </r>
  <r>
    <x v="13"/>
    <x v="13"/>
    <s v="1545 Midsund "/>
    <x v="275"/>
    <x v="278"/>
    <x v="4"/>
    <n v="5"/>
    <x v="3"/>
  </r>
  <r>
    <x v="13"/>
    <x v="13"/>
    <s v="1545 Midsund "/>
    <x v="275"/>
    <x v="278"/>
    <x v="5"/>
    <n v="3"/>
    <x v="3"/>
  </r>
  <r>
    <x v="13"/>
    <x v="13"/>
    <s v="1545 Midsund "/>
    <x v="275"/>
    <x v="278"/>
    <x v="6"/>
    <n v="10"/>
    <x v="3"/>
  </r>
  <r>
    <x v="13"/>
    <x v="13"/>
    <s v="1546 Sandøy "/>
    <x v="276"/>
    <x v="279"/>
    <x v="0"/>
    <n v="14"/>
    <x v="2"/>
  </r>
  <r>
    <x v="13"/>
    <x v="13"/>
    <s v="1546 Sandøy "/>
    <x v="276"/>
    <x v="279"/>
    <x v="1"/>
    <n v="9"/>
    <x v="2"/>
  </r>
  <r>
    <x v="13"/>
    <x v="13"/>
    <s v="1546 Sandøy "/>
    <x v="276"/>
    <x v="279"/>
    <x v="2"/>
    <n v="24"/>
    <x v="2"/>
  </r>
  <r>
    <x v="13"/>
    <x v="13"/>
    <s v="1546 Sandøy "/>
    <x v="276"/>
    <x v="279"/>
    <x v="3"/>
    <n v="1"/>
    <x v="2"/>
  </r>
  <r>
    <x v="13"/>
    <x v="13"/>
    <s v="1546 Sandøy "/>
    <x v="276"/>
    <x v="279"/>
    <x v="4"/>
    <n v="5"/>
    <x v="2"/>
  </r>
  <r>
    <x v="13"/>
    <x v="13"/>
    <s v="1546 Sandøy "/>
    <x v="276"/>
    <x v="279"/>
    <x v="5"/>
    <n v="1"/>
    <x v="2"/>
  </r>
  <r>
    <x v="13"/>
    <x v="13"/>
    <s v="1546 Sandøy "/>
    <x v="276"/>
    <x v="279"/>
    <x v="6"/>
    <n v="6"/>
    <x v="2"/>
  </r>
  <r>
    <x v="13"/>
    <x v="13"/>
    <s v="1547 Aukra "/>
    <x v="277"/>
    <x v="280"/>
    <x v="0"/>
    <n v="156"/>
    <x v="0"/>
  </r>
  <r>
    <x v="13"/>
    <x v="13"/>
    <s v="1547 Aukra "/>
    <x v="277"/>
    <x v="280"/>
    <x v="1"/>
    <n v="6"/>
    <x v="0"/>
  </r>
  <r>
    <x v="13"/>
    <x v="13"/>
    <s v="1547 Aukra "/>
    <x v="277"/>
    <x v="280"/>
    <x v="2"/>
    <n v="32"/>
    <x v="0"/>
  </r>
  <r>
    <x v="13"/>
    <x v="13"/>
    <s v="1547 Aukra "/>
    <x v="277"/>
    <x v="280"/>
    <x v="3"/>
    <n v="222"/>
    <x v="0"/>
  </r>
  <r>
    <x v="13"/>
    <x v="13"/>
    <s v="1547 Aukra "/>
    <x v="277"/>
    <x v="280"/>
    <x v="4"/>
    <n v="43"/>
    <x v="0"/>
  </r>
  <r>
    <x v="13"/>
    <x v="13"/>
    <s v="1547 Aukra "/>
    <x v="277"/>
    <x v="280"/>
    <x v="5"/>
    <n v="10"/>
    <x v="0"/>
  </r>
  <r>
    <x v="13"/>
    <x v="13"/>
    <s v="1547 Aukra "/>
    <x v="277"/>
    <x v="280"/>
    <x v="6"/>
    <n v="37"/>
    <x v="0"/>
  </r>
  <r>
    <x v="13"/>
    <x v="13"/>
    <s v="1548 Fræna "/>
    <x v="278"/>
    <x v="281"/>
    <x v="0"/>
    <n v="76"/>
    <x v="6"/>
  </r>
  <r>
    <x v="13"/>
    <x v="13"/>
    <s v="1548 Fræna "/>
    <x v="278"/>
    <x v="281"/>
    <x v="1"/>
    <n v="11"/>
    <x v="6"/>
  </r>
  <r>
    <x v="13"/>
    <x v="13"/>
    <s v="1548 Fræna "/>
    <x v="278"/>
    <x v="281"/>
    <x v="2"/>
    <n v="97"/>
    <x v="6"/>
  </r>
  <r>
    <x v="13"/>
    <x v="13"/>
    <s v="1548 Fræna "/>
    <x v="278"/>
    <x v="281"/>
    <x v="3"/>
    <n v="59"/>
    <x v="6"/>
  </r>
  <r>
    <x v="13"/>
    <x v="13"/>
    <s v="1548 Fræna "/>
    <x v="278"/>
    <x v="281"/>
    <x v="4"/>
    <n v="16"/>
    <x v="6"/>
  </r>
  <r>
    <x v="13"/>
    <x v="13"/>
    <s v="1548 Fræna "/>
    <x v="278"/>
    <x v="281"/>
    <x v="5"/>
    <n v="46"/>
    <x v="6"/>
  </r>
  <r>
    <x v="13"/>
    <x v="13"/>
    <s v="1548 Fræna "/>
    <x v="278"/>
    <x v="281"/>
    <x v="6"/>
    <n v="16"/>
    <x v="6"/>
  </r>
  <r>
    <x v="13"/>
    <x v="13"/>
    <s v="1551 Eide "/>
    <x v="279"/>
    <x v="282"/>
    <x v="0"/>
    <n v="92"/>
    <x v="10"/>
  </r>
  <r>
    <x v="13"/>
    <x v="13"/>
    <s v="1551 Eide "/>
    <x v="279"/>
    <x v="282"/>
    <x v="1"/>
    <n v="1"/>
    <x v="10"/>
  </r>
  <r>
    <x v="13"/>
    <x v="13"/>
    <s v="1551 Eide "/>
    <x v="279"/>
    <x v="282"/>
    <x v="2"/>
    <n v="96"/>
    <x v="10"/>
  </r>
  <r>
    <x v="13"/>
    <x v="13"/>
    <s v="1551 Eide "/>
    <x v="279"/>
    <x v="282"/>
    <x v="3"/>
    <n v="24"/>
    <x v="10"/>
  </r>
  <r>
    <x v="13"/>
    <x v="13"/>
    <s v="1551 Eide "/>
    <x v="279"/>
    <x v="282"/>
    <x v="4"/>
    <n v="49"/>
    <x v="10"/>
  </r>
  <r>
    <x v="13"/>
    <x v="13"/>
    <s v="1551 Eide "/>
    <x v="279"/>
    <x v="282"/>
    <x v="5"/>
    <n v="15"/>
    <x v="10"/>
  </r>
  <r>
    <x v="13"/>
    <x v="13"/>
    <s v="1551 Eide "/>
    <x v="279"/>
    <x v="282"/>
    <x v="6"/>
    <n v="19"/>
    <x v="10"/>
  </r>
  <r>
    <x v="13"/>
    <x v="13"/>
    <s v="1554 Averøy "/>
    <x v="280"/>
    <x v="283"/>
    <x v="0"/>
    <n v="33"/>
    <x v="4"/>
  </r>
  <r>
    <x v="13"/>
    <x v="13"/>
    <s v="1554 Averøy "/>
    <x v="280"/>
    <x v="283"/>
    <x v="1"/>
    <n v="3"/>
    <x v="4"/>
  </r>
  <r>
    <x v="13"/>
    <x v="13"/>
    <s v="1554 Averøy "/>
    <x v="280"/>
    <x v="283"/>
    <x v="2"/>
    <n v="21"/>
    <x v="4"/>
  </r>
  <r>
    <x v="13"/>
    <x v="13"/>
    <s v="1554 Averøy "/>
    <x v="280"/>
    <x v="283"/>
    <x v="3"/>
    <n v="13"/>
    <x v="4"/>
  </r>
  <r>
    <x v="13"/>
    <x v="13"/>
    <s v="1554 Averøy "/>
    <x v="280"/>
    <x v="283"/>
    <x v="4"/>
    <n v="19"/>
    <x v="4"/>
  </r>
  <r>
    <x v="13"/>
    <x v="13"/>
    <s v="1554 Averøy "/>
    <x v="280"/>
    <x v="283"/>
    <x v="5"/>
    <n v="3"/>
    <x v="4"/>
  </r>
  <r>
    <x v="13"/>
    <x v="13"/>
    <s v="1554 Averøy "/>
    <x v="280"/>
    <x v="283"/>
    <x v="6"/>
    <n v="10"/>
    <x v="4"/>
  </r>
  <r>
    <x v="13"/>
    <x v="13"/>
    <s v="1557 Gjemnes "/>
    <x v="281"/>
    <x v="284"/>
    <x v="0"/>
    <n v="9"/>
    <x v="3"/>
  </r>
  <r>
    <x v="13"/>
    <x v="13"/>
    <s v="1557 Gjemnes "/>
    <x v="281"/>
    <x v="284"/>
    <x v="1"/>
    <n v="7"/>
    <x v="3"/>
  </r>
  <r>
    <x v="13"/>
    <x v="13"/>
    <s v="1557 Gjemnes "/>
    <x v="281"/>
    <x v="284"/>
    <x v="2"/>
    <n v="15"/>
    <x v="3"/>
  </r>
  <r>
    <x v="13"/>
    <x v="13"/>
    <s v="1557 Gjemnes "/>
    <x v="281"/>
    <x v="284"/>
    <x v="3"/>
    <n v="5"/>
    <x v="3"/>
  </r>
  <r>
    <x v="13"/>
    <x v="13"/>
    <s v="1557 Gjemnes "/>
    <x v="281"/>
    <x v="284"/>
    <x v="4"/>
    <n v="45"/>
    <x v="3"/>
  </r>
  <r>
    <x v="13"/>
    <x v="13"/>
    <s v="1557 Gjemnes "/>
    <x v="281"/>
    <x v="284"/>
    <x v="5"/>
    <n v="2"/>
    <x v="3"/>
  </r>
  <r>
    <x v="13"/>
    <x v="13"/>
    <s v="1557 Gjemnes "/>
    <x v="281"/>
    <x v="284"/>
    <x v="6"/>
    <n v="2"/>
    <x v="3"/>
  </r>
  <r>
    <x v="13"/>
    <x v="13"/>
    <s v="1560 Tingvoll "/>
    <x v="282"/>
    <x v="285"/>
    <x v="0"/>
    <n v="30"/>
    <x v="4"/>
  </r>
  <r>
    <x v="13"/>
    <x v="13"/>
    <s v="1560 Tingvoll "/>
    <x v="282"/>
    <x v="285"/>
    <x v="1"/>
    <n v="30"/>
    <x v="4"/>
  </r>
  <r>
    <x v="13"/>
    <x v="13"/>
    <s v="1560 Tingvoll "/>
    <x v="282"/>
    <x v="285"/>
    <x v="2"/>
    <n v="54"/>
    <x v="4"/>
  </r>
  <r>
    <x v="13"/>
    <x v="13"/>
    <s v="1560 Tingvoll "/>
    <x v="282"/>
    <x v="285"/>
    <x v="3"/>
    <n v="5"/>
    <x v="4"/>
  </r>
  <r>
    <x v="13"/>
    <x v="13"/>
    <s v="1560 Tingvoll "/>
    <x v="282"/>
    <x v="285"/>
    <x v="4"/>
    <n v="21"/>
    <x v="4"/>
  </r>
  <r>
    <x v="13"/>
    <x v="13"/>
    <s v="1560 Tingvoll "/>
    <x v="282"/>
    <x v="285"/>
    <x v="5"/>
    <n v="53"/>
    <x v="4"/>
  </r>
  <r>
    <x v="13"/>
    <x v="13"/>
    <s v="1560 Tingvoll "/>
    <x v="282"/>
    <x v="285"/>
    <x v="6"/>
    <n v="10"/>
    <x v="4"/>
  </r>
  <r>
    <x v="13"/>
    <x v="13"/>
    <s v="1563 Sunndal "/>
    <x v="283"/>
    <x v="286"/>
    <x v="0"/>
    <n v="18"/>
    <x v="4"/>
  </r>
  <r>
    <x v="13"/>
    <x v="13"/>
    <s v="1563 Sunndal "/>
    <x v="283"/>
    <x v="286"/>
    <x v="1"/>
    <n v="9"/>
    <x v="4"/>
  </r>
  <r>
    <x v="13"/>
    <x v="13"/>
    <s v="1563 Sunndal "/>
    <x v="283"/>
    <x v="286"/>
    <x v="2"/>
    <n v="115"/>
    <x v="4"/>
  </r>
  <r>
    <x v="13"/>
    <x v="13"/>
    <s v="1563 Sunndal "/>
    <x v="283"/>
    <x v="286"/>
    <x v="3"/>
    <n v="6"/>
    <x v="4"/>
  </r>
  <r>
    <x v="13"/>
    <x v="13"/>
    <s v="1563 Sunndal "/>
    <x v="283"/>
    <x v="286"/>
    <x v="4"/>
    <n v="23"/>
    <x v="4"/>
  </r>
  <r>
    <x v="13"/>
    <x v="13"/>
    <s v="1563 Sunndal "/>
    <x v="283"/>
    <x v="286"/>
    <x v="5"/>
    <n v="38"/>
    <x v="4"/>
  </r>
  <r>
    <x v="13"/>
    <x v="13"/>
    <s v="1563 Sunndal "/>
    <x v="283"/>
    <x v="286"/>
    <x v="6"/>
    <n v="7"/>
    <x v="4"/>
  </r>
  <r>
    <x v="13"/>
    <x v="13"/>
    <s v="1566 Surnadal "/>
    <x v="284"/>
    <x v="287"/>
    <x v="0"/>
    <n v="53"/>
    <x v="4"/>
  </r>
  <r>
    <x v="13"/>
    <x v="13"/>
    <s v="1566 Surnadal "/>
    <x v="284"/>
    <x v="287"/>
    <x v="1"/>
    <n v="13"/>
    <x v="4"/>
  </r>
  <r>
    <x v="13"/>
    <x v="13"/>
    <s v="1566 Surnadal "/>
    <x v="284"/>
    <x v="287"/>
    <x v="2"/>
    <n v="88"/>
    <x v="4"/>
  </r>
  <r>
    <x v="13"/>
    <x v="13"/>
    <s v="1566 Surnadal "/>
    <x v="284"/>
    <x v="287"/>
    <x v="3"/>
    <n v="22"/>
    <x v="4"/>
  </r>
  <r>
    <x v="13"/>
    <x v="13"/>
    <s v="1566 Surnadal "/>
    <x v="284"/>
    <x v="287"/>
    <x v="4"/>
    <n v="35"/>
    <x v="4"/>
  </r>
  <r>
    <x v="13"/>
    <x v="13"/>
    <s v="1566 Surnadal "/>
    <x v="284"/>
    <x v="287"/>
    <x v="5"/>
    <n v="113"/>
    <x v="4"/>
  </r>
  <r>
    <x v="13"/>
    <x v="13"/>
    <s v="1566 Surnadal "/>
    <x v="284"/>
    <x v="287"/>
    <x v="6"/>
    <n v="43"/>
    <x v="4"/>
  </r>
  <r>
    <x v="13"/>
    <x v="13"/>
    <s v="1567 Rindal "/>
    <x v="285"/>
    <x v="288"/>
    <x v="0"/>
    <n v="33"/>
    <x v="2"/>
  </r>
  <r>
    <x v="13"/>
    <x v="13"/>
    <s v="1567 Rindal "/>
    <x v="285"/>
    <x v="288"/>
    <x v="1"/>
    <n v="9"/>
    <x v="2"/>
  </r>
  <r>
    <x v="13"/>
    <x v="13"/>
    <s v="1567 Rindal "/>
    <x v="285"/>
    <x v="288"/>
    <x v="2"/>
    <n v="72"/>
    <x v="2"/>
  </r>
  <r>
    <x v="13"/>
    <x v="13"/>
    <s v="1567 Rindal "/>
    <x v="285"/>
    <x v="288"/>
    <x v="3"/>
    <n v="3"/>
    <x v="2"/>
  </r>
  <r>
    <x v="13"/>
    <x v="13"/>
    <s v="1567 Rindal "/>
    <x v="285"/>
    <x v="288"/>
    <x v="4"/>
    <n v="13"/>
    <x v="2"/>
  </r>
  <r>
    <x v="13"/>
    <x v="13"/>
    <s v="1567 Rindal "/>
    <x v="285"/>
    <x v="288"/>
    <x v="5"/>
    <n v="11"/>
    <x v="2"/>
  </r>
  <r>
    <x v="13"/>
    <x v="13"/>
    <s v="1567 Rindal "/>
    <x v="285"/>
    <x v="288"/>
    <x v="6"/>
    <n v="6"/>
    <x v="2"/>
  </r>
  <r>
    <x v="13"/>
    <x v="13"/>
    <s v="1571 Halsa "/>
    <x v="286"/>
    <x v="289"/>
    <x v="0"/>
    <n v="19"/>
    <x v="4"/>
  </r>
  <r>
    <x v="13"/>
    <x v="13"/>
    <s v="1571 Halsa "/>
    <x v="286"/>
    <x v="289"/>
    <x v="1"/>
    <n v="16"/>
    <x v="4"/>
  </r>
  <r>
    <x v="13"/>
    <x v="13"/>
    <s v="1571 Halsa "/>
    <x v="286"/>
    <x v="289"/>
    <x v="2"/>
    <n v="44"/>
    <x v="4"/>
  </r>
  <r>
    <x v="13"/>
    <x v="13"/>
    <s v="1571 Halsa "/>
    <x v="286"/>
    <x v="289"/>
    <x v="3"/>
    <n v="0"/>
    <x v="4"/>
  </r>
  <r>
    <x v="13"/>
    <x v="13"/>
    <s v="1571 Halsa "/>
    <x v="286"/>
    <x v="289"/>
    <x v="4"/>
    <n v="11"/>
    <x v="4"/>
  </r>
  <r>
    <x v="13"/>
    <x v="13"/>
    <s v="1571 Halsa "/>
    <x v="286"/>
    <x v="289"/>
    <x v="5"/>
    <n v="6"/>
    <x v="4"/>
  </r>
  <r>
    <x v="13"/>
    <x v="13"/>
    <s v="1571 Halsa "/>
    <x v="286"/>
    <x v="289"/>
    <x v="6"/>
    <n v="2"/>
    <x v="4"/>
  </r>
  <r>
    <x v="13"/>
    <x v="13"/>
    <s v="1573 Smøla "/>
    <x v="287"/>
    <x v="290"/>
    <x v="0"/>
    <n v="34"/>
    <x v="7"/>
  </r>
  <r>
    <x v="13"/>
    <x v="13"/>
    <s v="1573 Smøla "/>
    <x v="287"/>
    <x v="290"/>
    <x v="1"/>
    <n v="32"/>
    <x v="7"/>
  </r>
  <r>
    <x v="13"/>
    <x v="13"/>
    <s v="1573 Smøla "/>
    <x v="287"/>
    <x v="290"/>
    <x v="2"/>
    <n v="47"/>
    <x v="7"/>
  </r>
  <r>
    <x v="13"/>
    <x v="13"/>
    <s v="1573 Smøla "/>
    <x v="287"/>
    <x v="290"/>
    <x v="3"/>
    <n v="3"/>
    <x v="7"/>
  </r>
  <r>
    <x v="13"/>
    <x v="13"/>
    <s v="1573 Smøla "/>
    <x v="287"/>
    <x v="290"/>
    <x v="4"/>
    <n v="9"/>
    <x v="7"/>
  </r>
  <r>
    <x v="13"/>
    <x v="13"/>
    <s v="1573 Smøla "/>
    <x v="287"/>
    <x v="290"/>
    <x v="5"/>
    <n v="56"/>
    <x v="7"/>
  </r>
  <r>
    <x v="13"/>
    <x v="13"/>
    <s v="1573 Smøla "/>
    <x v="287"/>
    <x v="290"/>
    <x v="6"/>
    <n v="8"/>
    <x v="7"/>
  </r>
  <r>
    <x v="13"/>
    <x v="13"/>
    <s v="1576 Aure "/>
    <x v="288"/>
    <x v="291"/>
    <x v="0"/>
    <n v="65"/>
    <x v="7"/>
  </r>
  <r>
    <x v="13"/>
    <x v="13"/>
    <s v="1576 Aure "/>
    <x v="288"/>
    <x v="291"/>
    <x v="1"/>
    <n v="74"/>
    <x v="7"/>
  </r>
  <r>
    <x v="13"/>
    <x v="13"/>
    <s v="1576 Aure "/>
    <x v="288"/>
    <x v="291"/>
    <x v="2"/>
    <n v="128"/>
    <x v="7"/>
  </r>
  <r>
    <x v="13"/>
    <x v="13"/>
    <s v="1576 Aure "/>
    <x v="288"/>
    <x v="291"/>
    <x v="3"/>
    <n v="6"/>
    <x v="7"/>
  </r>
  <r>
    <x v="13"/>
    <x v="13"/>
    <s v="1576 Aure "/>
    <x v="288"/>
    <x v="291"/>
    <x v="4"/>
    <n v="14"/>
    <x v="7"/>
  </r>
  <r>
    <x v="13"/>
    <x v="13"/>
    <s v="1576 Aure "/>
    <x v="288"/>
    <x v="291"/>
    <x v="5"/>
    <n v="0"/>
    <x v="7"/>
  </r>
  <r>
    <x v="13"/>
    <x v="13"/>
    <s v="1576 Aure "/>
    <x v="288"/>
    <x v="291"/>
    <x v="6"/>
    <n v="20"/>
    <x v="7"/>
  </r>
  <r>
    <x v="14"/>
    <x v="14"/>
    <s v="1601 Trondheim "/>
    <x v="289"/>
    <x v="292"/>
    <x v="0"/>
    <n v="635"/>
    <x v="0"/>
  </r>
  <r>
    <x v="14"/>
    <x v="14"/>
    <s v="1601 Trondheim "/>
    <x v="289"/>
    <x v="292"/>
    <x v="1"/>
    <n v="2"/>
    <x v="0"/>
  </r>
  <r>
    <x v="14"/>
    <x v="14"/>
    <s v="1601 Trondheim "/>
    <x v="289"/>
    <x v="292"/>
    <x v="2"/>
    <n v="175"/>
    <x v="0"/>
  </r>
  <r>
    <x v="14"/>
    <x v="14"/>
    <s v="1601 Trondheim "/>
    <x v="289"/>
    <x v="292"/>
    <x v="3"/>
    <n v="310"/>
    <x v="0"/>
  </r>
  <r>
    <x v="14"/>
    <x v="14"/>
    <s v="1601 Trondheim "/>
    <x v="289"/>
    <x v="292"/>
    <x v="4"/>
    <n v="290"/>
    <x v="0"/>
  </r>
  <r>
    <x v="14"/>
    <x v="14"/>
    <s v="1601 Trondheim "/>
    <x v="289"/>
    <x v="292"/>
    <x v="5"/>
    <n v="951"/>
    <x v="0"/>
  </r>
  <r>
    <x v="14"/>
    <x v="14"/>
    <s v="1601 Trondheim "/>
    <x v="289"/>
    <x v="292"/>
    <x v="6"/>
    <n v="468"/>
    <x v="0"/>
  </r>
  <r>
    <x v="14"/>
    <x v="14"/>
    <s v="1612 Hemne "/>
    <x v="290"/>
    <x v="293"/>
    <x v="0"/>
    <n v="49"/>
    <x v="1"/>
  </r>
  <r>
    <x v="14"/>
    <x v="14"/>
    <s v="1612 Hemne "/>
    <x v="290"/>
    <x v="293"/>
    <x v="1"/>
    <n v="15"/>
    <x v="1"/>
  </r>
  <r>
    <x v="14"/>
    <x v="14"/>
    <s v="1612 Hemne "/>
    <x v="290"/>
    <x v="293"/>
    <x v="2"/>
    <n v="22"/>
    <x v="1"/>
  </r>
  <r>
    <x v="14"/>
    <x v="14"/>
    <s v="1612 Hemne "/>
    <x v="290"/>
    <x v="293"/>
    <x v="3"/>
    <n v="9"/>
    <x v="1"/>
  </r>
  <r>
    <x v="14"/>
    <x v="14"/>
    <s v="1612 Hemne "/>
    <x v="290"/>
    <x v="293"/>
    <x v="4"/>
    <n v="24"/>
    <x v="1"/>
  </r>
  <r>
    <x v="14"/>
    <x v="14"/>
    <s v="1612 Hemne "/>
    <x v="290"/>
    <x v="293"/>
    <x v="5"/>
    <n v="2"/>
    <x v="1"/>
  </r>
  <r>
    <x v="14"/>
    <x v="14"/>
    <s v="1612 Hemne "/>
    <x v="290"/>
    <x v="293"/>
    <x v="6"/>
    <n v="7"/>
    <x v="1"/>
  </r>
  <r>
    <x v="14"/>
    <x v="14"/>
    <s v="1613 Snillfjord "/>
    <x v="291"/>
    <x v="294"/>
    <x v="0"/>
    <n v="7"/>
    <x v="1"/>
  </r>
  <r>
    <x v="14"/>
    <x v="14"/>
    <s v="1613 Snillfjord "/>
    <x v="291"/>
    <x v="294"/>
    <x v="1"/>
    <n v="7"/>
    <x v="1"/>
  </r>
  <r>
    <x v="14"/>
    <x v="14"/>
    <s v="1613 Snillfjord "/>
    <x v="291"/>
    <x v="294"/>
    <x v="2"/>
    <n v="4"/>
    <x v="1"/>
  </r>
  <r>
    <x v="14"/>
    <x v="14"/>
    <s v="1613 Snillfjord "/>
    <x v="291"/>
    <x v="294"/>
    <x v="3"/>
    <n v="23"/>
    <x v="1"/>
  </r>
  <r>
    <x v="14"/>
    <x v="14"/>
    <s v="1613 Snillfjord "/>
    <x v="291"/>
    <x v="294"/>
    <x v="4"/>
    <n v="16"/>
    <x v="1"/>
  </r>
  <r>
    <x v="14"/>
    <x v="14"/>
    <s v="1613 Snillfjord "/>
    <x v="291"/>
    <x v="294"/>
    <x v="5"/>
    <n v="6"/>
    <x v="1"/>
  </r>
  <r>
    <x v="14"/>
    <x v="14"/>
    <s v="1613 Snillfjord "/>
    <x v="291"/>
    <x v="294"/>
    <x v="6"/>
    <n v="0"/>
    <x v="1"/>
  </r>
  <r>
    <x v="14"/>
    <x v="14"/>
    <s v="1617 Hitra "/>
    <x v="292"/>
    <x v="295"/>
    <x v="0"/>
    <n v="25"/>
    <x v="9"/>
  </r>
  <r>
    <x v="14"/>
    <x v="14"/>
    <s v="1617 Hitra "/>
    <x v="292"/>
    <x v="295"/>
    <x v="1"/>
    <n v="5"/>
    <x v="9"/>
  </r>
  <r>
    <x v="14"/>
    <x v="14"/>
    <s v="1617 Hitra "/>
    <x v="292"/>
    <x v="295"/>
    <x v="2"/>
    <n v="4"/>
    <x v="9"/>
  </r>
  <r>
    <x v="14"/>
    <x v="14"/>
    <s v="1617 Hitra "/>
    <x v="292"/>
    <x v="295"/>
    <x v="3"/>
    <n v="5"/>
    <x v="9"/>
  </r>
  <r>
    <x v="14"/>
    <x v="14"/>
    <s v="1617 Hitra "/>
    <x v="292"/>
    <x v="295"/>
    <x v="4"/>
    <n v="22"/>
    <x v="9"/>
  </r>
  <r>
    <x v="14"/>
    <x v="14"/>
    <s v="1617 Hitra "/>
    <x v="292"/>
    <x v="295"/>
    <x v="5"/>
    <n v="10"/>
    <x v="9"/>
  </r>
  <r>
    <x v="14"/>
    <x v="14"/>
    <s v="1617 Hitra "/>
    <x v="292"/>
    <x v="295"/>
    <x v="6"/>
    <n v="11"/>
    <x v="9"/>
  </r>
  <r>
    <x v="14"/>
    <x v="14"/>
    <s v="1620 Frøya "/>
    <x v="293"/>
    <x v="296"/>
    <x v="0"/>
    <n v="75"/>
    <x v="9"/>
  </r>
  <r>
    <x v="14"/>
    <x v="14"/>
    <s v="1620 Frøya "/>
    <x v="293"/>
    <x v="296"/>
    <x v="1"/>
    <n v="12"/>
    <x v="9"/>
  </r>
  <r>
    <x v="14"/>
    <x v="14"/>
    <s v="1620 Frøya "/>
    <x v="293"/>
    <x v="296"/>
    <x v="2"/>
    <n v="4"/>
    <x v="9"/>
  </r>
  <r>
    <x v="14"/>
    <x v="14"/>
    <s v="1620 Frøya "/>
    <x v="293"/>
    <x v="296"/>
    <x v="3"/>
    <n v="21"/>
    <x v="9"/>
  </r>
  <r>
    <x v="14"/>
    <x v="14"/>
    <s v="1620 Frøya "/>
    <x v="293"/>
    <x v="296"/>
    <x v="4"/>
    <n v="18"/>
    <x v="9"/>
  </r>
  <r>
    <x v="14"/>
    <x v="14"/>
    <s v="1620 Frøya "/>
    <x v="293"/>
    <x v="296"/>
    <x v="5"/>
    <n v="8"/>
    <x v="9"/>
  </r>
  <r>
    <x v="14"/>
    <x v="14"/>
    <s v="1620 Frøya "/>
    <x v="293"/>
    <x v="296"/>
    <x v="6"/>
    <n v="19"/>
    <x v="9"/>
  </r>
  <r>
    <x v="14"/>
    <x v="14"/>
    <s v="1621 Ørland "/>
    <x v="294"/>
    <x v="297"/>
    <x v="0"/>
    <n v="103"/>
    <x v="4"/>
  </r>
  <r>
    <x v="14"/>
    <x v="14"/>
    <s v="1621 Ørland "/>
    <x v="294"/>
    <x v="297"/>
    <x v="1"/>
    <n v="11"/>
    <x v="4"/>
  </r>
  <r>
    <x v="14"/>
    <x v="14"/>
    <s v="1621 Ørland "/>
    <x v="294"/>
    <x v="297"/>
    <x v="2"/>
    <n v="94"/>
    <x v="4"/>
  </r>
  <r>
    <x v="14"/>
    <x v="14"/>
    <s v="1621 Ørland "/>
    <x v="294"/>
    <x v="297"/>
    <x v="3"/>
    <n v="24"/>
    <x v="4"/>
  </r>
  <r>
    <x v="14"/>
    <x v="14"/>
    <s v="1621 Ørland "/>
    <x v="294"/>
    <x v="297"/>
    <x v="4"/>
    <n v="47"/>
    <x v="4"/>
  </r>
  <r>
    <x v="14"/>
    <x v="14"/>
    <s v="1621 Ørland "/>
    <x v="294"/>
    <x v="297"/>
    <x v="5"/>
    <n v="120"/>
    <x v="4"/>
  </r>
  <r>
    <x v="14"/>
    <x v="14"/>
    <s v="1621 Ørland "/>
    <x v="294"/>
    <x v="297"/>
    <x v="6"/>
    <n v="35"/>
    <x v="4"/>
  </r>
  <r>
    <x v="14"/>
    <x v="14"/>
    <s v="1622 Agdenes "/>
    <x v="295"/>
    <x v="298"/>
    <x v="0"/>
    <n v="17"/>
    <x v="7"/>
  </r>
  <r>
    <x v="14"/>
    <x v="14"/>
    <s v="1622 Agdenes "/>
    <x v="295"/>
    <x v="298"/>
    <x v="1"/>
    <n v="7"/>
    <x v="7"/>
  </r>
  <r>
    <x v="14"/>
    <x v="14"/>
    <s v="1622 Agdenes "/>
    <x v="295"/>
    <x v="298"/>
    <x v="2"/>
    <n v="30"/>
    <x v="7"/>
  </r>
  <r>
    <x v="14"/>
    <x v="14"/>
    <s v="1622 Agdenes "/>
    <x v="295"/>
    <x v="298"/>
    <x v="3"/>
    <n v="4"/>
    <x v="7"/>
  </r>
  <r>
    <x v="14"/>
    <x v="14"/>
    <s v="1622 Agdenes "/>
    <x v="295"/>
    <x v="298"/>
    <x v="4"/>
    <n v="13"/>
    <x v="7"/>
  </r>
  <r>
    <x v="14"/>
    <x v="14"/>
    <s v="1622 Agdenes "/>
    <x v="295"/>
    <x v="298"/>
    <x v="5"/>
    <n v="0"/>
    <x v="7"/>
  </r>
  <r>
    <x v="14"/>
    <x v="14"/>
    <s v="1622 Agdenes "/>
    <x v="295"/>
    <x v="298"/>
    <x v="6"/>
    <n v="24"/>
    <x v="7"/>
  </r>
  <r>
    <x v="14"/>
    <x v="14"/>
    <s v="1624 Rissa "/>
    <x v="296"/>
    <x v="299"/>
    <x v="0"/>
    <n v="98"/>
    <x v="6"/>
  </r>
  <r>
    <x v="14"/>
    <x v="14"/>
    <s v="1624 Rissa "/>
    <x v="296"/>
    <x v="299"/>
    <x v="1"/>
    <n v="13"/>
    <x v="6"/>
  </r>
  <r>
    <x v="14"/>
    <x v="14"/>
    <s v="1624 Rissa "/>
    <x v="296"/>
    <x v="299"/>
    <x v="2"/>
    <n v="91"/>
    <x v="6"/>
  </r>
  <r>
    <x v="14"/>
    <x v="14"/>
    <s v="1624 Rissa "/>
    <x v="296"/>
    <x v="299"/>
    <x v="3"/>
    <n v="34"/>
    <x v="6"/>
  </r>
  <r>
    <x v="14"/>
    <x v="14"/>
    <s v="1624 Rissa "/>
    <x v="296"/>
    <x v="299"/>
    <x v="4"/>
    <n v="41"/>
    <x v="6"/>
  </r>
  <r>
    <x v="14"/>
    <x v="14"/>
    <s v="1624 Rissa "/>
    <x v="296"/>
    <x v="299"/>
    <x v="5"/>
    <n v="6"/>
    <x v="6"/>
  </r>
  <r>
    <x v="14"/>
    <x v="14"/>
    <s v="1624 Rissa "/>
    <x v="296"/>
    <x v="299"/>
    <x v="6"/>
    <n v="34"/>
    <x v="6"/>
  </r>
  <r>
    <x v="14"/>
    <x v="14"/>
    <s v="1627 Bjugn "/>
    <x v="297"/>
    <x v="300"/>
    <x v="0"/>
    <n v="68"/>
    <x v="3"/>
  </r>
  <r>
    <x v="14"/>
    <x v="14"/>
    <s v="1627 Bjugn "/>
    <x v="297"/>
    <x v="300"/>
    <x v="1"/>
    <n v="10"/>
    <x v="3"/>
  </r>
  <r>
    <x v="14"/>
    <x v="14"/>
    <s v="1627 Bjugn "/>
    <x v="297"/>
    <x v="300"/>
    <x v="2"/>
    <n v="47"/>
    <x v="3"/>
  </r>
  <r>
    <x v="14"/>
    <x v="14"/>
    <s v="1627 Bjugn "/>
    <x v="297"/>
    <x v="300"/>
    <x v="3"/>
    <n v="31"/>
    <x v="3"/>
  </r>
  <r>
    <x v="14"/>
    <x v="14"/>
    <s v="1627 Bjugn "/>
    <x v="297"/>
    <x v="300"/>
    <x v="4"/>
    <n v="9"/>
    <x v="3"/>
  </r>
  <r>
    <x v="14"/>
    <x v="14"/>
    <s v="1627 Bjugn "/>
    <x v="297"/>
    <x v="300"/>
    <x v="5"/>
    <n v="7"/>
    <x v="3"/>
  </r>
  <r>
    <x v="14"/>
    <x v="14"/>
    <s v="1627 Bjugn "/>
    <x v="297"/>
    <x v="300"/>
    <x v="6"/>
    <n v="43"/>
    <x v="3"/>
  </r>
  <r>
    <x v="14"/>
    <x v="14"/>
    <s v="1630 Åfjord "/>
    <x v="298"/>
    <x v="301"/>
    <x v="0"/>
    <n v="35"/>
    <x v="5"/>
  </r>
  <r>
    <x v="14"/>
    <x v="14"/>
    <s v="1630 Åfjord "/>
    <x v="298"/>
    <x v="301"/>
    <x v="1"/>
    <n v="27"/>
    <x v="5"/>
  </r>
  <r>
    <x v="14"/>
    <x v="14"/>
    <s v="1630 Åfjord "/>
    <x v="298"/>
    <x v="301"/>
    <x v="2"/>
    <n v="22"/>
    <x v="5"/>
  </r>
  <r>
    <x v="14"/>
    <x v="14"/>
    <s v="1630 Åfjord "/>
    <x v="298"/>
    <x v="301"/>
    <x v="3"/>
    <n v="42"/>
    <x v="5"/>
  </r>
  <r>
    <x v="14"/>
    <x v="14"/>
    <s v="1630 Åfjord "/>
    <x v="298"/>
    <x v="301"/>
    <x v="4"/>
    <n v="9"/>
    <x v="5"/>
  </r>
  <r>
    <x v="14"/>
    <x v="14"/>
    <s v="1630 Åfjord "/>
    <x v="298"/>
    <x v="301"/>
    <x v="5"/>
    <n v="6"/>
    <x v="5"/>
  </r>
  <r>
    <x v="14"/>
    <x v="14"/>
    <s v="1630 Åfjord "/>
    <x v="298"/>
    <x v="301"/>
    <x v="6"/>
    <n v="48"/>
    <x v="5"/>
  </r>
  <r>
    <x v="14"/>
    <x v="14"/>
    <s v="1632 Roan "/>
    <x v="299"/>
    <x v="302"/>
    <x v="0"/>
    <n v="16"/>
    <x v="10"/>
  </r>
  <r>
    <x v="14"/>
    <x v="14"/>
    <s v="1632 Roan "/>
    <x v="299"/>
    <x v="302"/>
    <x v="1"/>
    <n v="13"/>
    <x v="10"/>
  </r>
  <r>
    <x v="14"/>
    <x v="14"/>
    <s v="1632 Roan "/>
    <x v="299"/>
    <x v="302"/>
    <x v="2"/>
    <n v="20"/>
    <x v="10"/>
  </r>
  <r>
    <x v="14"/>
    <x v="14"/>
    <s v="1632 Roan "/>
    <x v="299"/>
    <x v="302"/>
    <x v="3"/>
    <n v="9"/>
    <x v="10"/>
  </r>
  <r>
    <x v="14"/>
    <x v="14"/>
    <s v="1632 Roan "/>
    <x v="299"/>
    <x v="302"/>
    <x v="4"/>
    <n v="15"/>
    <x v="10"/>
  </r>
  <r>
    <x v="14"/>
    <x v="14"/>
    <s v="1632 Roan "/>
    <x v="299"/>
    <x v="302"/>
    <x v="5"/>
    <n v="1"/>
    <x v="10"/>
  </r>
  <r>
    <x v="14"/>
    <x v="14"/>
    <s v="1632 Roan "/>
    <x v="299"/>
    <x v="302"/>
    <x v="6"/>
    <n v="18"/>
    <x v="10"/>
  </r>
  <r>
    <x v="14"/>
    <x v="14"/>
    <s v="1633 Osen "/>
    <x v="300"/>
    <x v="303"/>
    <x v="0"/>
    <n v="22"/>
    <x v="2"/>
  </r>
  <r>
    <x v="14"/>
    <x v="14"/>
    <s v="1633 Osen "/>
    <x v="300"/>
    <x v="303"/>
    <x v="1"/>
    <n v="11"/>
    <x v="2"/>
  </r>
  <r>
    <x v="14"/>
    <x v="14"/>
    <s v="1633 Osen "/>
    <x v="300"/>
    <x v="303"/>
    <x v="2"/>
    <n v="8"/>
    <x v="2"/>
  </r>
  <r>
    <x v="14"/>
    <x v="14"/>
    <s v="1633 Osen "/>
    <x v="300"/>
    <x v="303"/>
    <x v="3"/>
    <n v="13"/>
    <x v="2"/>
  </r>
  <r>
    <x v="14"/>
    <x v="14"/>
    <s v="1633 Osen "/>
    <x v="300"/>
    <x v="303"/>
    <x v="4"/>
    <n v="8"/>
    <x v="2"/>
  </r>
  <r>
    <x v="14"/>
    <x v="14"/>
    <s v="1633 Osen "/>
    <x v="300"/>
    <x v="303"/>
    <x v="5"/>
    <n v="9"/>
    <x v="2"/>
  </r>
  <r>
    <x v="14"/>
    <x v="14"/>
    <s v="1633 Osen "/>
    <x v="300"/>
    <x v="303"/>
    <x v="6"/>
    <n v="17"/>
    <x v="2"/>
  </r>
  <r>
    <x v="14"/>
    <x v="14"/>
    <s v="1634 Oppdal "/>
    <x v="301"/>
    <x v="304"/>
    <x v="0"/>
    <n v="50"/>
    <x v="2"/>
  </r>
  <r>
    <x v="14"/>
    <x v="14"/>
    <s v="1634 Oppdal "/>
    <x v="301"/>
    <x v="304"/>
    <x v="1"/>
    <n v="175"/>
    <x v="2"/>
  </r>
  <r>
    <x v="14"/>
    <x v="14"/>
    <s v="1634 Oppdal "/>
    <x v="301"/>
    <x v="304"/>
    <x v="2"/>
    <n v="111"/>
    <x v="2"/>
  </r>
  <r>
    <x v="14"/>
    <x v="14"/>
    <s v="1634 Oppdal "/>
    <x v="301"/>
    <x v="304"/>
    <x v="3"/>
    <n v="82"/>
    <x v="2"/>
  </r>
  <r>
    <x v="14"/>
    <x v="14"/>
    <s v="1634 Oppdal "/>
    <x v="301"/>
    <x v="304"/>
    <x v="4"/>
    <n v="133"/>
    <x v="2"/>
  </r>
  <r>
    <x v="14"/>
    <x v="14"/>
    <s v="1634 Oppdal "/>
    <x v="301"/>
    <x v="304"/>
    <x v="5"/>
    <n v="2"/>
    <x v="2"/>
  </r>
  <r>
    <x v="14"/>
    <x v="14"/>
    <s v="1634 Oppdal "/>
    <x v="301"/>
    <x v="304"/>
    <x v="6"/>
    <n v="93"/>
    <x v="2"/>
  </r>
  <r>
    <x v="14"/>
    <x v="14"/>
    <s v="1635 Rennebu "/>
    <x v="302"/>
    <x v="305"/>
    <x v="0"/>
    <n v="10"/>
    <x v="7"/>
  </r>
  <r>
    <x v="14"/>
    <x v="14"/>
    <s v="1635 Rennebu "/>
    <x v="302"/>
    <x v="305"/>
    <x v="1"/>
    <n v="10"/>
    <x v="7"/>
  </r>
  <r>
    <x v="14"/>
    <x v="14"/>
    <s v="1635 Rennebu "/>
    <x v="302"/>
    <x v="305"/>
    <x v="2"/>
    <n v="72"/>
    <x v="7"/>
  </r>
  <r>
    <x v="14"/>
    <x v="14"/>
    <s v="1635 Rennebu "/>
    <x v="302"/>
    <x v="305"/>
    <x v="3"/>
    <n v="13"/>
    <x v="7"/>
  </r>
  <r>
    <x v="14"/>
    <x v="14"/>
    <s v="1635 Rennebu "/>
    <x v="302"/>
    <x v="305"/>
    <x v="4"/>
    <n v="34"/>
    <x v="7"/>
  </r>
  <r>
    <x v="14"/>
    <x v="14"/>
    <s v="1635 Rennebu "/>
    <x v="302"/>
    <x v="305"/>
    <x v="5"/>
    <n v="1"/>
    <x v="7"/>
  </r>
  <r>
    <x v="14"/>
    <x v="14"/>
    <s v="1635 Rennebu "/>
    <x v="302"/>
    <x v="305"/>
    <x v="6"/>
    <n v="16"/>
    <x v="7"/>
  </r>
  <r>
    <x v="14"/>
    <x v="14"/>
    <s v="1636 Meldal "/>
    <x v="303"/>
    <x v="306"/>
    <x v="0"/>
    <n v="38"/>
    <x v="8"/>
  </r>
  <r>
    <x v="14"/>
    <x v="14"/>
    <s v="1636 Meldal "/>
    <x v="303"/>
    <x v="306"/>
    <x v="1"/>
    <n v="1"/>
    <x v="8"/>
  </r>
  <r>
    <x v="14"/>
    <x v="14"/>
    <s v="1636 Meldal "/>
    <x v="303"/>
    <x v="306"/>
    <x v="2"/>
    <n v="67"/>
    <x v="8"/>
  </r>
  <r>
    <x v="14"/>
    <x v="14"/>
    <s v="1636 Meldal "/>
    <x v="303"/>
    <x v="306"/>
    <x v="3"/>
    <n v="29"/>
    <x v="8"/>
  </r>
  <r>
    <x v="14"/>
    <x v="14"/>
    <s v="1636 Meldal "/>
    <x v="303"/>
    <x v="306"/>
    <x v="4"/>
    <n v="44"/>
    <x v="8"/>
  </r>
  <r>
    <x v="14"/>
    <x v="14"/>
    <s v="1636 Meldal "/>
    <x v="303"/>
    <x v="306"/>
    <x v="5"/>
    <n v="3"/>
    <x v="8"/>
  </r>
  <r>
    <x v="14"/>
    <x v="14"/>
    <s v="1636 Meldal "/>
    <x v="303"/>
    <x v="306"/>
    <x v="6"/>
    <n v="7"/>
    <x v="8"/>
  </r>
  <r>
    <x v="14"/>
    <x v="14"/>
    <s v="1638 Orkdal "/>
    <x v="304"/>
    <x v="307"/>
    <x v="0"/>
    <n v="169"/>
    <x v="2"/>
  </r>
  <r>
    <x v="14"/>
    <x v="14"/>
    <s v="1638 Orkdal "/>
    <x v="304"/>
    <x v="307"/>
    <x v="1"/>
    <n v="18"/>
    <x v="2"/>
  </r>
  <r>
    <x v="14"/>
    <x v="14"/>
    <s v="1638 Orkdal "/>
    <x v="304"/>
    <x v="307"/>
    <x v="2"/>
    <n v="134"/>
    <x v="2"/>
  </r>
  <r>
    <x v="14"/>
    <x v="14"/>
    <s v="1638 Orkdal "/>
    <x v="304"/>
    <x v="307"/>
    <x v="3"/>
    <n v="133"/>
    <x v="2"/>
  </r>
  <r>
    <x v="14"/>
    <x v="14"/>
    <s v="1638 Orkdal "/>
    <x v="304"/>
    <x v="307"/>
    <x v="4"/>
    <n v="110"/>
    <x v="2"/>
  </r>
  <r>
    <x v="14"/>
    <x v="14"/>
    <s v="1638 Orkdal "/>
    <x v="304"/>
    <x v="307"/>
    <x v="5"/>
    <n v="34"/>
    <x v="2"/>
  </r>
  <r>
    <x v="14"/>
    <x v="14"/>
    <s v="1638 Orkdal "/>
    <x v="304"/>
    <x v="307"/>
    <x v="6"/>
    <n v="45"/>
    <x v="2"/>
  </r>
  <r>
    <x v="14"/>
    <x v="14"/>
    <s v="1640 Røros "/>
    <x v="305"/>
    <x v="308"/>
    <x v="0"/>
    <n v="30"/>
    <x v="0"/>
  </r>
  <r>
    <x v="14"/>
    <x v="14"/>
    <s v="1640 Røros "/>
    <x v="305"/>
    <x v="308"/>
    <x v="1"/>
    <n v="37"/>
    <x v="0"/>
  </r>
  <r>
    <x v="14"/>
    <x v="14"/>
    <s v="1640 Røros "/>
    <x v="305"/>
    <x v="308"/>
    <x v="2"/>
    <n v="68"/>
    <x v="0"/>
  </r>
  <r>
    <x v="14"/>
    <x v="14"/>
    <s v="1640 Røros "/>
    <x v="305"/>
    <x v="308"/>
    <x v="3"/>
    <n v="22"/>
    <x v="0"/>
  </r>
  <r>
    <x v="14"/>
    <x v="14"/>
    <s v="1640 Røros "/>
    <x v="305"/>
    <x v="308"/>
    <x v="4"/>
    <n v="21"/>
    <x v="0"/>
  </r>
  <r>
    <x v="14"/>
    <x v="14"/>
    <s v="1640 Røros "/>
    <x v="305"/>
    <x v="308"/>
    <x v="5"/>
    <n v="11"/>
    <x v="0"/>
  </r>
  <r>
    <x v="14"/>
    <x v="14"/>
    <s v="1640 Røros "/>
    <x v="305"/>
    <x v="308"/>
    <x v="6"/>
    <n v="8"/>
    <x v="0"/>
  </r>
  <r>
    <x v="14"/>
    <x v="14"/>
    <s v="1644 Holtålen "/>
    <x v="306"/>
    <x v="309"/>
    <x v="0"/>
    <n v="33"/>
    <x v="0"/>
  </r>
  <r>
    <x v="14"/>
    <x v="14"/>
    <s v="1644 Holtålen "/>
    <x v="306"/>
    <x v="309"/>
    <x v="1"/>
    <n v="21"/>
    <x v="0"/>
  </r>
  <r>
    <x v="14"/>
    <x v="14"/>
    <s v="1644 Holtålen "/>
    <x v="306"/>
    <x v="309"/>
    <x v="2"/>
    <n v="106"/>
    <x v="0"/>
  </r>
  <r>
    <x v="14"/>
    <x v="14"/>
    <s v="1644 Holtålen "/>
    <x v="306"/>
    <x v="309"/>
    <x v="3"/>
    <n v="6"/>
    <x v="0"/>
  </r>
  <r>
    <x v="14"/>
    <x v="14"/>
    <s v="1644 Holtålen "/>
    <x v="306"/>
    <x v="309"/>
    <x v="4"/>
    <n v="23"/>
    <x v="0"/>
  </r>
  <r>
    <x v="14"/>
    <x v="14"/>
    <s v="1644 Holtålen "/>
    <x v="306"/>
    <x v="309"/>
    <x v="5"/>
    <n v="16"/>
    <x v="0"/>
  </r>
  <r>
    <x v="14"/>
    <x v="14"/>
    <s v="1644 Holtålen "/>
    <x v="306"/>
    <x v="309"/>
    <x v="6"/>
    <n v="17"/>
    <x v="0"/>
  </r>
  <r>
    <x v="14"/>
    <x v="14"/>
    <s v="1648 Mitre-Gauldal "/>
    <x v="307"/>
    <x v="310"/>
    <x v="0"/>
    <n v="86"/>
    <x v="2"/>
  </r>
  <r>
    <x v="14"/>
    <x v="14"/>
    <s v="1648 Mitre-Gauldal "/>
    <x v="307"/>
    <x v="310"/>
    <x v="1"/>
    <n v="55"/>
    <x v="2"/>
  </r>
  <r>
    <x v="14"/>
    <x v="14"/>
    <s v="1648 Mitre-Gauldal "/>
    <x v="307"/>
    <x v="310"/>
    <x v="2"/>
    <n v="229"/>
    <x v="2"/>
  </r>
  <r>
    <x v="14"/>
    <x v="14"/>
    <s v="1648 Mitre-Gauldal "/>
    <x v="307"/>
    <x v="310"/>
    <x v="3"/>
    <n v="81"/>
    <x v="2"/>
  </r>
  <r>
    <x v="14"/>
    <x v="14"/>
    <s v="1648 Mitre-Gauldal "/>
    <x v="307"/>
    <x v="310"/>
    <x v="4"/>
    <n v="64"/>
    <x v="2"/>
  </r>
  <r>
    <x v="14"/>
    <x v="14"/>
    <s v="1648 Mitre-Gauldal "/>
    <x v="307"/>
    <x v="310"/>
    <x v="5"/>
    <n v="13"/>
    <x v="2"/>
  </r>
  <r>
    <x v="14"/>
    <x v="14"/>
    <s v="1648 Mitre-Gauldal "/>
    <x v="307"/>
    <x v="310"/>
    <x v="6"/>
    <n v="17"/>
    <x v="2"/>
  </r>
  <r>
    <x v="14"/>
    <x v="14"/>
    <s v="1653 Melhus "/>
    <x v="308"/>
    <x v="311"/>
    <x v="0"/>
    <n v="113"/>
    <x v="6"/>
  </r>
  <r>
    <x v="14"/>
    <x v="14"/>
    <s v="1653 Melhus "/>
    <x v="308"/>
    <x v="311"/>
    <x v="1"/>
    <n v="6"/>
    <x v="6"/>
  </r>
  <r>
    <x v="14"/>
    <x v="14"/>
    <s v="1653 Melhus "/>
    <x v="308"/>
    <x v="311"/>
    <x v="2"/>
    <n v="118"/>
    <x v="6"/>
  </r>
  <r>
    <x v="14"/>
    <x v="14"/>
    <s v="1653 Melhus "/>
    <x v="308"/>
    <x v="311"/>
    <x v="3"/>
    <n v="72"/>
    <x v="6"/>
  </r>
  <r>
    <x v="14"/>
    <x v="14"/>
    <s v="1653 Melhus "/>
    <x v="308"/>
    <x v="311"/>
    <x v="4"/>
    <n v="97"/>
    <x v="6"/>
  </r>
  <r>
    <x v="14"/>
    <x v="14"/>
    <s v="1653 Melhus "/>
    <x v="308"/>
    <x v="311"/>
    <x v="5"/>
    <n v="47"/>
    <x v="6"/>
  </r>
  <r>
    <x v="14"/>
    <x v="14"/>
    <s v="1653 Melhus "/>
    <x v="308"/>
    <x v="311"/>
    <x v="6"/>
    <n v="36"/>
    <x v="6"/>
  </r>
  <r>
    <x v="14"/>
    <x v="14"/>
    <s v="1657 Skaun "/>
    <x v="309"/>
    <x v="312"/>
    <x v="0"/>
    <n v="130"/>
    <x v="6"/>
  </r>
  <r>
    <x v="14"/>
    <x v="14"/>
    <s v="1657 Skaun "/>
    <x v="309"/>
    <x v="312"/>
    <x v="1"/>
    <n v="4"/>
    <x v="6"/>
  </r>
  <r>
    <x v="14"/>
    <x v="14"/>
    <s v="1657 Skaun "/>
    <x v="309"/>
    <x v="312"/>
    <x v="2"/>
    <n v="71"/>
    <x v="6"/>
  </r>
  <r>
    <x v="14"/>
    <x v="14"/>
    <s v="1657 Skaun "/>
    <x v="309"/>
    <x v="312"/>
    <x v="3"/>
    <n v="1"/>
    <x v="6"/>
  </r>
  <r>
    <x v="14"/>
    <x v="14"/>
    <s v="1657 Skaun "/>
    <x v="309"/>
    <x v="312"/>
    <x v="4"/>
    <n v="29"/>
    <x v="6"/>
  </r>
  <r>
    <x v="14"/>
    <x v="14"/>
    <s v="1657 Skaun "/>
    <x v="309"/>
    <x v="312"/>
    <x v="5"/>
    <n v="10"/>
    <x v="6"/>
  </r>
  <r>
    <x v="14"/>
    <x v="14"/>
    <s v="1657 Skaun "/>
    <x v="309"/>
    <x v="312"/>
    <x v="6"/>
    <n v="58"/>
    <x v="6"/>
  </r>
  <r>
    <x v="14"/>
    <x v="14"/>
    <s v="1662 Klæbu "/>
    <x v="310"/>
    <x v="313"/>
    <x v="0"/>
    <n v="10"/>
    <x v="7"/>
  </r>
  <r>
    <x v="14"/>
    <x v="14"/>
    <s v="1662 Klæbu "/>
    <x v="310"/>
    <x v="313"/>
    <x v="1"/>
    <n v="0"/>
    <x v="7"/>
  </r>
  <r>
    <x v="14"/>
    <x v="14"/>
    <s v="1662 Klæbu "/>
    <x v="310"/>
    <x v="313"/>
    <x v="2"/>
    <n v="2"/>
    <x v="7"/>
  </r>
  <r>
    <x v="14"/>
    <x v="14"/>
    <s v="1662 Klæbu "/>
    <x v="310"/>
    <x v="313"/>
    <x v="3"/>
    <n v="0"/>
    <x v="7"/>
  </r>
  <r>
    <x v="14"/>
    <x v="14"/>
    <s v="1662 Klæbu "/>
    <x v="310"/>
    <x v="313"/>
    <x v="4"/>
    <n v="19"/>
    <x v="7"/>
  </r>
  <r>
    <x v="14"/>
    <x v="14"/>
    <s v="1662 Klæbu "/>
    <x v="310"/>
    <x v="313"/>
    <x v="5"/>
    <n v="3"/>
    <x v="7"/>
  </r>
  <r>
    <x v="14"/>
    <x v="14"/>
    <s v="1662 Klæbu "/>
    <x v="310"/>
    <x v="313"/>
    <x v="6"/>
    <n v="4"/>
    <x v="7"/>
  </r>
  <r>
    <x v="14"/>
    <x v="14"/>
    <s v="1663 Malvik "/>
    <x v="311"/>
    <x v="314"/>
    <x v="0"/>
    <n v="11"/>
    <x v="6"/>
  </r>
  <r>
    <x v="14"/>
    <x v="14"/>
    <s v="1663 Malvik "/>
    <x v="311"/>
    <x v="314"/>
    <x v="1"/>
    <n v="2"/>
    <x v="6"/>
  </r>
  <r>
    <x v="14"/>
    <x v="14"/>
    <s v="1663 Malvik "/>
    <x v="311"/>
    <x v="314"/>
    <x v="2"/>
    <n v="10"/>
    <x v="6"/>
  </r>
  <r>
    <x v="14"/>
    <x v="14"/>
    <s v="1663 Malvik "/>
    <x v="311"/>
    <x v="314"/>
    <x v="3"/>
    <n v="8"/>
    <x v="6"/>
  </r>
  <r>
    <x v="14"/>
    <x v="14"/>
    <s v="1663 Malvik "/>
    <x v="311"/>
    <x v="314"/>
    <x v="4"/>
    <n v="11"/>
    <x v="6"/>
  </r>
  <r>
    <x v="14"/>
    <x v="14"/>
    <s v="1663 Malvik "/>
    <x v="311"/>
    <x v="314"/>
    <x v="5"/>
    <n v="19"/>
    <x v="6"/>
  </r>
  <r>
    <x v="14"/>
    <x v="14"/>
    <s v="1663 Malvik "/>
    <x v="311"/>
    <x v="314"/>
    <x v="6"/>
    <n v="6"/>
    <x v="6"/>
  </r>
  <r>
    <x v="14"/>
    <x v="14"/>
    <s v="1664 Selbu "/>
    <x v="312"/>
    <x v="315"/>
    <x v="0"/>
    <n v="84"/>
    <x v="8"/>
  </r>
  <r>
    <x v="14"/>
    <x v="14"/>
    <s v="1664 Selbu "/>
    <x v="312"/>
    <x v="315"/>
    <x v="1"/>
    <n v="9"/>
    <x v="8"/>
  </r>
  <r>
    <x v="14"/>
    <x v="14"/>
    <s v="1664 Selbu "/>
    <x v="312"/>
    <x v="315"/>
    <x v="2"/>
    <n v="24"/>
    <x v="8"/>
  </r>
  <r>
    <x v="14"/>
    <x v="14"/>
    <s v="1664 Selbu "/>
    <x v="312"/>
    <x v="315"/>
    <x v="3"/>
    <n v="26"/>
    <x v="8"/>
  </r>
  <r>
    <x v="14"/>
    <x v="14"/>
    <s v="1664 Selbu "/>
    <x v="312"/>
    <x v="315"/>
    <x v="4"/>
    <n v="32"/>
    <x v="8"/>
  </r>
  <r>
    <x v="14"/>
    <x v="14"/>
    <s v="1664 Selbu "/>
    <x v="312"/>
    <x v="315"/>
    <x v="5"/>
    <n v="24"/>
    <x v="8"/>
  </r>
  <r>
    <x v="14"/>
    <x v="14"/>
    <s v="1664 Selbu "/>
    <x v="312"/>
    <x v="315"/>
    <x v="6"/>
    <n v="8"/>
    <x v="8"/>
  </r>
  <r>
    <x v="14"/>
    <x v="14"/>
    <s v="1665 Tydal "/>
    <x v="313"/>
    <x v="316"/>
    <x v="0"/>
    <n v="7"/>
    <x v="2"/>
  </r>
  <r>
    <x v="14"/>
    <x v="14"/>
    <s v="1665 Tydal "/>
    <x v="313"/>
    <x v="316"/>
    <x v="1"/>
    <n v="1"/>
    <x v="2"/>
  </r>
  <r>
    <x v="14"/>
    <x v="14"/>
    <s v="1665 Tydal "/>
    <x v="313"/>
    <x v="316"/>
    <x v="2"/>
    <n v="6"/>
    <x v="2"/>
  </r>
  <r>
    <x v="14"/>
    <x v="14"/>
    <s v="1665 Tydal "/>
    <x v="313"/>
    <x v="316"/>
    <x v="3"/>
    <n v="8"/>
    <x v="2"/>
  </r>
  <r>
    <x v="14"/>
    <x v="14"/>
    <s v="1665 Tydal "/>
    <x v="313"/>
    <x v="316"/>
    <x v="4"/>
    <n v="7"/>
    <x v="2"/>
  </r>
  <r>
    <x v="14"/>
    <x v="14"/>
    <s v="1665 Tydal "/>
    <x v="313"/>
    <x v="316"/>
    <x v="5"/>
    <n v="0"/>
    <x v="2"/>
  </r>
  <r>
    <x v="14"/>
    <x v="14"/>
    <s v="1665 Tydal "/>
    <x v="313"/>
    <x v="316"/>
    <x v="6"/>
    <n v="1"/>
    <x v="2"/>
  </r>
  <r>
    <x v="15"/>
    <x v="15"/>
    <s v="1702 Steinkjer "/>
    <x v="314"/>
    <x v="317"/>
    <x v="0"/>
    <n v="50"/>
    <x v="0"/>
  </r>
  <r>
    <x v="15"/>
    <x v="15"/>
    <s v="1702 Steinkjer "/>
    <x v="314"/>
    <x v="317"/>
    <x v="1"/>
    <n v="19"/>
    <x v="0"/>
  </r>
  <r>
    <x v="15"/>
    <x v="15"/>
    <s v="1702 Steinkjer "/>
    <x v="314"/>
    <x v="317"/>
    <x v="2"/>
    <n v="469"/>
    <x v="0"/>
  </r>
  <r>
    <x v="15"/>
    <x v="15"/>
    <s v="1702 Steinkjer "/>
    <x v="314"/>
    <x v="317"/>
    <x v="3"/>
    <n v="34"/>
    <x v="0"/>
  </r>
  <r>
    <x v="15"/>
    <x v="15"/>
    <s v="1702 Steinkjer "/>
    <x v="314"/>
    <x v="317"/>
    <x v="4"/>
    <n v="151"/>
    <x v="0"/>
  </r>
  <r>
    <x v="15"/>
    <x v="15"/>
    <s v="1702 Steinkjer "/>
    <x v="314"/>
    <x v="317"/>
    <x v="5"/>
    <n v="165"/>
    <x v="0"/>
  </r>
  <r>
    <x v="15"/>
    <x v="15"/>
    <s v="1702 Steinkjer "/>
    <x v="314"/>
    <x v="317"/>
    <x v="6"/>
    <n v="48"/>
    <x v="0"/>
  </r>
  <r>
    <x v="15"/>
    <x v="15"/>
    <s v="1703 Namsos  "/>
    <x v="315"/>
    <x v="318"/>
    <x v="0"/>
    <n v="21"/>
    <x v="5"/>
  </r>
  <r>
    <x v="15"/>
    <x v="15"/>
    <s v="1703 Namsos  "/>
    <x v="315"/>
    <x v="318"/>
    <x v="1"/>
    <n v="0"/>
    <x v="5"/>
  </r>
  <r>
    <x v="15"/>
    <x v="15"/>
    <s v="1703 Namsos  "/>
    <x v="315"/>
    <x v="318"/>
    <x v="2"/>
    <n v="11"/>
    <x v="5"/>
  </r>
  <r>
    <x v="15"/>
    <x v="15"/>
    <s v="1703 Namsos  "/>
    <x v="315"/>
    <x v="318"/>
    <x v="3"/>
    <n v="1"/>
    <x v="5"/>
  </r>
  <r>
    <x v="15"/>
    <x v="15"/>
    <s v="1703 Namsos  "/>
    <x v="315"/>
    <x v="318"/>
    <x v="4"/>
    <n v="12"/>
    <x v="5"/>
  </r>
  <r>
    <x v="15"/>
    <x v="15"/>
    <s v="1703 Namsos  "/>
    <x v="315"/>
    <x v="318"/>
    <x v="5"/>
    <n v="18"/>
    <x v="5"/>
  </r>
  <r>
    <x v="15"/>
    <x v="15"/>
    <s v="1703 Namsos  "/>
    <x v="315"/>
    <x v="318"/>
    <x v="6"/>
    <n v="11"/>
    <x v="5"/>
  </r>
  <r>
    <x v="15"/>
    <x v="15"/>
    <s v="1711 Meråker "/>
    <x v="316"/>
    <x v="319"/>
    <x v="0"/>
    <n v="15"/>
    <x v="6"/>
  </r>
  <r>
    <x v="15"/>
    <x v="15"/>
    <s v="1711 Meråker "/>
    <x v="316"/>
    <x v="319"/>
    <x v="1"/>
    <n v="4"/>
    <x v="6"/>
  </r>
  <r>
    <x v="15"/>
    <x v="15"/>
    <s v="1711 Meråker "/>
    <x v="316"/>
    <x v="319"/>
    <x v="2"/>
    <n v="6"/>
    <x v="6"/>
  </r>
  <r>
    <x v="15"/>
    <x v="15"/>
    <s v="1711 Meråker "/>
    <x v="316"/>
    <x v="319"/>
    <x v="3"/>
    <n v="3"/>
    <x v="6"/>
  </r>
  <r>
    <x v="15"/>
    <x v="15"/>
    <s v="1711 Meråker "/>
    <x v="316"/>
    <x v="319"/>
    <x v="4"/>
    <n v="8"/>
    <x v="6"/>
  </r>
  <r>
    <x v="15"/>
    <x v="15"/>
    <s v="1711 Meråker "/>
    <x v="316"/>
    <x v="319"/>
    <x v="5"/>
    <n v="1"/>
    <x v="6"/>
  </r>
  <r>
    <x v="15"/>
    <x v="15"/>
    <s v="1711 Meråker "/>
    <x v="316"/>
    <x v="319"/>
    <x v="6"/>
    <n v="1"/>
    <x v="6"/>
  </r>
  <r>
    <x v="15"/>
    <x v="15"/>
    <s v="1714 Stjørdal "/>
    <x v="317"/>
    <x v="320"/>
    <x v="0"/>
    <n v="228"/>
    <x v="4"/>
  </r>
  <r>
    <x v="15"/>
    <x v="15"/>
    <s v="1714 Stjørdal "/>
    <x v="317"/>
    <x v="320"/>
    <x v="1"/>
    <n v="12"/>
    <x v="4"/>
  </r>
  <r>
    <x v="15"/>
    <x v="15"/>
    <s v="1714 Stjørdal "/>
    <x v="317"/>
    <x v="320"/>
    <x v="2"/>
    <n v="317"/>
    <x v="4"/>
  </r>
  <r>
    <x v="15"/>
    <x v="15"/>
    <s v="1714 Stjørdal "/>
    <x v="317"/>
    <x v="320"/>
    <x v="3"/>
    <n v="51"/>
    <x v="4"/>
  </r>
  <r>
    <x v="15"/>
    <x v="15"/>
    <s v="1714 Stjørdal "/>
    <x v="317"/>
    <x v="320"/>
    <x v="4"/>
    <n v="172"/>
    <x v="4"/>
  </r>
  <r>
    <x v="15"/>
    <x v="15"/>
    <s v="1714 Stjørdal "/>
    <x v="317"/>
    <x v="320"/>
    <x v="5"/>
    <n v="60"/>
    <x v="4"/>
  </r>
  <r>
    <x v="15"/>
    <x v="15"/>
    <s v="1714 Stjørdal "/>
    <x v="317"/>
    <x v="320"/>
    <x v="6"/>
    <n v="103"/>
    <x v="4"/>
  </r>
  <r>
    <x v="15"/>
    <x v="15"/>
    <s v="1717 Frosta "/>
    <x v="318"/>
    <x v="321"/>
    <x v="0"/>
    <n v="35"/>
    <x v="4"/>
  </r>
  <r>
    <x v="15"/>
    <x v="15"/>
    <s v="1717 Frosta "/>
    <x v="318"/>
    <x v="321"/>
    <x v="1"/>
    <n v="7"/>
    <x v="4"/>
  </r>
  <r>
    <x v="15"/>
    <x v="15"/>
    <s v="1717 Frosta "/>
    <x v="318"/>
    <x v="321"/>
    <x v="2"/>
    <n v="10"/>
    <x v="4"/>
  </r>
  <r>
    <x v="15"/>
    <x v="15"/>
    <s v="1717 Frosta "/>
    <x v="318"/>
    <x v="321"/>
    <x v="3"/>
    <n v="21"/>
    <x v="4"/>
  </r>
  <r>
    <x v="15"/>
    <x v="15"/>
    <s v="1717 Frosta "/>
    <x v="318"/>
    <x v="321"/>
    <x v="4"/>
    <n v="11"/>
    <x v="4"/>
  </r>
  <r>
    <x v="15"/>
    <x v="15"/>
    <s v="1717 Frosta "/>
    <x v="318"/>
    <x v="321"/>
    <x v="5"/>
    <n v="1"/>
    <x v="4"/>
  </r>
  <r>
    <x v="15"/>
    <x v="15"/>
    <s v="1717 Frosta "/>
    <x v="318"/>
    <x v="321"/>
    <x v="6"/>
    <n v="3"/>
    <x v="4"/>
  </r>
  <r>
    <x v="15"/>
    <x v="15"/>
    <s v="1718 Leksvik "/>
    <x v="319"/>
    <x v="322"/>
    <x v="0"/>
    <n v="25"/>
    <x v="3"/>
  </r>
  <r>
    <x v="15"/>
    <x v="15"/>
    <s v="1718 Leksvik "/>
    <x v="319"/>
    <x v="322"/>
    <x v="1"/>
    <n v="1"/>
    <x v="3"/>
  </r>
  <r>
    <x v="15"/>
    <x v="15"/>
    <s v="1718 Leksvik "/>
    <x v="319"/>
    <x v="322"/>
    <x v="2"/>
    <n v="4"/>
    <x v="3"/>
  </r>
  <r>
    <x v="15"/>
    <x v="15"/>
    <s v="1718 Leksvik "/>
    <x v="319"/>
    <x v="322"/>
    <x v="3"/>
    <n v="4"/>
    <x v="3"/>
  </r>
  <r>
    <x v="15"/>
    <x v="15"/>
    <s v="1718 Leksvik "/>
    <x v="319"/>
    <x v="322"/>
    <x v="4"/>
    <n v="24"/>
    <x v="3"/>
  </r>
  <r>
    <x v="15"/>
    <x v="15"/>
    <s v="1718 Leksvik "/>
    <x v="319"/>
    <x v="322"/>
    <x v="5"/>
    <n v="5"/>
    <x v="3"/>
  </r>
  <r>
    <x v="15"/>
    <x v="15"/>
    <s v="1718 Leksvik "/>
    <x v="319"/>
    <x v="322"/>
    <x v="6"/>
    <n v="5"/>
    <x v="3"/>
  </r>
  <r>
    <x v="15"/>
    <x v="15"/>
    <s v="1719 Levanger "/>
    <x v="320"/>
    <x v="323"/>
    <x v="0"/>
    <n v="113"/>
    <x v="6"/>
  </r>
  <r>
    <x v="15"/>
    <x v="15"/>
    <s v="1719 Levanger "/>
    <x v="320"/>
    <x v="323"/>
    <x v="1"/>
    <n v="8"/>
    <x v="6"/>
  </r>
  <r>
    <x v="15"/>
    <x v="15"/>
    <s v="1719 Levanger "/>
    <x v="320"/>
    <x v="323"/>
    <x v="2"/>
    <n v="127"/>
    <x v="6"/>
  </r>
  <r>
    <x v="15"/>
    <x v="15"/>
    <s v="1719 Levanger "/>
    <x v="320"/>
    <x v="323"/>
    <x v="3"/>
    <n v="68"/>
    <x v="6"/>
  </r>
  <r>
    <x v="15"/>
    <x v="15"/>
    <s v="1719 Levanger "/>
    <x v="320"/>
    <x v="323"/>
    <x v="4"/>
    <n v="85"/>
    <x v="6"/>
  </r>
  <r>
    <x v="15"/>
    <x v="15"/>
    <s v="1719 Levanger "/>
    <x v="320"/>
    <x v="323"/>
    <x v="5"/>
    <n v="13"/>
    <x v="6"/>
  </r>
  <r>
    <x v="15"/>
    <x v="15"/>
    <s v="1719 Levanger "/>
    <x v="320"/>
    <x v="323"/>
    <x v="6"/>
    <n v="66"/>
    <x v="6"/>
  </r>
  <r>
    <x v="15"/>
    <x v="15"/>
    <s v="1721 Verdal  "/>
    <x v="321"/>
    <x v="324"/>
    <x v="0"/>
    <n v="58"/>
    <x v="4"/>
  </r>
  <r>
    <x v="15"/>
    <x v="15"/>
    <s v="1721 Verdal  "/>
    <x v="321"/>
    <x v="324"/>
    <x v="1"/>
    <n v="12"/>
    <x v="4"/>
  </r>
  <r>
    <x v="15"/>
    <x v="15"/>
    <s v="1721 Verdal  "/>
    <x v="321"/>
    <x v="324"/>
    <x v="2"/>
    <n v="115"/>
    <x v="4"/>
  </r>
  <r>
    <x v="15"/>
    <x v="15"/>
    <s v="1721 Verdal  "/>
    <x v="321"/>
    <x v="324"/>
    <x v="3"/>
    <n v="38"/>
    <x v="4"/>
  </r>
  <r>
    <x v="15"/>
    <x v="15"/>
    <s v="1721 Verdal  "/>
    <x v="321"/>
    <x v="324"/>
    <x v="4"/>
    <n v="61"/>
    <x v="4"/>
  </r>
  <r>
    <x v="15"/>
    <x v="15"/>
    <s v="1721 Verdal  "/>
    <x v="321"/>
    <x v="324"/>
    <x v="5"/>
    <n v="0"/>
    <x v="4"/>
  </r>
  <r>
    <x v="15"/>
    <x v="15"/>
    <s v="1721 Verdal  "/>
    <x v="321"/>
    <x v="324"/>
    <x v="6"/>
    <n v="20"/>
    <x v="4"/>
  </r>
  <r>
    <x v="15"/>
    <x v="15"/>
    <s v="1724 Verran  "/>
    <x v="322"/>
    <x v="325"/>
    <x v="0"/>
    <n v="9"/>
    <x v="0"/>
  </r>
  <r>
    <x v="15"/>
    <x v="15"/>
    <s v="1724 Verran  "/>
    <x v="322"/>
    <x v="325"/>
    <x v="1"/>
    <n v="3"/>
    <x v="0"/>
  </r>
  <r>
    <x v="15"/>
    <x v="15"/>
    <s v="1724 Verran  "/>
    <x v="322"/>
    <x v="325"/>
    <x v="2"/>
    <n v="11"/>
    <x v="0"/>
  </r>
  <r>
    <x v="15"/>
    <x v="15"/>
    <s v="1724 Verran  "/>
    <x v="322"/>
    <x v="325"/>
    <x v="3"/>
    <n v="0"/>
    <x v="0"/>
  </r>
  <r>
    <x v="15"/>
    <x v="15"/>
    <s v="1724 Verran  "/>
    <x v="322"/>
    <x v="325"/>
    <x v="4"/>
    <n v="7"/>
    <x v="0"/>
  </r>
  <r>
    <x v="15"/>
    <x v="15"/>
    <s v="1724 Verran  "/>
    <x v="322"/>
    <x v="325"/>
    <x v="5"/>
    <n v="0"/>
    <x v="0"/>
  </r>
  <r>
    <x v="15"/>
    <x v="15"/>
    <s v="1724 Verran  "/>
    <x v="322"/>
    <x v="325"/>
    <x v="6"/>
    <n v="2"/>
    <x v="0"/>
  </r>
  <r>
    <x v="15"/>
    <x v="15"/>
    <s v="1725 Namdalseid "/>
    <x v="323"/>
    <x v="326"/>
    <x v="0"/>
    <n v="3"/>
    <x v="2"/>
  </r>
  <r>
    <x v="15"/>
    <x v="15"/>
    <s v="1725 Namdalseid "/>
    <x v="323"/>
    <x v="326"/>
    <x v="1"/>
    <n v="1"/>
    <x v="2"/>
  </r>
  <r>
    <x v="15"/>
    <x v="15"/>
    <s v="1725 Namdalseid "/>
    <x v="323"/>
    <x v="326"/>
    <x v="2"/>
    <n v="22"/>
    <x v="2"/>
  </r>
  <r>
    <x v="15"/>
    <x v="15"/>
    <s v="1725 Namdalseid "/>
    <x v="323"/>
    <x v="326"/>
    <x v="3"/>
    <n v="11"/>
    <x v="2"/>
  </r>
  <r>
    <x v="15"/>
    <x v="15"/>
    <s v="1725 Namdalseid "/>
    <x v="323"/>
    <x v="326"/>
    <x v="4"/>
    <n v="26"/>
    <x v="2"/>
  </r>
  <r>
    <x v="15"/>
    <x v="15"/>
    <s v="1725 Namdalseid "/>
    <x v="323"/>
    <x v="326"/>
    <x v="5"/>
    <n v="0"/>
    <x v="2"/>
  </r>
  <r>
    <x v="15"/>
    <x v="15"/>
    <s v="1725 Namdalseid "/>
    <x v="323"/>
    <x v="326"/>
    <x v="6"/>
    <n v="1"/>
    <x v="2"/>
  </r>
  <r>
    <x v="15"/>
    <x v="15"/>
    <s v="1736 Snåsa "/>
    <x v="324"/>
    <x v="327"/>
    <x v="0"/>
    <n v="13"/>
    <x v="2"/>
  </r>
  <r>
    <x v="15"/>
    <x v="15"/>
    <s v="1736 Snåsa "/>
    <x v="324"/>
    <x v="327"/>
    <x v="1"/>
    <n v="2"/>
    <x v="2"/>
  </r>
  <r>
    <x v="15"/>
    <x v="15"/>
    <s v="1736 Snåsa "/>
    <x v="324"/>
    <x v="327"/>
    <x v="2"/>
    <n v="80"/>
    <x v="2"/>
  </r>
  <r>
    <x v="15"/>
    <x v="15"/>
    <s v="1736 Snåsa "/>
    <x v="324"/>
    <x v="327"/>
    <x v="3"/>
    <n v="26"/>
    <x v="2"/>
  </r>
  <r>
    <x v="15"/>
    <x v="15"/>
    <s v="1736 Snåsa "/>
    <x v="324"/>
    <x v="327"/>
    <x v="4"/>
    <n v="18"/>
    <x v="2"/>
  </r>
  <r>
    <x v="15"/>
    <x v="15"/>
    <s v="1736 Snåsa "/>
    <x v="324"/>
    <x v="327"/>
    <x v="5"/>
    <n v="0"/>
    <x v="2"/>
  </r>
  <r>
    <x v="15"/>
    <x v="15"/>
    <s v="1736 Snåsa "/>
    <x v="324"/>
    <x v="327"/>
    <x v="6"/>
    <n v="3"/>
    <x v="2"/>
  </r>
  <r>
    <x v="15"/>
    <x v="15"/>
    <s v="1738 Lierne  "/>
    <x v="325"/>
    <x v="328"/>
    <x v="0"/>
    <n v="4"/>
    <x v="3"/>
  </r>
  <r>
    <x v="15"/>
    <x v="15"/>
    <s v="1738 Lierne  "/>
    <x v="325"/>
    <x v="328"/>
    <x v="1"/>
    <n v="4"/>
    <x v="3"/>
  </r>
  <r>
    <x v="15"/>
    <x v="15"/>
    <s v="1738 Lierne  "/>
    <x v="325"/>
    <x v="328"/>
    <x v="2"/>
    <n v="1"/>
    <x v="3"/>
  </r>
  <r>
    <x v="15"/>
    <x v="15"/>
    <s v="1738 Lierne  "/>
    <x v="325"/>
    <x v="328"/>
    <x v="3"/>
    <n v="4"/>
    <x v="3"/>
  </r>
  <r>
    <x v="15"/>
    <x v="15"/>
    <s v="1738 Lierne  "/>
    <x v="325"/>
    <x v="328"/>
    <x v="4"/>
    <n v="2"/>
    <x v="3"/>
  </r>
  <r>
    <x v="15"/>
    <x v="15"/>
    <s v="1738 Lierne  "/>
    <x v="325"/>
    <x v="328"/>
    <x v="5"/>
    <n v="8"/>
    <x v="3"/>
  </r>
  <r>
    <x v="15"/>
    <x v="15"/>
    <s v="1738 Lierne  "/>
    <x v="325"/>
    <x v="328"/>
    <x v="6"/>
    <n v="0"/>
    <x v="3"/>
  </r>
  <r>
    <x v="15"/>
    <x v="15"/>
    <s v="1739 Røyrvik "/>
    <x v="326"/>
    <x v="329"/>
    <x v="0"/>
    <n v="4"/>
    <x v="0"/>
  </r>
  <r>
    <x v="15"/>
    <x v="15"/>
    <s v="1739 Røyrvik "/>
    <x v="326"/>
    <x v="329"/>
    <x v="1"/>
    <n v="4"/>
    <x v="0"/>
  </r>
  <r>
    <x v="15"/>
    <x v="15"/>
    <s v="1739 Røyrvik "/>
    <x v="326"/>
    <x v="329"/>
    <x v="2"/>
    <n v="6"/>
    <x v="0"/>
  </r>
  <r>
    <x v="15"/>
    <x v="15"/>
    <s v="1739 Røyrvik "/>
    <x v="326"/>
    <x v="329"/>
    <x v="3"/>
    <n v="0"/>
    <x v="0"/>
  </r>
  <r>
    <x v="15"/>
    <x v="15"/>
    <s v="1739 Røyrvik "/>
    <x v="326"/>
    <x v="329"/>
    <x v="4"/>
    <n v="2"/>
    <x v="0"/>
  </r>
  <r>
    <x v="15"/>
    <x v="15"/>
    <s v="1739 Røyrvik "/>
    <x v="326"/>
    <x v="329"/>
    <x v="5"/>
    <n v="0"/>
    <x v="0"/>
  </r>
  <r>
    <x v="15"/>
    <x v="15"/>
    <s v="1739 Røyrvik "/>
    <x v="326"/>
    <x v="329"/>
    <x v="6"/>
    <n v="3"/>
    <x v="0"/>
  </r>
  <r>
    <x v="15"/>
    <x v="15"/>
    <s v="1740 Namsskogan "/>
    <x v="327"/>
    <x v="330"/>
    <x v="0"/>
    <n v="9"/>
    <x v="0"/>
  </r>
  <r>
    <x v="15"/>
    <x v="15"/>
    <s v="1740 Namsskogan "/>
    <x v="327"/>
    <x v="330"/>
    <x v="1"/>
    <n v="2"/>
    <x v="0"/>
  </r>
  <r>
    <x v="15"/>
    <x v="15"/>
    <s v="1740 Namsskogan "/>
    <x v="327"/>
    <x v="330"/>
    <x v="2"/>
    <n v="24"/>
    <x v="0"/>
  </r>
  <r>
    <x v="15"/>
    <x v="15"/>
    <s v="1740 Namsskogan "/>
    <x v="327"/>
    <x v="330"/>
    <x v="3"/>
    <n v="10"/>
    <x v="0"/>
  </r>
  <r>
    <x v="15"/>
    <x v="15"/>
    <s v="1740 Namsskogan "/>
    <x v="327"/>
    <x v="330"/>
    <x v="4"/>
    <n v="12"/>
    <x v="0"/>
  </r>
  <r>
    <x v="15"/>
    <x v="15"/>
    <s v="1740 Namsskogan "/>
    <x v="327"/>
    <x v="330"/>
    <x v="5"/>
    <n v="0"/>
    <x v="0"/>
  </r>
  <r>
    <x v="15"/>
    <x v="15"/>
    <s v="1740 Namsskogan "/>
    <x v="327"/>
    <x v="330"/>
    <x v="6"/>
    <n v="4"/>
    <x v="0"/>
  </r>
  <r>
    <x v="15"/>
    <x v="15"/>
    <s v="1742 Grong  "/>
    <x v="328"/>
    <x v="331"/>
    <x v="0"/>
    <n v="30"/>
    <x v="1"/>
  </r>
  <r>
    <x v="15"/>
    <x v="15"/>
    <s v="1742 Grong  "/>
    <x v="328"/>
    <x v="331"/>
    <x v="1"/>
    <n v="4"/>
    <x v="1"/>
  </r>
  <r>
    <x v="15"/>
    <x v="15"/>
    <s v="1742 Grong  "/>
    <x v="328"/>
    <x v="331"/>
    <x v="2"/>
    <n v="32"/>
    <x v="1"/>
  </r>
  <r>
    <x v="15"/>
    <x v="15"/>
    <s v="1742 Grong  "/>
    <x v="328"/>
    <x v="331"/>
    <x v="3"/>
    <n v="6"/>
    <x v="1"/>
  </r>
  <r>
    <x v="15"/>
    <x v="15"/>
    <s v="1742 Grong  "/>
    <x v="328"/>
    <x v="331"/>
    <x v="4"/>
    <n v="32"/>
    <x v="1"/>
  </r>
  <r>
    <x v="15"/>
    <x v="15"/>
    <s v="1742 Grong  "/>
    <x v="328"/>
    <x v="331"/>
    <x v="5"/>
    <n v="6"/>
    <x v="1"/>
  </r>
  <r>
    <x v="15"/>
    <x v="15"/>
    <s v="1742 Grong  "/>
    <x v="328"/>
    <x v="331"/>
    <x v="6"/>
    <n v="4"/>
    <x v="1"/>
  </r>
  <r>
    <x v="15"/>
    <x v="15"/>
    <s v="1743 Høylandet "/>
    <x v="329"/>
    <x v="332"/>
    <x v="0"/>
    <n v="8"/>
    <x v="1"/>
  </r>
  <r>
    <x v="15"/>
    <x v="15"/>
    <s v="1743 Høylandet "/>
    <x v="329"/>
    <x v="332"/>
    <x v="1"/>
    <n v="5"/>
    <x v="1"/>
  </r>
  <r>
    <x v="15"/>
    <x v="15"/>
    <s v="1743 Høylandet "/>
    <x v="329"/>
    <x v="332"/>
    <x v="2"/>
    <n v="22"/>
    <x v="1"/>
  </r>
  <r>
    <x v="15"/>
    <x v="15"/>
    <s v="1743 Høylandet "/>
    <x v="329"/>
    <x v="332"/>
    <x v="3"/>
    <n v="4"/>
    <x v="1"/>
  </r>
  <r>
    <x v="15"/>
    <x v="15"/>
    <s v="1743 Høylandet "/>
    <x v="329"/>
    <x v="332"/>
    <x v="4"/>
    <n v="6"/>
    <x v="1"/>
  </r>
  <r>
    <x v="15"/>
    <x v="15"/>
    <s v="1743 Høylandet "/>
    <x v="329"/>
    <x v="332"/>
    <x v="5"/>
    <n v="5"/>
    <x v="1"/>
  </r>
  <r>
    <x v="15"/>
    <x v="15"/>
    <s v="1743 Høylandet "/>
    <x v="329"/>
    <x v="332"/>
    <x v="6"/>
    <n v="4"/>
    <x v="1"/>
  </r>
  <r>
    <x v="15"/>
    <x v="15"/>
    <s v="1744 Overhalla "/>
    <x v="330"/>
    <x v="333"/>
    <x v="0"/>
    <n v="27"/>
    <x v="7"/>
  </r>
  <r>
    <x v="15"/>
    <x v="15"/>
    <s v="1744 Overhalla "/>
    <x v="330"/>
    <x v="333"/>
    <x v="1"/>
    <n v="1"/>
    <x v="7"/>
  </r>
  <r>
    <x v="15"/>
    <x v="15"/>
    <s v="1744 Overhalla "/>
    <x v="330"/>
    <x v="333"/>
    <x v="2"/>
    <n v="29"/>
    <x v="7"/>
  </r>
  <r>
    <x v="15"/>
    <x v="15"/>
    <s v="1744 Overhalla "/>
    <x v="330"/>
    <x v="333"/>
    <x v="3"/>
    <n v="31"/>
    <x v="7"/>
  </r>
  <r>
    <x v="15"/>
    <x v="15"/>
    <s v="1744 Overhalla "/>
    <x v="330"/>
    <x v="333"/>
    <x v="4"/>
    <n v="53"/>
    <x v="7"/>
  </r>
  <r>
    <x v="15"/>
    <x v="15"/>
    <s v="1744 Overhalla "/>
    <x v="330"/>
    <x v="333"/>
    <x v="5"/>
    <n v="0"/>
    <x v="7"/>
  </r>
  <r>
    <x v="15"/>
    <x v="15"/>
    <s v="1744 Overhalla "/>
    <x v="330"/>
    <x v="333"/>
    <x v="6"/>
    <n v="2"/>
    <x v="7"/>
  </r>
  <r>
    <x v="15"/>
    <x v="15"/>
    <s v="1748 Fosnes  "/>
    <x v="331"/>
    <x v="334"/>
    <x v="0"/>
    <n v="2"/>
    <x v="4"/>
  </r>
  <r>
    <x v="15"/>
    <x v="15"/>
    <s v="1748 Fosnes  "/>
    <x v="331"/>
    <x v="334"/>
    <x v="1"/>
    <n v="3"/>
    <x v="4"/>
  </r>
  <r>
    <x v="15"/>
    <x v="15"/>
    <s v="1748 Fosnes  "/>
    <x v="331"/>
    <x v="334"/>
    <x v="2"/>
    <n v="22"/>
    <x v="4"/>
  </r>
  <r>
    <x v="15"/>
    <x v="15"/>
    <s v="1748 Fosnes  "/>
    <x v="331"/>
    <x v="334"/>
    <x v="3"/>
    <n v="6"/>
    <x v="4"/>
  </r>
  <r>
    <x v="15"/>
    <x v="15"/>
    <s v="1748 Fosnes  "/>
    <x v="331"/>
    <x v="334"/>
    <x v="4"/>
    <n v="7"/>
    <x v="4"/>
  </r>
  <r>
    <x v="15"/>
    <x v="15"/>
    <s v="1748 Fosnes  "/>
    <x v="331"/>
    <x v="334"/>
    <x v="5"/>
    <n v="0"/>
    <x v="4"/>
  </r>
  <r>
    <x v="15"/>
    <x v="15"/>
    <s v="1748 Fosnes  "/>
    <x v="331"/>
    <x v="334"/>
    <x v="6"/>
    <n v="3"/>
    <x v="4"/>
  </r>
  <r>
    <x v="15"/>
    <x v="15"/>
    <s v="1749 Flatanger "/>
    <x v="332"/>
    <x v="335"/>
    <x v="0"/>
    <n v="1"/>
    <x v="3"/>
  </r>
  <r>
    <x v="15"/>
    <x v="15"/>
    <s v="1749 Flatanger "/>
    <x v="332"/>
    <x v="335"/>
    <x v="1"/>
    <n v="7"/>
    <x v="3"/>
  </r>
  <r>
    <x v="15"/>
    <x v="15"/>
    <s v="1749 Flatanger "/>
    <x v="332"/>
    <x v="335"/>
    <x v="2"/>
    <n v="8"/>
    <x v="3"/>
  </r>
  <r>
    <x v="15"/>
    <x v="15"/>
    <s v="1749 Flatanger "/>
    <x v="332"/>
    <x v="335"/>
    <x v="3"/>
    <n v="5"/>
    <x v="3"/>
  </r>
  <r>
    <x v="15"/>
    <x v="15"/>
    <s v="1749 Flatanger "/>
    <x v="332"/>
    <x v="335"/>
    <x v="4"/>
    <n v="2"/>
    <x v="3"/>
  </r>
  <r>
    <x v="15"/>
    <x v="15"/>
    <s v="1749 Flatanger "/>
    <x v="332"/>
    <x v="335"/>
    <x v="5"/>
    <n v="0"/>
    <x v="3"/>
  </r>
  <r>
    <x v="15"/>
    <x v="15"/>
    <s v="1749 Flatanger "/>
    <x v="332"/>
    <x v="335"/>
    <x v="6"/>
    <n v="1"/>
    <x v="3"/>
  </r>
  <r>
    <x v="15"/>
    <x v="15"/>
    <s v="1750 Vikna  "/>
    <x v="333"/>
    <x v="336"/>
    <x v="0"/>
    <n v="17"/>
    <x v="5"/>
  </r>
  <r>
    <x v="15"/>
    <x v="15"/>
    <s v="1750 Vikna  "/>
    <x v="333"/>
    <x v="336"/>
    <x v="1"/>
    <n v="18"/>
    <x v="5"/>
  </r>
  <r>
    <x v="15"/>
    <x v="15"/>
    <s v="1750 Vikna  "/>
    <x v="333"/>
    <x v="336"/>
    <x v="2"/>
    <n v="29"/>
    <x v="5"/>
  </r>
  <r>
    <x v="15"/>
    <x v="15"/>
    <s v="1750 Vikna  "/>
    <x v="333"/>
    <x v="336"/>
    <x v="3"/>
    <n v="8"/>
    <x v="5"/>
  </r>
  <r>
    <x v="15"/>
    <x v="15"/>
    <s v="1750 Vikna  "/>
    <x v="333"/>
    <x v="336"/>
    <x v="4"/>
    <n v="7"/>
    <x v="5"/>
  </r>
  <r>
    <x v="15"/>
    <x v="15"/>
    <s v="1750 Vikna  "/>
    <x v="333"/>
    <x v="336"/>
    <x v="5"/>
    <n v="3"/>
    <x v="5"/>
  </r>
  <r>
    <x v="15"/>
    <x v="15"/>
    <s v="1750 Vikna  "/>
    <x v="333"/>
    <x v="336"/>
    <x v="6"/>
    <n v="4"/>
    <x v="5"/>
  </r>
  <r>
    <x v="15"/>
    <x v="15"/>
    <s v="1751 Nærøy  "/>
    <x v="334"/>
    <x v="337"/>
    <x v="0"/>
    <n v="41"/>
    <x v="6"/>
  </r>
  <r>
    <x v="15"/>
    <x v="15"/>
    <s v="1751 Nærøy  "/>
    <x v="334"/>
    <x v="337"/>
    <x v="1"/>
    <n v="14"/>
    <x v="6"/>
  </r>
  <r>
    <x v="15"/>
    <x v="15"/>
    <s v="1751 Nærøy  "/>
    <x v="334"/>
    <x v="337"/>
    <x v="2"/>
    <n v="59"/>
    <x v="6"/>
  </r>
  <r>
    <x v="15"/>
    <x v="15"/>
    <s v="1751 Nærøy  "/>
    <x v="334"/>
    <x v="337"/>
    <x v="3"/>
    <n v="6"/>
    <x v="6"/>
  </r>
  <r>
    <x v="15"/>
    <x v="15"/>
    <s v="1751 Nærøy  "/>
    <x v="334"/>
    <x v="337"/>
    <x v="4"/>
    <n v="17"/>
    <x v="6"/>
  </r>
  <r>
    <x v="15"/>
    <x v="15"/>
    <s v="1751 Nærøy  "/>
    <x v="334"/>
    <x v="337"/>
    <x v="5"/>
    <n v="58"/>
    <x v="6"/>
  </r>
  <r>
    <x v="15"/>
    <x v="15"/>
    <s v="1751 Nærøy  "/>
    <x v="334"/>
    <x v="337"/>
    <x v="6"/>
    <n v="14"/>
    <x v="6"/>
  </r>
  <r>
    <x v="15"/>
    <x v="15"/>
    <s v="1755 Leka "/>
    <x v="335"/>
    <x v="338"/>
    <x v="0"/>
    <n v="1"/>
    <x v="4"/>
  </r>
  <r>
    <x v="15"/>
    <x v="15"/>
    <s v="1755 Leka "/>
    <x v="335"/>
    <x v="338"/>
    <x v="1"/>
    <n v="3"/>
    <x v="4"/>
  </r>
  <r>
    <x v="15"/>
    <x v="15"/>
    <s v="1755 Leka "/>
    <x v="335"/>
    <x v="338"/>
    <x v="2"/>
    <n v="3"/>
    <x v="4"/>
  </r>
  <r>
    <x v="15"/>
    <x v="15"/>
    <s v="1755 Leka "/>
    <x v="335"/>
    <x v="338"/>
    <x v="3"/>
    <n v="0"/>
    <x v="4"/>
  </r>
  <r>
    <x v="15"/>
    <x v="15"/>
    <s v="1755 Leka "/>
    <x v="335"/>
    <x v="338"/>
    <x v="4"/>
    <n v="15"/>
    <x v="4"/>
  </r>
  <r>
    <x v="15"/>
    <x v="15"/>
    <s v="1755 Leka "/>
    <x v="335"/>
    <x v="338"/>
    <x v="5"/>
    <n v="3"/>
    <x v="4"/>
  </r>
  <r>
    <x v="15"/>
    <x v="15"/>
    <s v="1755 Leka "/>
    <x v="335"/>
    <x v="338"/>
    <x v="6"/>
    <n v="0"/>
    <x v="4"/>
  </r>
  <r>
    <x v="15"/>
    <x v="15"/>
    <s v="1756 Inderøy "/>
    <x v="336"/>
    <x v="339"/>
    <x v="0"/>
    <n v="57"/>
    <x v="0"/>
  </r>
  <r>
    <x v="15"/>
    <x v="15"/>
    <s v="1756 Inderøy "/>
    <x v="336"/>
    <x v="339"/>
    <x v="1"/>
    <n v="2"/>
    <x v="0"/>
  </r>
  <r>
    <x v="15"/>
    <x v="15"/>
    <s v="1756 Inderøy "/>
    <x v="336"/>
    <x v="339"/>
    <x v="2"/>
    <n v="49"/>
    <x v="0"/>
  </r>
  <r>
    <x v="15"/>
    <x v="15"/>
    <s v="1756 Inderøy "/>
    <x v="336"/>
    <x v="339"/>
    <x v="3"/>
    <n v="10"/>
    <x v="0"/>
  </r>
  <r>
    <x v="15"/>
    <x v="15"/>
    <s v="1756 Inderøy "/>
    <x v="336"/>
    <x v="339"/>
    <x v="4"/>
    <n v="54"/>
    <x v="0"/>
  </r>
  <r>
    <x v="15"/>
    <x v="15"/>
    <s v="1756 Inderøy "/>
    <x v="336"/>
    <x v="339"/>
    <x v="5"/>
    <n v="11"/>
    <x v="0"/>
  </r>
  <r>
    <x v="15"/>
    <x v="15"/>
    <s v="1756 Inderøy "/>
    <x v="336"/>
    <x v="339"/>
    <x v="6"/>
    <n v="37"/>
    <x v="0"/>
  </r>
  <r>
    <x v="16"/>
    <x v="16"/>
    <s v="1804 Bodø "/>
    <x v="337"/>
    <x v="340"/>
    <x v="0"/>
    <n v="217"/>
    <x v="4"/>
  </r>
  <r>
    <x v="16"/>
    <x v="16"/>
    <s v="1804 Bodø "/>
    <x v="337"/>
    <x v="340"/>
    <x v="1"/>
    <n v="58"/>
    <x v="4"/>
  </r>
  <r>
    <x v="16"/>
    <x v="16"/>
    <s v="1804 Bodø "/>
    <x v="337"/>
    <x v="340"/>
    <x v="2"/>
    <n v="38"/>
    <x v="4"/>
  </r>
  <r>
    <x v="16"/>
    <x v="16"/>
    <s v="1804 Bodø "/>
    <x v="337"/>
    <x v="340"/>
    <x v="3"/>
    <n v="88"/>
    <x v="4"/>
  </r>
  <r>
    <x v="16"/>
    <x v="16"/>
    <s v="1804 Bodø "/>
    <x v="337"/>
    <x v="340"/>
    <x v="4"/>
    <n v="106"/>
    <x v="4"/>
  </r>
  <r>
    <x v="16"/>
    <x v="16"/>
    <s v="1804 Bodø "/>
    <x v="337"/>
    <x v="340"/>
    <x v="5"/>
    <n v="114"/>
    <x v="4"/>
  </r>
  <r>
    <x v="16"/>
    <x v="16"/>
    <s v="1804 Bodø "/>
    <x v="337"/>
    <x v="340"/>
    <x v="6"/>
    <n v="69"/>
    <x v="4"/>
  </r>
  <r>
    <x v="16"/>
    <x v="16"/>
    <s v="1805 Narvik "/>
    <x v="338"/>
    <x v="341"/>
    <x v="0"/>
    <n v="16"/>
    <x v="0"/>
  </r>
  <r>
    <x v="16"/>
    <x v="16"/>
    <s v="1805 Narvik "/>
    <x v="338"/>
    <x v="341"/>
    <x v="1"/>
    <n v="3"/>
    <x v="0"/>
  </r>
  <r>
    <x v="16"/>
    <x v="16"/>
    <s v="1805 Narvik "/>
    <x v="338"/>
    <x v="341"/>
    <x v="2"/>
    <n v="1"/>
    <x v="0"/>
  </r>
  <r>
    <x v="16"/>
    <x v="16"/>
    <s v="1805 Narvik "/>
    <x v="338"/>
    <x v="341"/>
    <x v="3"/>
    <n v="39"/>
    <x v="0"/>
  </r>
  <r>
    <x v="16"/>
    <x v="16"/>
    <s v="1805 Narvik "/>
    <x v="338"/>
    <x v="341"/>
    <x v="4"/>
    <n v="9"/>
    <x v="0"/>
  </r>
  <r>
    <x v="16"/>
    <x v="16"/>
    <s v="1805 Narvik "/>
    <x v="338"/>
    <x v="341"/>
    <x v="5"/>
    <n v="1"/>
    <x v="0"/>
  </r>
  <r>
    <x v="16"/>
    <x v="16"/>
    <s v="1805 Narvik "/>
    <x v="338"/>
    <x v="341"/>
    <x v="6"/>
    <n v="1"/>
    <x v="0"/>
  </r>
  <r>
    <x v="16"/>
    <x v="16"/>
    <s v="1811 Bindal "/>
    <x v="339"/>
    <x v="342"/>
    <x v="0"/>
    <n v="1"/>
    <x v="7"/>
  </r>
  <r>
    <x v="16"/>
    <x v="16"/>
    <s v="1811 Bindal "/>
    <x v="339"/>
    <x v="342"/>
    <x v="1"/>
    <n v="2"/>
    <x v="7"/>
  </r>
  <r>
    <x v="16"/>
    <x v="16"/>
    <s v="1811 Bindal "/>
    <x v="339"/>
    <x v="342"/>
    <x v="2"/>
    <n v="5"/>
    <x v="7"/>
  </r>
  <r>
    <x v="16"/>
    <x v="16"/>
    <s v="1811 Bindal "/>
    <x v="339"/>
    <x v="342"/>
    <x v="3"/>
    <n v="2"/>
    <x v="7"/>
  </r>
  <r>
    <x v="16"/>
    <x v="16"/>
    <s v="1811 Bindal "/>
    <x v="339"/>
    <x v="342"/>
    <x v="4"/>
    <n v="12"/>
    <x v="7"/>
  </r>
  <r>
    <x v="16"/>
    <x v="16"/>
    <s v="1811 Bindal "/>
    <x v="339"/>
    <x v="342"/>
    <x v="5"/>
    <n v="1"/>
    <x v="7"/>
  </r>
  <r>
    <x v="16"/>
    <x v="16"/>
    <s v="1811 Bindal "/>
    <x v="339"/>
    <x v="342"/>
    <x v="6"/>
    <n v="1"/>
    <x v="7"/>
  </r>
  <r>
    <x v="16"/>
    <x v="16"/>
    <s v="1812 Sømna "/>
    <x v="340"/>
    <x v="343"/>
    <x v="0"/>
    <n v="17"/>
    <x v="4"/>
  </r>
  <r>
    <x v="16"/>
    <x v="16"/>
    <s v="1812 Sømna "/>
    <x v="340"/>
    <x v="343"/>
    <x v="1"/>
    <n v="8"/>
    <x v="4"/>
  </r>
  <r>
    <x v="16"/>
    <x v="16"/>
    <s v="1812 Sømna "/>
    <x v="340"/>
    <x v="343"/>
    <x v="2"/>
    <n v="30"/>
    <x v="4"/>
  </r>
  <r>
    <x v="16"/>
    <x v="16"/>
    <s v="1812 Sømna "/>
    <x v="340"/>
    <x v="343"/>
    <x v="3"/>
    <n v="12"/>
    <x v="4"/>
  </r>
  <r>
    <x v="16"/>
    <x v="16"/>
    <s v="1812 Sømna "/>
    <x v="340"/>
    <x v="343"/>
    <x v="4"/>
    <n v="21"/>
    <x v="4"/>
  </r>
  <r>
    <x v="16"/>
    <x v="16"/>
    <s v="1812 Sømna "/>
    <x v="340"/>
    <x v="343"/>
    <x v="5"/>
    <n v="14"/>
    <x v="4"/>
  </r>
  <r>
    <x v="16"/>
    <x v="16"/>
    <s v="1812 Sømna "/>
    <x v="340"/>
    <x v="343"/>
    <x v="6"/>
    <n v="11"/>
    <x v="4"/>
  </r>
  <r>
    <x v="16"/>
    <x v="16"/>
    <s v="1813 Brønnøy "/>
    <x v="341"/>
    <x v="344"/>
    <x v="0"/>
    <n v="28"/>
    <x v="4"/>
  </r>
  <r>
    <x v="16"/>
    <x v="16"/>
    <s v="1813 Brønnøy "/>
    <x v="341"/>
    <x v="344"/>
    <x v="1"/>
    <n v="12"/>
    <x v="4"/>
  </r>
  <r>
    <x v="16"/>
    <x v="16"/>
    <s v="1813 Brønnøy "/>
    <x v="341"/>
    <x v="344"/>
    <x v="2"/>
    <n v="15"/>
    <x v="4"/>
  </r>
  <r>
    <x v="16"/>
    <x v="16"/>
    <s v="1813 Brønnøy "/>
    <x v="341"/>
    <x v="344"/>
    <x v="3"/>
    <n v="14"/>
    <x v="4"/>
  </r>
  <r>
    <x v="16"/>
    <x v="16"/>
    <s v="1813 Brønnøy "/>
    <x v="341"/>
    <x v="344"/>
    <x v="4"/>
    <n v="44"/>
    <x v="4"/>
  </r>
  <r>
    <x v="16"/>
    <x v="16"/>
    <s v="1813 Brønnøy "/>
    <x v="341"/>
    <x v="344"/>
    <x v="5"/>
    <n v="10"/>
    <x v="4"/>
  </r>
  <r>
    <x v="16"/>
    <x v="16"/>
    <s v="1813 Brønnøy "/>
    <x v="341"/>
    <x v="344"/>
    <x v="6"/>
    <n v="1"/>
    <x v="4"/>
  </r>
  <r>
    <x v="16"/>
    <x v="16"/>
    <s v="1815 Vega "/>
    <x v="342"/>
    <x v="345"/>
    <x v="0"/>
    <n v="9"/>
    <x v="2"/>
  </r>
  <r>
    <x v="16"/>
    <x v="16"/>
    <s v="1815 Vega "/>
    <x v="342"/>
    <x v="345"/>
    <x v="1"/>
    <n v="3"/>
    <x v="2"/>
  </r>
  <r>
    <x v="16"/>
    <x v="16"/>
    <s v="1815 Vega "/>
    <x v="342"/>
    <x v="345"/>
    <x v="2"/>
    <n v="9"/>
    <x v="2"/>
  </r>
  <r>
    <x v="16"/>
    <x v="16"/>
    <s v="1815 Vega "/>
    <x v="342"/>
    <x v="345"/>
    <x v="3"/>
    <n v="3"/>
    <x v="2"/>
  </r>
  <r>
    <x v="16"/>
    <x v="16"/>
    <s v="1815 Vega "/>
    <x v="342"/>
    <x v="345"/>
    <x v="4"/>
    <n v="13"/>
    <x v="2"/>
  </r>
  <r>
    <x v="16"/>
    <x v="16"/>
    <s v="1815 Vega "/>
    <x v="342"/>
    <x v="345"/>
    <x v="5"/>
    <n v="2"/>
    <x v="2"/>
  </r>
  <r>
    <x v="16"/>
    <x v="16"/>
    <s v="1815 Vega "/>
    <x v="342"/>
    <x v="345"/>
    <x v="6"/>
    <n v="0"/>
    <x v="2"/>
  </r>
  <r>
    <x v="16"/>
    <x v="16"/>
    <s v="1816 Vevelstad "/>
    <x v="343"/>
    <x v="346"/>
    <x v="0"/>
    <n v="11"/>
    <x v="4"/>
  </r>
  <r>
    <x v="16"/>
    <x v="16"/>
    <s v="1816 Vevelstad "/>
    <x v="343"/>
    <x v="346"/>
    <x v="1"/>
    <n v="4"/>
    <x v="4"/>
  </r>
  <r>
    <x v="16"/>
    <x v="16"/>
    <s v="1816 Vevelstad "/>
    <x v="343"/>
    <x v="346"/>
    <x v="2"/>
    <n v="2"/>
    <x v="4"/>
  </r>
  <r>
    <x v="16"/>
    <x v="16"/>
    <s v="1816 Vevelstad "/>
    <x v="343"/>
    <x v="346"/>
    <x v="3"/>
    <n v="4"/>
    <x v="4"/>
  </r>
  <r>
    <x v="16"/>
    <x v="16"/>
    <s v="1816 Vevelstad "/>
    <x v="343"/>
    <x v="346"/>
    <x v="4"/>
    <n v="23"/>
    <x v="4"/>
  </r>
  <r>
    <x v="16"/>
    <x v="16"/>
    <s v="1816 Vevelstad "/>
    <x v="343"/>
    <x v="346"/>
    <x v="5"/>
    <n v="7"/>
    <x v="4"/>
  </r>
  <r>
    <x v="16"/>
    <x v="16"/>
    <s v="1816 Vevelstad "/>
    <x v="343"/>
    <x v="346"/>
    <x v="6"/>
    <n v="0"/>
    <x v="4"/>
  </r>
  <r>
    <x v="16"/>
    <x v="16"/>
    <s v="1818 Herøy "/>
    <x v="258"/>
    <x v="347"/>
    <x v="0"/>
    <n v="17"/>
    <x v="0"/>
  </r>
  <r>
    <x v="16"/>
    <x v="16"/>
    <s v="1818 Herøy "/>
    <x v="258"/>
    <x v="347"/>
    <x v="1"/>
    <n v="20"/>
    <x v="0"/>
  </r>
  <r>
    <x v="16"/>
    <x v="16"/>
    <s v="1818 Herøy "/>
    <x v="258"/>
    <x v="347"/>
    <x v="2"/>
    <n v="4"/>
    <x v="0"/>
  </r>
  <r>
    <x v="16"/>
    <x v="16"/>
    <s v="1818 Herøy "/>
    <x v="258"/>
    <x v="347"/>
    <x v="3"/>
    <n v="6"/>
    <x v="0"/>
  </r>
  <r>
    <x v="16"/>
    <x v="16"/>
    <s v="1818 Herøy "/>
    <x v="258"/>
    <x v="347"/>
    <x v="4"/>
    <n v="14"/>
    <x v="0"/>
  </r>
  <r>
    <x v="16"/>
    <x v="16"/>
    <s v="1818 Herøy "/>
    <x v="258"/>
    <x v="347"/>
    <x v="5"/>
    <n v="12"/>
    <x v="0"/>
  </r>
  <r>
    <x v="16"/>
    <x v="16"/>
    <s v="1818 Herøy "/>
    <x v="258"/>
    <x v="347"/>
    <x v="6"/>
    <n v="11"/>
    <x v="0"/>
  </r>
  <r>
    <x v="16"/>
    <x v="16"/>
    <s v="1820 Alstahaug "/>
    <x v="344"/>
    <x v="348"/>
    <x v="0"/>
    <n v="20"/>
    <x v="2"/>
  </r>
  <r>
    <x v="16"/>
    <x v="16"/>
    <s v="1820 Alstahaug "/>
    <x v="344"/>
    <x v="348"/>
    <x v="1"/>
    <n v="8"/>
    <x v="2"/>
  </r>
  <r>
    <x v="16"/>
    <x v="16"/>
    <s v="1820 Alstahaug "/>
    <x v="344"/>
    <x v="348"/>
    <x v="2"/>
    <n v="36"/>
    <x v="2"/>
  </r>
  <r>
    <x v="16"/>
    <x v="16"/>
    <s v="1820 Alstahaug "/>
    <x v="344"/>
    <x v="348"/>
    <x v="3"/>
    <n v="90"/>
    <x v="2"/>
  </r>
  <r>
    <x v="16"/>
    <x v="16"/>
    <s v="1820 Alstahaug "/>
    <x v="344"/>
    <x v="348"/>
    <x v="4"/>
    <n v="46"/>
    <x v="2"/>
  </r>
  <r>
    <x v="16"/>
    <x v="16"/>
    <s v="1820 Alstahaug "/>
    <x v="344"/>
    <x v="348"/>
    <x v="5"/>
    <n v="15"/>
    <x v="2"/>
  </r>
  <r>
    <x v="16"/>
    <x v="16"/>
    <s v="1820 Alstahaug "/>
    <x v="344"/>
    <x v="348"/>
    <x v="6"/>
    <n v="43"/>
    <x v="2"/>
  </r>
  <r>
    <x v="16"/>
    <x v="16"/>
    <s v="1822 Leirfjord "/>
    <x v="345"/>
    <x v="349"/>
    <x v="0"/>
    <n v="61"/>
    <x v="7"/>
  </r>
  <r>
    <x v="16"/>
    <x v="16"/>
    <s v="1822 Leirfjord "/>
    <x v="345"/>
    <x v="349"/>
    <x v="1"/>
    <n v="19"/>
    <x v="7"/>
  </r>
  <r>
    <x v="16"/>
    <x v="16"/>
    <s v="1822 Leirfjord "/>
    <x v="345"/>
    <x v="349"/>
    <x v="2"/>
    <n v="28"/>
    <x v="7"/>
  </r>
  <r>
    <x v="16"/>
    <x v="16"/>
    <s v="1822 Leirfjord "/>
    <x v="345"/>
    <x v="349"/>
    <x v="3"/>
    <n v="2"/>
    <x v="7"/>
  </r>
  <r>
    <x v="16"/>
    <x v="16"/>
    <s v="1822 Leirfjord "/>
    <x v="345"/>
    <x v="349"/>
    <x v="4"/>
    <n v="23"/>
    <x v="7"/>
  </r>
  <r>
    <x v="16"/>
    <x v="16"/>
    <s v="1822 Leirfjord "/>
    <x v="345"/>
    <x v="349"/>
    <x v="5"/>
    <n v="3"/>
    <x v="7"/>
  </r>
  <r>
    <x v="16"/>
    <x v="16"/>
    <s v="1822 Leirfjord "/>
    <x v="345"/>
    <x v="349"/>
    <x v="6"/>
    <n v="10"/>
    <x v="7"/>
  </r>
  <r>
    <x v="16"/>
    <x v="16"/>
    <s v="1824 Vefsn "/>
    <x v="346"/>
    <x v="350"/>
    <x v="0"/>
    <n v="93"/>
    <x v="4"/>
  </r>
  <r>
    <x v="16"/>
    <x v="16"/>
    <s v="1824 Vefsn "/>
    <x v="346"/>
    <x v="350"/>
    <x v="1"/>
    <n v="1"/>
    <x v="4"/>
  </r>
  <r>
    <x v="16"/>
    <x v="16"/>
    <s v="1824 Vefsn "/>
    <x v="346"/>
    <x v="350"/>
    <x v="2"/>
    <n v="19"/>
    <x v="4"/>
  </r>
  <r>
    <x v="16"/>
    <x v="16"/>
    <s v="1824 Vefsn "/>
    <x v="346"/>
    <x v="350"/>
    <x v="3"/>
    <n v="60"/>
    <x v="4"/>
  </r>
  <r>
    <x v="16"/>
    <x v="16"/>
    <s v="1824 Vefsn "/>
    <x v="346"/>
    <x v="350"/>
    <x v="4"/>
    <n v="82"/>
    <x v="4"/>
  </r>
  <r>
    <x v="16"/>
    <x v="16"/>
    <s v="1824 Vefsn "/>
    <x v="346"/>
    <x v="350"/>
    <x v="5"/>
    <n v="8"/>
    <x v="4"/>
  </r>
  <r>
    <x v="16"/>
    <x v="16"/>
    <s v="1824 Vefsn "/>
    <x v="346"/>
    <x v="350"/>
    <x v="6"/>
    <n v="8"/>
    <x v="4"/>
  </r>
  <r>
    <x v="16"/>
    <x v="16"/>
    <s v="1825 Grane "/>
    <x v="347"/>
    <x v="351"/>
    <x v="0"/>
    <n v="1"/>
    <x v="4"/>
  </r>
  <r>
    <x v="16"/>
    <x v="16"/>
    <s v="1825 Grane "/>
    <x v="347"/>
    <x v="351"/>
    <x v="1"/>
    <n v="2"/>
    <x v="4"/>
  </r>
  <r>
    <x v="16"/>
    <x v="16"/>
    <s v="1825 Grane "/>
    <x v="347"/>
    <x v="351"/>
    <x v="2"/>
    <n v="2"/>
    <x v="4"/>
  </r>
  <r>
    <x v="16"/>
    <x v="16"/>
    <s v="1825 Grane "/>
    <x v="347"/>
    <x v="351"/>
    <x v="3"/>
    <n v="5"/>
    <x v="4"/>
  </r>
  <r>
    <x v="16"/>
    <x v="16"/>
    <s v="1825 Grane "/>
    <x v="347"/>
    <x v="351"/>
    <x v="4"/>
    <n v="22"/>
    <x v="4"/>
  </r>
  <r>
    <x v="16"/>
    <x v="16"/>
    <s v="1825 Grane "/>
    <x v="347"/>
    <x v="351"/>
    <x v="5"/>
    <n v="0"/>
    <x v="4"/>
  </r>
  <r>
    <x v="16"/>
    <x v="16"/>
    <s v="1825 Grane "/>
    <x v="347"/>
    <x v="351"/>
    <x v="6"/>
    <n v="0"/>
    <x v="4"/>
  </r>
  <r>
    <x v="16"/>
    <x v="16"/>
    <s v="1826 Hattfjelldal "/>
    <x v="348"/>
    <x v="352"/>
    <x v="0"/>
    <n v="8"/>
    <x v="7"/>
  </r>
  <r>
    <x v="16"/>
    <x v="16"/>
    <s v="1826 Hattfjelldal "/>
    <x v="348"/>
    <x v="352"/>
    <x v="1"/>
    <n v="3"/>
    <x v="7"/>
  </r>
  <r>
    <x v="16"/>
    <x v="16"/>
    <s v="1826 Hattfjelldal "/>
    <x v="348"/>
    <x v="352"/>
    <x v="2"/>
    <n v="6"/>
    <x v="7"/>
  </r>
  <r>
    <x v="16"/>
    <x v="16"/>
    <s v="1826 Hattfjelldal "/>
    <x v="348"/>
    <x v="352"/>
    <x v="3"/>
    <n v="4"/>
    <x v="7"/>
  </r>
  <r>
    <x v="16"/>
    <x v="16"/>
    <s v="1826 Hattfjelldal "/>
    <x v="348"/>
    <x v="352"/>
    <x v="4"/>
    <n v="30"/>
    <x v="7"/>
  </r>
  <r>
    <x v="16"/>
    <x v="16"/>
    <s v="1826 Hattfjelldal "/>
    <x v="348"/>
    <x v="352"/>
    <x v="5"/>
    <n v="0"/>
    <x v="7"/>
  </r>
  <r>
    <x v="16"/>
    <x v="16"/>
    <s v="1826 Hattfjelldal "/>
    <x v="348"/>
    <x v="352"/>
    <x v="6"/>
    <n v="3"/>
    <x v="7"/>
  </r>
  <r>
    <x v="16"/>
    <x v="16"/>
    <s v="1827 Dønna "/>
    <x v="349"/>
    <x v="353"/>
    <x v="0"/>
    <n v="39"/>
    <x v="0"/>
  </r>
  <r>
    <x v="16"/>
    <x v="16"/>
    <s v="1827 Dønna "/>
    <x v="349"/>
    <x v="353"/>
    <x v="1"/>
    <n v="12"/>
    <x v="0"/>
  </r>
  <r>
    <x v="16"/>
    <x v="16"/>
    <s v="1827 Dønna "/>
    <x v="349"/>
    <x v="353"/>
    <x v="2"/>
    <n v="8"/>
    <x v="0"/>
  </r>
  <r>
    <x v="16"/>
    <x v="16"/>
    <s v="1827 Dønna "/>
    <x v="349"/>
    <x v="353"/>
    <x v="3"/>
    <n v="0"/>
    <x v="0"/>
  </r>
  <r>
    <x v="16"/>
    <x v="16"/>
    <s v="1827 Dønna "/>
    <x v="349"/>
    <x v="353"/>
    <x v="4"/>
    <n v="27"/>
    <x v="0"/>
  </r>
  <r>
    <x v="16"/>
    <x v="16"/>
    <s v="1827 Dønna "/>
    <x v="349"/>
    <x v="353"/>
    <x v="5"/>
    <n v="9"/>
    <x v="0"/>
  </r>
  <r>
    <x v="16"/>
    <x v="16"/>
    <s v="1827 Dønna "/>
    <x v="349"/>
    <x v="353"/>
    <x v="6"/>
    <n v="6"/>
    <x v="0"/>
  </r>
  <r>
    <x v="16"/>
    <x v="16"/>
    <s v="1828 Nesna "/>
    <x v="350"/>
    <x v="354"/>
    <x v="0"/>
    <n v="17"/>
    <x v="7"/>
  </r>
  <r>
    <x v="16"/>
    <x v="16"/>
    <s v="1828 Nesna "/>
    <x v="350"/>
    <x v="354"/>
    <x v="1"/>
    <n v="3"/>
    <x v="7"/>
  </r>
  <r>
    <x v="16"/>
    <x v="16"/>
    <s v="1828 Nesna "/>
    <x v="350"/>
    <x v="354"/>
    <x v="2"/>
    <n v="10"/>
    <x v="7"/>
  </r>
  <r>
    <x v="16"/>
    <x v="16"/>
    <s v="1828 Nesna "/>
    <x v="350"/>
    <x v="354"/>
    <x v="3"/>
    <n v="6"/>
    <x v="7"/>
  </r>
  <r>
    <x v="16"/>
    <x v="16"/>
    <s v="1828 Nesna "/>
    <x v="350"/>
    <x v="354"/>
    <x v="4"/>
    <n v="18"/>
    <x v="7"/>
  </r>
  <r>
    <x v="16"/>
    <x v="16"/>
    <s v="1828 Nesna "/>
    <x v="350"/>
    <x v="354"/>
    <x v="5"/>
    <n v="9"/>
    <x v="7"/>
  </r>
  <r>
    <x v="16"/>
    <x v="16"/>
    <s v="1828 Nesna "/>
    <x v="350"/>
    <x v="354"/>
    <x v="6"/>
    <n v="12"/>
    <x v="7"/>
  </r>
  <r>
    <x v="16"/>
    <x v="16"/>
    <s v="1832 Hemnes "/>
    <x v="351"/>
    <x v="355"/>
    <x v="0"/>
    <n v="16"/>
    <x v="2"/>
  </r>
  <r>
    <x v="16"/>
    <x v="16"/>
    <s v="1832 Hemnes "/>
    <x v="351"/>
    <x v="355"/>
    <x v="1"/>
    <n v="4"/>
    <x v="2"/>
  </r>
  <r>
    <x v="16"/>
    <x v="16"/>
    <s v="1832 Hemnes "/>
    <x v="351"/>
    <x v="355"/>
    <x v="2"/>
    <n v="24"/>
    <x v="2"/>
  </r>
  <r>
    <x v="16"/>
    <x v="16"/>
    <s v="1832 Hemnes "/>
    <x v="351"/>
    <x v="355"/>
    <x v="3"/>
    <n v="7"/>
    <x v="2"/>
  </r>
  <r>
    <x v="16"/>
    <x v="16"/>
    <s v="1832 Hemnes "/>
    <x v="351"/>
    <x v="355"/>
    <x v="4"/>
    <n v="45"/>
    <x v="2"/>
  </r>
  <r>
    <x v="16"/>
    <x v="16"/>
    <s v="1832 Hemnes "/>
    <x v="351"/>
    <x v="355"/>
    <x v="5"/>
    <n v="1"/>
    <x v="2"/>
  </r>
  <r>
    <x v="16"/>
    <x v="16"/>
    <s v="1832 Hemnes "/>
    <x v="351"/>
    <x v="355"/>
    <x v="6"/>
    <n v="2"/>
    <x v="2"/>
  </r>
  <r>
    <x v="16"/>
    <x v="16"/>
    <s v="1833 Rana "/>
    <x v="352"/>
    <x v="356"/>
    <x v="0"/>
    <n v="49"/>
    <x v="0"/>
  </r>
  <r>
    <x v="16"/>
    <x v="16"/>
    <s v="1833 Rana "/>
    <x v="352"/>
    <x v="356"/>
    <x v="1"/>
    <n v="15"/>
    <x v="0"/>
  </r>
  <r>
    <x v="16"/>
    <x v="16"/>
    <s v="1833 Rana "/>
    <x v="352"/>
    <x v="356"/>
    <x v="2"/>
    <n v="15"/>
    <x v="0"/>
  </r>
  <r>
    <x v="16"/>
    <x v="16"/>
    <s v="1833 Rana "/>
    <x v="352"/>
    <x v="356"/>
    <x v="3"/>
    <n v="8"/>
    <x v="0"/>
  </r>
  <r>
    <x v="16"/>
    <x v="16"/>
    <s v="1833 Rana "/>
    <x v="352"/>
    <x v="356"/>
    <x v="4"/>
    <n v="16"/>
    <x v="0"/>
  </r>
  <r>
    <x v="16"/>
    <x v="16"/>
    <s v="1833 Rana "/>
    <x v="352"/>
    <x v="356"/>
    <x v="5"/>
    <n v="4"/>
    <x v="0"/>
  </r>
  <r>
    <x v="16"/>
    <x v="16"/>
    <s v="1833 Rana "/>
    <x v="352"/>
    <x v="356"/>
    <x v="6"/>
    <n v="1"/>
    <x v="0"/>
  </r>
  <r>
    <x v="16"/>
    <x v="16"/>
    <s v="1834 Lurøy "/>
    <x v="353"/>
    <x v="357"/>
    <x v="0"/>
    <n v="66"/>
    <x v="4"/>
  </r>
  <r>
    <x v="16"/>
    <x v="16"/>
    <s v="1834 Lurøy "/>
    <x v="353"/>
    <x v="357"/>
    <x v="1"/>
    <n v="10"/>
    <x v="4"/>
  </r>
  <r>
    <x v="16"/>
    <x v="16"/>
    <s v="1834 Lurøy "/>
    <x v="353"/>
    <x v="357"/>
    <x v="2"/>
    <n v="4"/>
    <x v="4"/>
  </r>
  <r>
    <x v="16"/>
    <x v="16"/>
    <s v="1834 Lurøy "/>
    <x v="353"/>
    <x v="357"/>
    <x v="3"/>
    <n v="20"/>
    <x v="4"/>
  </r>
  <r>
    <x v="16"/>
    <x v="16"/>
    <s v="1834 Lurøy "/>
    <x v="353"/>
    <x v="357"/>
    <x v="4"/>
    <n v="16"/>
    <x v="4"/>
  </r>
  <r>
    <x v="16"/>
    <x v="16"/>
    <s v="1834 Lurøy "/>
    <x v="353"/>
    <x v="357"/>
    <x v="5"/>
    <n v="15"/>
    <x v="4"/>
  </r>
  <r>
    <x v="16"/>
    <x v="16"/>
    <s v="1834 Lurøy "/>
    <x v="353"/>
    <x v="357"/>
    <x v="6"/>
    <n v="5"/>
    <x v="4"/>
  </r>
  <r>
    <x v="16"/>
    <x v="16"/>
    <s v="1835 Træna "/>
    <x v="354"/>
    <x v="358"/>
    <x v="0"/>
    <n v="0"/>
    <x v="7"/>
  </r>
  <r>
    <x v="16"/>
    <x v="16"/>
    <s v="1835 Træna "/>
    <x v="354"/>
    <x v="358"/>
    <x v="1"/>
    <n v="0"/>
    <x v="7"/>
  </r>
  <r>
    <x v="16"/>
    <x v="16"/>
    <s v="1835 Træna "/>
    <x v="354"/>
    <x v="358"/>
    <x v="2"/>
    <n v="0"/>
    <x v="7"/>
  </r>
  <r>
    <x v="16"/>
    <x v="16"/>
    <s v="1835 Træna "/>
    <x v="354"/>
    <x v="358"/>
    <x v="3"/>
    <n v="0"/>
    <x v="7"/>
  </r>
  <r>
    <x v="16"/>
    <x v="16"/>
    <s v="1835 Træna "/>
    <x v="354"/>
    <x v="358"/>
    <x v="4"/>
    <n v="0"/>
    <x v="7"/>
  </r>
  <r>
    <x v="16"/>
    <x v="16"/>
    <s v="1835 Træna "/>
    <x v="354"/>
    <x v="358"/>
    <x v="5"/>
    <n v="0"/>
    <x v="7"/>
  </r>
  <r>
    <x v="16"/>
    <x v="16"/>
    <s v="1835 Træna "/>
    <x v="354"/>
    <x v="358"/>
    <x v="6"/>
    <n v="1"/>
    <x v="7"/>
  </r>
  <r>
    <x v="16"/>
    <x v="16"/>
    <s v="1836 Rødøy "/>
    <x v="355"/>
    <x v="359"/>
    <x v="0"/>
    <n v="10"/>
    <x v="4"/>
  </r>
  <r>
    <x v="16"/>
    <x v="16"/>
    <s v="1836 Rødøy "/>
    <x v="355"/>
    <x v="359"/>
    <x v="1"/>
    <n v="5"/>
    <x v="4"/>
  </r>
  <r>
    <x v="16"/>
    <x v="16"/>
    <s v="1836 Rødøy "/>
    <x v="355"/>
    <x v="359"/>
    <x v="2"/>
    <n v="3"/>
    <x v="4"/>
  </r>
  <r>
    <x v="16"/>
    <x v="16"/>
    <s v="1836 Rødøy "/>
    <x v="355"/>
    <x v="359"/>
    <x v="3"/>
    <n v="7"/>
    <x v="4"/>
  </r>
  <r>
    <x v="16"/>
    <x v="16"/>
    <s v="1836 Rødøy "/>
    <x v="355"/>
    <x v="359"/>
    <x v="4"/>
    <n v="6"/>
    <x v="4"/>
  </r>
  <r>
    <x v="16"/>
    <x v="16"/>
    <s v="1836 Rødøy "/>
    <x v="355"/>
    <x v="359"/>
    <x v="5"/>
    <n v="10"/>
    <x v="4"/>
  </r>
  <r>
    <x v="16"/>
    <x v="16"/>
    <s v="1836 Rødøy "/>
    <x v="355"/>
    <x v="359"/>
    <x v="6"/>
    <n v="2"/>
    <x v="4"/>
  </r>
  <r>
    <x v="16"/>
    <x v="16"/>
    <s v="1837 Meløy "/>
    <x v="356"/>
    <x v="360"/>
    <x v="0"/>
    <n v="48"/>
    <x v="4"/>
  </r>
  <r>
    <x v="16"/>
    <x v="16"/>
    <s v="1837 Meløy "/>
    <x v="356"/>
    <x v="360"/>
    <x v="1"/>
    <n v="10"/>
    <x v="4"/>
  </r>
  <r>
    <x v="16"/>
    <x v="16"/>
    <s v="1837 Meløy "/>
    <x v="356"/>
    <x v="360"/>
    <x v="2"/>
    <n v="13"/>
    <x v="4"/>
  </r>
  <r>
    <x v="16"/>
    <x v="16"/>
    <s v="1837 Meløy "/>
    <x v="356"/>
    <x v="360"/>
    <x v="3"/>
    <n v="24"/>
    <x v="4"/>
  </r>
  <r>
    <x v="16"/>
    <x v="16"/>
    <s v="1837 Meløy "/>
    <x v="356"/>
    <x v="360"/>
    <x v="4"/>
    <n v="27"/>
    <x v="4"/>
  </r>
  <r>
    <x v="16"/>
    <x v="16"/>
    <s v="1837 Meløy "/>
    <x v="356"/>
    <x v="360"/>
    <x v="5"/>
    <n v="7"/>
    <x v="4"/>
  </r>
  <r>
    <x v="16"/>
    <x v="16"/>
    <s v="1837 Meløy "/>
    <x v="356"/>
    <x v="360"/>
    <x v="6"/>
    <n v="5"/>
    <x v="4"/>
  </r>
  <r>
    <x v="16"/>
    <x v="16"/>
    <s v="1838 Gildeskål "/>
    <x v="357"/>
    <x v="361"/>
    <x v="0"/>
    <n v="38"/>
    <x v="4"/>
  </r>
  <r>
    <x v="16"/>
    <x v="16"/>
    <s v="1838 Gildeskål "/>
    <x v="357"/>
    <x v="361"/>
    <x v="1"/>
    <n v="32"/>
    <x v="4"/>
  </r>
  <r>
    <x v="16"/>
    <x v="16"/>
    <s v="1838 Gildeskål "/>
    <x v="357"/>
    <x v="361"/>
    <x v="2"/>
    <n v="5"/>
    <x v="4"/>
  </r>
  <r>
    <x v="16"/>
    <x v="16"/>
    <s v="1838 Gildeskål "/>
    <x v="357"/>
    <x v="361"/>
    <x v="3"/>
    <n v="14"/>
    <x v="4"/>
  </r>
  <r>
    <x v="16"/>
    <x v="16"/>
    <s v="1838 Gildeskål "/>
    <x v="357"/>
    <x v="361"/>
    <x v="4"/>
    <n v="24"/>
    <x v="4"/>
  </r>
  <r>
    <x v="16"/>
    <x v="16"/>
    <s v="1838 Gildeskål "/>
    <x v="357"/>
    <x v="361"/>
    <x v="5"/>
    <n v="16"/>
    <x v="4"/>
  </r>
  <r>
    <x v="16"/>
    <x v="16"/>
    <s v="1838 Gildeskål "/>
    <x v="357"/>
    <x v="361"/>
    <x v="6"/>
    <n v="11"/>
    <x v="4"/>
  </r>
  <r>
    <x v="16"/>
    <x v="16"/>
    <s v="1839 Beiarn "/>
    <x v="358"/>
    <x v="362"/>
    <x v="0"/>
    <n v="9"/>
    <x v="3"/>
  </r>
  <r>
    <x v="16"/>
    <x v="16"/>
    <s v="1839 Beiarn "/>
    <x v="358"/>
    <x v="362"/>
    <x v="1"/>
    <n v="2"/>
    <x v="3"/>
  </r>
  <r>
    <x v="16"/>
    <x v="16"/>
    <s v="1839 Beiarn "/>
    <x v="358"/>
    <x v="362"/>
    <x v="2"/>
    <n v="0"/>
    <x v="3"/>
  </r>
  <r>
    <x v="16"/>
    <x v="16"/>
    <s v="1839 Beiarn "/>
    <x v="358"/>
    <x v="362"/>
    <x v="3"/>
    <n v="11"/>
    <x v="3"/>
  </r>
  <r>
    <x v="16"/>
    <x v="16"/>
    <s v="1839 Beiarn "/>
    <x v="358"/>
    <x v="362"/>
    <x v="4"/>
    <n v="20"/>
    <x v="3"/>
  </r>
  <r>
    <x v="16"/>
    <x v="16"/>
    <s v="1839 Beiarn "/>
    <x v="358"/>
    <x v="362"/>
    <x v="5"/>
    <n v="0"/>
    <x v="3"/>
  </r>
  <r>
    <x v="16"/>
    <x v="16"/>
    <s v="1839 Beiarn "/>
    <x v="358"/>
    <x v="362"/>
    <x v="6"/>
    <n v="2"/>
    <x v="3"/>
  </r>
  <r>
    <x v="16"/>
    <x v="16"/>
    <s v="1840 Saltdal "/>
    <x v="359"/>
    <x v="363"/>
    <x v="0"/>
    <n v="31"/>
    <x v="4"/>
  </r>
  <r>
    <x v="16"/>
    <x v="16"/>
    <s v="1840 Saltdal "/>
    <x v="359"/>
    <x v="363"/>
    <x v="1"/>
    <n v="2"/>
    <x v="4"/>
  </r>
  <r>
    <x v="16"/>
    <x v="16"/>
    <s v="1840 Saltdal "/>
    <x v="359"/>
    <x v="363"/>
    <x v="2"/>
    <n v="9"/>
    <x v="4"/>
  </r>
  <r>
    <x v="16"/>
    <x v="16"/>
    <s v="1840 Saltdal "/>
    <x v="359"/>
    <x v="363"/>
    <x v="3"/>
    <n v="23"/>
    <x v="4"/>
  </r>
  <r>
    <x v="16"/>
    <x v="16"/>
    <s v="1840 Saltdal "/>
    <x v="359"/>
    <x v="363"/>
    <x v="4"/>
    <n v="17"/>
    <x v="4"/>
  </r>
  <r>
    <x v="16"/>
    <x v="16"/>
    <s v="1840 Saltdal "/>
    <x v="359"/>
    <x v="363"/>
    <x v="5"/>
    <n v="0"/>
    <x v="4"/>
  </r>
  <r>
    <x v="16"/>
    <x v="16"/>
    <s v="1840 Saltdal "/>
    <x v="359"/>
    <x v="363"/>
    <x v="6"/>
    <n v="6"/>
    <x v="4"/>
  </r>
  <r>
    <x v="16"/>
    <x v="16"/>
    <s v="1841 Fauske "/>
    <x v="360"/>
    <x v="364"/>
    <x v="0"/>
    <n v="26"/>
    <x v="4"/>
  </r>
  <r>
    <x v="16"/>
    <x v="16"/>
    <s v="1841 Fauske "/>
    <x v="360"/>
    <x v="364"/>
    <x v="1"/>
    <n v="2"/>
    <x v="4"/>
  </r>
  <r>
    <x v="16"/>
    <x v="16"/>
    <s v="1841 Fauske "/>
    <x v="360"/>
    <x v="364"/>
    <x v="2"/>
    <n v="7"/>
    <x v="4"/>
  </r>
  <r>
    <x v="16"/>
    <x v="16"/>
    <s v="1841 Fauske "/>
    <x v="360"/>
    <x v="364"/>
    <x v="3"/>
    <n v="7"/>
    <x v="4"/>
  </r>
  <r>
    <x v="16"/>
    <x v="16"/>
    <s v="1841 Fauske "/>
    <x v="360"/>
    <x v="364"/>
    <x v="4"/>
    <n v="29"/>
    <x v="4"/>
  </r>
  <r>
    <x v="16"/>
    <x v="16"/>
    <s v="1841 Fauske "/>
    <x v="360"/>
    <x v="364"/>
    <x v="5"/>
    <n v="4"/>
    <x v="4"/>
  </r>
  <r>
    <x v="16"/>
    <x v="16"/>
    <s v="1841 Fauske "/>
    <x v="360"/>
    <x v="364"/>
    <x v="6"/>
    <n v="10"/>
    <x v="4"/>
  </r>
  <r>
    <x v="16"/>
    <x v="16"/>
    <s v="1845 Sørfold "/>
    <x v="361"/>
    <x v="365"/>
    <x v="0"/>
    <n v="6"/>
    <x v="4"/>
  </r>
  <r>
    <x v="16"/>
    <x v="16"/>
    <s v="1845 Sørfold "/>
    <x v="361"/>
    <x v="365"/>
    <x v="1"/>
    <n v="5"/>
    <x v="4"/>
  </r>
  <r>
    <x v="16"/>
    <x v="16"/>
    <s v="1845 Sørfold "/>
    <x v="361"/>
    <x v="365"/>
    <x v="2"/>
    <n v="1"/>
    <x v="4"/>
  </r>
  <r>
    <x v="16"/>
    <x v="16"/>
    <s v="1845 Sørfold "/>
    <x v="361"/>
    <x v="365"/>
    <x v="3"/>
    <n v="30"/>
    <x v="4"/>
  </r>
  <r>
    <x v="16"/>
    <x v="16"/>
    <s v="1845 Sørfold "/>
    <x v="361"/>
    <x v="365"/>
    <x v="4"/>
    <n v="7"/>
    <x v="4"/>
  </r>
  <r>
    <x v="16"/>
    <x v="16"/>
    <s v="1845 Sørfold "/>
    <x v="361"/>
    <x v="365"/>
    <x v="5"/>
    <n v="0"/>
    <x v="4"/>
  </r>
  <r>
    <x v="16"/>
    <x v="16"/>
    <s v="1845 Sørfold "/>
    <x v="361"/>
    <x v="365"/>
    <x v="6"/>
    <n v="0"/>
    <x v="4"/>
  </r>
  <r>
    <x v="16"/>
    <x v="16"/>
    <s v="1848 Steigen "/>
    <x v="362"/>
    <x v="366"/>
    <x v="0"/>
    <n v="25"/>
    <x v="4"/>
  </r>
  <r>
    <x v="16"/>
    <x v="16"/>
    <s v="1848 Steigen "/>
    <x v="362"/>
    <x v="366"/>
    <x v="1"/>
    <n v="24"/>
    <x v="4"/>
  </r>
  <r>
    <x v="16"/>
    <x v="16"/>
    <s v="1848 Steigen "/>
    <x v="362"/>
    <x v="366"/>
    <x v="2"/>
    <n v="8"/>
    <x v="4"/>
  </r>
  <r>
    <x v="16"/>
    <x v="16"/>
    <s v="1848 Steigen "/>
    <x v="362"/>
    <x v="366"/>
    <x v="3"/>
    <n v="4"/>
    <x v="4"/>
  </r>
  <r>
    <x v="16"/>
    <x v="16"/>
    <s v="1848 Steigen "/>
    <x v="362"/>
    <x v="366"/>
    <x v="4"/>
    <n v="30"/>
    <x v="4"/>
  </r>
  <r>
    <x v="16"/>
    <x v="16"/>
    <s v="1848 Steigen "/>
    <x v="362"/>
    <x v="366"/>
    <x v="5"/>
    <n v="10"/>
    <x v="4"/>
  </r>
  <r>
    <x v="16"/>
    <x v="16"/>
    <s v="1848 Steigen "/>
    <x v="362"/>
    <x v="366"/>
    <x v="6"/>
    <n v="4"/>
    <x v="4"/>
  </r>
  <r>
    <x v="16"/>
    <x v="16"/>
    <s v="1849 Hamarøy "/>
    <x v="363"/>
    <x v="367"/>
    <x v="0"/>
    <n v="21"/>
    <x v="4"/>
  </r>
  <r>
    <x v="16"/>
    <x v="16"/>
    <s v="1849 Hamarøy "/>
    <x v="363"/>
    <x v="367"/>
    <x v="1"/>
    <n v="13"/>
    <x v="4"/>
  </r>
  <r>
    <x v="16"/>
    <x v="16"/>
    <s v="1849 Hamarøy "/>
    <x v="363"/>
    <x v="367"/>
    <x v="2"/>
    <n v="8"/>
    <x v="4"/>
  </r>
  <r>
    <x v="16"/>
    <x v="16"/>
    <s v="1849 Hamarøy "/>
    <x v="363"/>
    <x v="367"/>
    <x v="3"/>
    <n v="2"/>
    <x v="4"/>
  </r>
  <r>
    <x v="16"/>
    <x v="16"/>
    <s v="1849 Hamarøy "/>
    <x v="363"/>
    <x v="367"/>
    <x v="4"/>
    <n v="13"/>
    <x v="4"/>
  </r>
  <r>
    <x v="16"/>
    <x v="16"/>
    <s v="1849 Hamarøy "/>
    <x v="363"/>
    <x v="367"/>
    <x v="5"/>
    <n v="5"/>
    <x v="4"/>
  </r>
  <r>
    <x v="16"/>
    <x v="16"/>
    <s v="1849 Hamarøy "/>
    <x v="363"/>
    <x v="367"/>
    <x v="6"/>
    <n v="8"/>
    <x v="4"/>
  </r>
  <r>
    <x v="16"/>
    <x v="16"/>
    <s v="1850 Tysfjord "/>
    <x v="364"/>
    <x v="368"/>
    <x v="0"/>
    <n v="1"/>
    <x v="4"/>
  </r>
  <r>
    <x v="16"/>
    <x v="16"/>
    <s v="1850 Tysfjord "/>
    <x v="364"/>
    <x v="368"/>
    <x v="1"/>
    <n v="7"/>
    <x v="4"/>
  </r>
  <r>
    <x v="16"/>
    <x v="16"/>
    <s v="1850 Tysfjord "/>
    <x v="364"/>
    <x v="368"/>
    <x v="2"/>
    <n v="0"/>
    <x v="4"/>
  </r>
  <r>
    <x v="16"/>
    <x v="16"/>
    <s v="1850 Tysfjord "/>
    <x v="364"/>
    <x v="368"/>
    <x v="3"/>
    <n v="0"/>
    <x v="4"/>
  </r>
  <r>
    <x v="16"/>
    <x v="16"/>
    <s v="1850 Tysfjord "/>
    <x v="364"/>
    <x v="368"/>
    <x v="4"/>
    <n v="4"/>
    <x v="4"/>
  </r>
  <r>
    <x v="16"/>
    <x v="16"/>
    <s v="1850 Tysfjord "/>
    <x v="364"/>
    <x v="368"/>
    <x v="5"/>
    <n v="0"/>
    <x v="4"/>
  </r>
  <r>
    <x v="16"/>
    <x v="16"/>
    <s v="1850 Tysfjord "/>
    <x v="364"/>
    <x v="368"/>
    <x v="6"/>
    <n v="0"/>
    <x v="4"/>
  </r>
  <r>
    <x v="16"/>
    <x v="16"/>
    <s v="1851 Lødingen "/>
    <x v="365"/>
    <x v="369"/>
    <x v="0"/>
    <n v="3"/>
    <x v="4"/>
  </r>
  <r>
    <x v="16"/>
    <x v="16"/>
    <s v="1851 Lødingen "/>
    <x v="365"/>
    <x v="369"/>
    <x v="1"/>
    <n v="4"/>
    <x v="4"/>
  </r>
  <r>
    <x v="16"/>
    <x v="16"/>
    <s v="1851 Lødingen "/>
    <x v="365"/>
    <x v="369"/>
    <x v="2"/>
    <n v="4"/>
    <x v="4"/>
  </r>
  <r>
    <x v="16"/>
    <x v="16"/>
    <s v="1851 Lødingen "/>
    <x v="365"/>
    <x v="369"/>
    <x v="3"/>
    <n v="0"/>
    <x v="4"/>
  </r>
  <r>
    <x v="16"/>
    <x v="16"/>
    <s v="1851 Lødingen "/>
    <x v="365"/>
    <x v="369"/>
    <x v="4"/>
    <n v="5"/>
    <x v="4"/>
  </r>
  <r>
    <x v="16"/>
    <x v="16"/>
    <s v="1851 Lødingen "/>
    <x v="365"/>
    <x v="369"/>
    <x v="5"/>
    <n v="1"/>
    <x v="4"/>
  </r>
  <r>
    <x v="16"/>
    <x v="16"/>
    <s v="1851 Lødingen "/>
    <x v="365"/>
    <x v="369"/>
    <x v="6"/>
    <n v="1"/>
    <x v="4"/>
  </r>
  <r>
    <x v="16"/>
    <x v="16"/>
    <s v="1852 Tjeldsund "/>
    <x v="366"/>
    <x v="370"/>
    <x v="0"/>
    <n v="8"/>
    <x v="0"/>
  </r>
  <r>
    <x v="16"/>
    <x v="16"/>
    <s v="1852 Tjeldsund "/>
    <x v="366"/>
    <x v="370"/>
    <x v="1"/>
    <n v="10"/>
    <x v="0"/>
  </r>
  <r>
    <x v="16"/>
    <x v="16"/>
    <s v="1852 Tjeldsund "/>
    <x v="366"/>
    <x v="370"/>
    <x v="2"/>
    <n v="1"/>
    <x v="0"/>
  </r>
  <r>
    <x v="16"/>
    <x v="16"/>
    <s v="1852 Tjeldsund "/>
    <x v="366"/>
    <x v="370"/>
    <x v="3"/>
    <n v="39"/>
    <x v="0"/>
  </r>
  <r>
    <x v="16"/>
    <x v="16"/>
    <s v="1852 Tjeldsund "/>
    <x v="366"/>
    <x v="370"/>
    <x v="4"/>
    <n v="8"/>
    <x v="0"/>
  </r>
  <r>
    <x v="16"/>
    <x v="16"/>
    <s v="1852 Tjeldsund "/>
    <x v="366"/>
    <x v="370"/>
    <x v="5"/>
    <n v="2"/>
    <x v="0"/>
  </r>
  <r>
    <x v="16"/>
    <x v="16"/>
    <s v="1852 Tjeldsund "/>
    <x v="366"/>
    <x v="370"/>
    <x v="6"/>
    <n v="17"/>
    <x v="0"/>
  </r>
  <r>
    <x v="16"/>
    <x v="16"/>
    <s v="1853 Evenes "/>
    <x v="367"/>
    <x v="371"/>
    <x v="0"/>
    <n v="13"/>
    <x v="0"/>
  </r>
  <r>
    <x v="16"/>
    <x v="16"/>
    <s v="1853 Evenes "/>
    <x v="367"/>
    <x v="371"/>
    <x v="1"/>
    <n v="8"/>
    <x v="0"/>
  </r>
  <r>
    <x v="16"/>
    <x v="16"/>
    <s v="1853 Evenes "/>
    <x v="367"/>
    <x v="371"/>
    <x v="2"/>
    <n v="4"/>
    <x v="0"/>
  </r>
  <r>
    <x v="16"/>
    <x v="16"/>
    <s v="1853 Evenes "/>
    <x v="367"/>
    <x v="371"/>
    <x v="3"/>
    <n v="0"/>
    <x v="0"/>
  </r>
  <r>
    <x v="16"/>
    <x v="16"/>
    <s v="1853 Evenes "/>
    <x v="367"/>
    <x v="371"/>
    <x v="4"/>
    <n v="6"/>
    <x v="0"/>
  </r>
  <r>
    <x v="16"/>
    <x v="16"/>
    <s v="1853 Evenes "/>
    <x v="367"/>
    <x v="371"/>
    <x v="5"/>
    <n v="1"/>
    <x v="0"/>
  </r>
  <r>
    <x v="16"/>
    <x v="16"/>
    <s v="1853 Evenes "/>
    <x v="367"/>
    <x v="371"/>
    <x v="6"/>
    <n v="0"/>
    <x v="0"/>
  </r>
  <r>
    <x v="16"/>
    <x v="16"/>
    <s v="1854 Ballangen "/>
    <x v="368"/>
    <x v="372"/>
    <x v="0"/>
    <n v="19"/>
    <x v="0"/>
  </r>
  <r>
    <x v="16"/>
    <x v="16"/>
    <s v="1854 Ballangen "/>
    <x v="368"/>
    <x v="372"/>
    <x v="1"/>
    <n v="8"/>
    <x v="0"/>
  </r>
  <r>
    <x v="16"/>
    <x v="16"/>
    <s v="1854 Ballangen "/>
    <x v="368"/>
    <x v="372"/>
    <x v="2"/>
    <n v="2"/>
    <x v="0"/>
  </r>
  <r>
    <x v="16"/>
    <x v="16"/>
    <s v="1854 Ballangen "/>
    <x v="368"/>
    <x v="372"/>
    <x v="3"/>
    <n v="8"/>
    <x v="0"/>
  </r>
  <r>
    <x v="16"/>
    <x v="16"/>
    <s v="1854 Ballangen "/>
    <x v="368"/>
    <x v="372"/>
    <x v="4"/>
    <n v="22"/>
    <x v="0"/>
  </r>
  <r>
    <x v="16"/>
    <x v="16"/>
    <s v="1854 Ballangen "/>
    <x v="368"/>
    <x v="372"/>
    <x v="5"/>
    <n v="0"/>
    <x v="0"/>
  </r>
  <r>
    <x v="16"/>
    <x v="16"/>
    <s v="1854 Ballangen "/>
    <x v="368"/>
    <x v="372"/>
    <x v="6"/>
    <n v="0"/>
    <x v="0"/>
  </r>
  <r>
    <x v="16"/>
    <x v="16"/>
    <s v="1856 Røst "/>
    <x v="369"/>
    <x v="373"/>
    <x v="0"/>
    <n v="5"/>
    <x v="4"/>
  </r>
  <r>
    <x v="16"/>
    <x v="16"/>
    <s v="1856 Røst "/>
    <x v="369"/>
    <x v="373"/>
    <x v="1"/>
    <n v="0"/>
    <x v="4"/>
  </r>
  <r>
    <x v="16"/>
    <x v="16"/>
    <s v="1856 Røst "/>
    <x v="369"/>
    <x v="373"/>
    <x v="2"/>
    <n v="0"/>
    <x v="4"/>
  </r>
  <r>
    <x v="16"/>
    <x v="16"/>
    <s v="1856 Røst "/>
    <x v="369"/>
    <x v="373"/>
    <x v="3"/>
    <n v="0"/>
    <x v="4"/>
  </r>
  <r>
    <x v="16"/>
    <x v="16"/>
    <s v="1856 Røst "/>
    <x v="369"/>
    <x v="373"/>
    <x v="4"/>
    <n v="0"/>
    <x v="4"/>
  </r>
  <r>
    <x v="16"/>
    <x v="16"/>
    <s v="1856 Røst "/>
    <x v="369"/>
    <x v="373"/>
    <x v="5"/>
    <n v="0"/>
    <x v="4"/>
  </r>
  <r>
    <x v="16"/>
    <x v="16"/>
    <s v="1856 Røst "/>
    <x v="369"/>
    <x v="373"/>
    <x v="6"/>
    <n v="1"/>
    <x v="4"/>
  </r>
  <r>
    <x v="16"/>
    <x v="16"/>
    <s v="1857 Værøy "/>
    <x v="370"/>
    <x v="374"/>
    <x v="0"/>
    <n v="2"/>
    <x v="4"/>
  </r>
  <r>
    <x v="16"/>
    <x v="16"/>
    <s v="1857 Værøy "/>
    <x v="370"/>
    <x v="374"/>
    <x v="1"/>
    <n v="0"/>
    <x v="4"/>
  </r>
  <r>
    <x v="16"/>
    <x v="16"/>
    <s v="1857 Værøy "/>
    <x v="370"/>
    <x v="374"/>
    <x v="2"/>
    <n v="0"/>
    <x v="4"/>
  </r>
  <r>
    <x v="16"/>
    <x v="16"/>
    <s v="1857 Værøy "/>
    <x v="370"/>
    <x v="374"/>
    <x v="3"/>
    <n v="0"/>
    <x v="4"/>
  </r>
  <r>
    <x v="16"/>
    <x v="16"/>
    <s v="1857 Værøy "/>
    <x v="370"/>
    <x v="374"/>
    <x v="4"/>
    <n v="1"/>
    <x v="4"/>
  </r>
  <r>
    <x v="16"/>
    <x v="16"/>
    <s v="1857 Værøy "/>
    <x v="370"/>
    <x v="374"/>
    <x v="5"/>
    <n v="1"/>
    <x v="4"/>
  </r>
  <r>
    <x v="16"/>
    <x v="16"/>
    <s v="1857 Værøy "/>
    <x v="370"/>
    <x v="374"/>
    <x v="6"/>
    <n v="0"/>
    <x v="4"/>
  </r>
  <r>
    <x v="16"/>
    <x v="16"/>
    <s v="1859 Flakstad "/>
    <x v="371"/>
    <x v="375"/>
    <x v="0"/>
    <n v="15"/>
    <x v="4"/>
  </r>
  <r>
    <x v="16"/>
    <x v="16"/>
    <s v="1859 Flakstad "/>
    <x v="371"/>
    <x v="375"/>
    <x v="1"/>
    <n v="3"/>
    <x v="4"/>
  </r>
  <r>
    <x v="16"/>
    <x v="16"/>
    <s v="1859 Flakstad "/>
    <x v="371"/>
    <x v="375"/>
    <x v="2"/>
    <n v="0"/>
    <x v="4"/>
  </r>
  <r>
    <x v="16"/>
    <x v="16"/>
    <s v="1859 Flakstad "/>
    <x v="371"/>
    <x v="375"/>
    <x v="3"/>
    <n v="12"/>
    <x v="4"/>
  </r>
  <r>
    <x v="16"/>
    <x v="16"/>
    <s v="1859 Flakstad "/>
    <x v="371"/>
    <x v="375"/>
    <x v="4"/>
    <n v="4"/>
    <x v="4"/>
  </r>
  <r>
    <x v="16"/>
    <x v="16"/>
    <s v="1859 Flakstad "/>
    <x v="371"/>
    <x v="375"/>
    <x v="5"/>
    <n v="6"/>
    <x v="4"/>
  </r>
  <r>
    <x v="16"/>
    <x v="16"/>
    <s v="1859 Flakstad "/>
    <x v="371"/>
    <x v="375"/>
    <x v="6"/>
    <n v="0"/>
    <x v="4"/>
  </r>
  <r>
    <x v="16"/>
    <x v="16"/>
    <s v="1860 Vestvågøy "/>
    <x v="372"/>
    <x v="376"/>
    <x v="0"/>
    <n v="76"/>
    <x v="4"/>
  </r>
  <r>
    <x v="16"/>
    <x v="16"/>
    <s v="1860 Vestvågøy "/>
    <x v="372"/>
    <x v="376"/>
    <x v="1"/>
    <n v="18"/>
    <x v="4"/>
  </r>
  <r>
    <x v="16"/>
    <x v="16"/>
    <s v="1860 Vestvågøy "/>
    <x v="372"/>
    <x v="376"/>
    <x v="2"/>
    <n v="6"/>
    <x v="4"/>
  </r>
  <r>
    <x v="16"/>
    <x v="16"/>
    <s v="1860 Vestvågøy "/>
    <x v="372"/>
    <x v="376"/>
    <x v="3"/>
    <n v="32"/>
    <x v="4"/>
  </r>
  <r>
    <x v="16"/>
    <x v="16"/>
    <s v="1860 Vestvågøy "/>
    <x v="372"/>
    <x v="376"/>
    <x v="4"/>
    <n v="27"/>
    <x v="4"/>
  </r>
  <r>
    <x v="16"/>
    <x v="16"/>
    <s v="1860 Vestvågøy "/>
    <x v="372"/>
    <x v="376"/>
    <x v="5"/>
    <n v="2"/>
    <x v="4"/>
  </r>
  <r>
    <x v="16"/>
    <x v="16"/>
    <s v="1860 Vestvågøy "/>
    <x v="372"/>
    <x v="376"/>
    <x v="6"/>
    <n v="3"/>
    <x v="4"/>
  </r>
  <r>
    <x v="16"/>
    <x v="16"/>
    <s v="1865 Vågan "/>
    <x v="373"/>
    <x v="377"/>
    <x v="0"/>
    <n v="33"/>
    <x v="4"/>
  </r>
  <r>
    <x v="16"/>
    <x v="16"/>
    <s v="1865 Vågan "/>
    <x v="373"/>
    <x v="377"/>
    <x v="1"/>
    <n v="4"/>
    <x v="4"/>
  </r>
  <r>
    <x v="16"/>
    <x v="16"/>
    <s v="1865 Vågan "/>
    <x v="373"/>
    <x v="377"/>
    <x v="2"/>
    <n v="3"/>
    <x v="4"/>
  </r>
  <r>
    <x v="16"/>
    <x v="16"/>
    <s v="1865 Vågan "/>
    <x v="373"/>
    <x v="377"/>
    <x v="3"/>
    <n v="7"/>
    <x v="4"/>
  </r>
  <r>
    <x v="16"/>
    <x v="16"/>
    <s v="1865 Vågan "/>
    <x v="373"/>
    <x v="377"/>
    <x v="4"/>
    <n v="21"/>
    <x v="4"/>
  </r>
  <r>
    <x v="16"/>
    <x v="16"/>
    <s v="1865 Vågan "/>
    <x v="373"/>
    <x v="377"/>
    <x v="5"/>
    <n v="6"/>
    <x v="4"/>
  </r>
  <r>
    <x v="16"/>
    <x v="16"/>
    <s v="1865 Vågan "/>
    <x v="373"/>
    <x v="377"/>
    <x v="6"/>
    <n v="4"/>
    <x v="4"/>
  </r>
  <r>
    <x v="16"/>
    <x v="16"/>
    <s v="1866 Hadsel "/>
    <x v="374"/>
    <x v="378"/>
    <x v="0"/>
    <n v="49"/>
    <x v="6"/>
  </r>
  <r>
    <x v="16"/>
    <x v="16"/>
    <s v="1866 Hadsel "/>
    <x v="374"/>
    <x v="378"/>
    <x v="1"/>
    <n v="10"/>
    <x v="6"/>
  </r>
  <r>
    <x v="16"/>
    <x v="16"/>
    <s v="1866 Hadsel "/>
    <x v="374"/>
    <x v="378"/>
    <x v="2"/>
    <n v="10"/>
    <x v="6"/>
  </r>
  <r>
    <x v="16"/>
    <x v="16"/>
    <s v="1866 Hadsel "/>
    <x v="374"/>
    <x v="378"/>
    <x v="3"/>
    <n v="13"/>
    <x v="6"/>
  </r>
  <r>
    <x v="16"/>
    <x v="16"/>
    <s v="1866 Hadsel "/>
    <x v="374"/>
    <x v="378"/>
    <x v="4"/>
    <n v="19"/>
    <x v="6"/>
  </r>
  <r>
    <x v="16"/>
    <x v="16"/>
    <s v="1866 Hadsel "/>
    <x v="374"/>
    <x v="378"/>
    <x v="5"/>
    <n v="5"/>
    <x v="6"/>
  </r>
  <r>
    <x v="16"/>
    <x v="16"/>
    <s v="1866 Hadsel "/>
    <x v="374"/>
    <x v="378"/>
    <x v="6"/>
    <n v="0"/>
    <x v="6"/>
  </r>
  <r>
    <x v="16"/>
    <x v="16"/>
    <s v="1867 Bø "/>
    <x v="130"/>
    <x v="379"/>
    <x v="0"/>
    <n v="47"/>
    <x v="6"/>
  </r>
  <r>
    <x v="16"/>
    <x v="16"/>
    <s v="1867 Bø "/>
    <x v="130"/>
    <x v="379"/>
    <x v="1"/>
    <n v="17"/>
    <x v="6"/>
  </r>
  <r>
    <x v="16"/>
    <x v="16"/>
    <s v="1867 Bø "/>
    <x v="130"/>
    <x v="379"/>
    <x v="2"/>
    <n v="4"/>
    <x v="6"/>
  </r>
  <r>
    <x v="16"/>
    <x v="16"/>
    <s v="1867 Bø "/>
    <x v="130"/>
    <x v="379"/>
    <x v="3"/>
    <n v="4"/>
    <x v="6"/>
  </r>
  <r>
    <x v="16"/>
    <x v="16"/>
    <s v="1867 Bø "/>
    <x v="130"/>
    <x v="379"/>
    <x v="4"/>
    <n v="26"/>
    <x v="6"/>
  </r>
  <r>
    <x v="16"/>
    <x v="16"/>
    <s v="1867 Bø "/>
    <x v="130"/>
    <x v="379"/>
    <x v="5"/>
    <n v="2"/>
    <x v="6"/>
  </r>
  <r>
    <x v="16"/>
    <x v="16"/>
    <s v="1867 Bø "/>
    <x v="130"/>
    <x v="379"/>
    <x v="6"/>
    <n v="0"/>
    <x v="6"/>
  </r>
  <r>
    <x v="16"/>
    <x v="16"/>
    <s v="1868 Øksnes "/>
    <x v="375"/>
    <x v="380"/>
    <x v="0"/>
    <n v="16"/>
    <x v="5"/>
  </r>
  <r>
    <x v="16"/>
    <x v="16"/>
    <s v="1868 Øksnes "/>
    <x v="375"/>
    <x v="380"/>
    <x v="1"/>
    <n v="3"/>
    <x v="5"/>
  </r>
  <r>
    <x v="16"/>
    <x v="16"/>
    <s v="1868 Øksnes "/>
    <x v="375"/>
    <x v="380"/>
    <x v="2"/>
    <n v="2"/>
    <x v="5"/>
  </r>
  <r>
    <x v="16"/>
    <x v="16"/>
    <s v="1868 Øksnes "/>
    <x v="375"/>
    <x v="380"/>
    <x v="3"/>
    <n v="8"/>
    <x v="5"/>
  </r>
  <r>
    <x v="16"/>
    <x v="16"/>
    <s v="1868 Øksnes "/>
    <x v="375"/>
    <x v="380"/>
    <x v="4"/>
    <n v="4"/>
    <x v="5"/>
  </r>
  <r>
    <x v="16"/>
    <x v="16"/>
    <s v="1868 Øksnes "/>
    <x v="375"/>
    <x v="380"/>
    <x v="5"/>
    <n v="3"/>
    <x v="5"/>
  </r>
  <r>
    <x v="16"/>
    <x v="16"/>
    <s v="1868 Øksnes "/>
    <x v="375"/>
    <x v="380"/>
    <x v="6"/>
    <n v="0"/>
    <x v="5"/>
  </r>
  <r>
    <x v="16"/>
    <x v="16"/>
    <s v="1870 Sortland "/>
    <x v="376"/>
    <x v="381"/>
    <x v="0"/>
    <n v="63"/>
    <x v="6"/>
  </r>
  <r>
    <x v="16"/>
    <x v="16"/>
    <s v="1870 Sortland "/>
    <x v="376"/>
    <x v="381"/>
    <x v="1"/>
    <n v="7"/>
    <x v="6"/>
  </r>
  <r>
    <x v="16"/>
    <x v="16"/>
    <s v="1870 Sortland "/>
    <x v="376"/>
    <x v="381"/>
    <x v="2"/>
    <n v="20"/>
    <x v="6"/>
  </r>
  <r>
    <x v="16"/>
    <x v="16"/>
    <s v="1870 Sortland "/>
    <x v="376"/>
    <x v="381"/>
    <x v="3"/>
    <n v="12"/>
    <x v="6"/>
  </r>
  <r>
    <x v="16"/>
    <x v="16"/>
    <s v="1870 Sortland "/>
    <x v="376"/>
    <x v="381"/>
    <x v="4"/>
    <n v="19"/>
    <x v="6"/>
  </r>
  <r>
    <x v="16"/>
    <x v="16"/>
    <s v="1870 Sortland "/>
    <x v="376"/>
    <x v="381"/>
    <x v="5"/>
    <n v="15"/>
    <x v="6"/>
  </r>
  <r>
    <x v="16"/>
    <x v="16"/>
    <s v="1870 Sortland "/>
    <x v="376"/>
    <x v="381"/>
    <x v="6"/>
    <n v="13"/>
    <x v="6"/>
  </r>
  <r>
    <x v="16"/>
    <x v="16"/>
    <s v="1871 Andøy "/>
    <x v="377"/>
    <x v="382"/>
    <x v="0"/>
    <n v="7"/>
    <x v="5"/>
  </r>
  <r>
    <x v="16"/>
    <x v="16"/>
    <s v="1871 Andøy "/>
    <x v="377"/>
    <x v="382"/>
    <x v="1"/>
    <n v="2"/>
    <x v="5"/>
  </r>
  <r>
    <x v="16"/>
    <x v="16"/>
    <s v="1871 Andøy "/>
    <x v="377"/>
    <x v="382"/>
    <x v="2"/>
    <n v="3"/>
    <x v="5"/>
  </r>
  <r>
    <x v="16"/>
    <x v="16"/>
    <s v="1871 Andøy "/>
    <x v="377"/>
    <x v="382"/>
    <x v="3"/>
    <n v="36"/>
    <x v="5"/>
  </r>
  <r>
    <x v="16"/>
    <x v="16"/>
    <s v="1871 Andøy "/>
    <x v="377"/>
    <x v="382"/>
    <x v="4"/>
    <n v="2"/>
    <x v="5"/>
  </r>
  <r>
    <x v="16"/>
    <x v="16"/>
    <s v="1871 Andøy "/>
    <x v="377"/>
    <x v="382"/>
    <x v="5"/>
    <n v="27"/>
    <x v="5"/>
  </r>
  <r>
    <x v="16"/>
    <x v="16"/>
    <s v="1871 Andøy "/>
    <x v="377"/>
    <x v="382"/>
    <x v="6"/>
    <n v="1"/>
    <x v="5"/>
  </r>
  <r>
    <x v="16"/>
    <x v="16"/>
    <s v="1874 Moskenes "/>
    <x v="378"/>
    <x v="383"/>
    <x v="0"/>
    <n v="1"/>
    <x v="4"/>
  </r>
  <r>
    <x v="16"/>
    <x v="16"/>
    <s v="1874 Moskenes "/>
    <x v="378"/>
    <x v="383"/>
    <x v="1"/>
    <n v="0"/>
    <x v="4"/>
  </r>
  <r>
    <x v="16"/>
    <x v="16"/>
    <s v="1874 Moskenes "/>
    <x v="378"/>
    <x v="383"/>
    <x v="2"/>
    <n v="0"/>
    <x v="4"/>
  </r>
  <r>
    <x v="16"/>
    <x v="16"/>
    <s v="1874 Moskenes "/>
    <x v="378"/>
    <x v="383"/>
    <x v="3"/>
    <n v="0"/>
    <x v="4"/>
  </r>
  <r>
    <x v="16"/>
    <x v="16"/>
    <s v="1874 Moskenes "/>
    <x v="378"/>
    <x v="383"/>
    <x v="4"/>
    <n v="1"/>
    <x v="4"/>
  </r>
  <r>
    <x v="16"/>
    <x v="16"/>
    <s v="1874 Moskenes "/>
    <x v="378"/>
    <x v="383"/>
    <x v="5"/>
    <n v="0"/>
    <x v="4"/>
  </r>
  <r>
    <x v="16"/>
    <x v="16"/>
    <s v="1874 Moskenes "/>
    <x v="378"/>
    <x v="383"/>
    <x v="6"/>
    <n v="0"/>
    <x v="4"/>
  </r>
  <r>
    <x v="17"/>
    <x v="17"/>
    <s v="1902 Tromsø "/>
    <x v="379"/>
    <x v="384"/>
    <x v="0"/>
    <n v="229"/>
    <x v="3"/>
  </r>
  <r>
    <x v="17"/>
    <x v="17"/>
    <s v="1902 Tromsø "/>
    <x v="379"/>
    <x v="384"/>
    <x v="1"/>
    <n v="51"/>
    <x v="3"/>
  </r>
  <r>
    <x v="17"/>
    <x v="17"/>
    <s v="1902 Tromsø "/>
    <x v="379"/>
    <x v="384"/>
    <x v="2"/>
    <n v="103"/>
    <x v="3"/>
  </r>
  <r>
    <x v="17"/>
    <x v="17"/>
    <s v="1902 Tromsø "/>
    <x v="379"/>
    <x v="384"/>
    <x v="3"/>
    <n v="3"/>
    <x v="3"/>
  </r>
  <r>
    <x v="17"/>
    <x v="17"/>
    <s v="1902 Tromsø "/>
    <x v="379"/>
    <x v="384"/>
    <x v="4"/>
    <n v="40"/>
    <x v="3"/>
  </r>
  <r>
    <x v="17"/>
    <x v="17"/>
    <s v="1902 Tromsø "/>
    <x v="379"/>
    <x v="384"/>
    <x v="5"/>
    <n v="12"/>
    <x v="3"/>
  </r>
  <r>
    <x v="17"/>
    <x v="17"/>
    <s v="1902 Tromsø "/>
    <x v="379"/>
    <x v="384"/>
    <x v="6"/>
    <n v="67"/>
    <x v="3"/>
  </r>
  <r>
    <x v="17"/>
    <x v="17"/>
    <s v="1903 Harstad "/>
    <x v="380"/>
    <x v="385"/>
    <x v="0"/>
    <n v="149"/>
    <x v="1"/>
  </r>
  <r>
    <x v="17"/>
    <x v="17"/>
    <s v="1903 Harstad "/>
    <x v="380"/>
    <x v="385"/>
    <x v="1"/>
    <n v="34"/>
    <x v="1"/>
  </r>
  <r>
    <x v="17"/>
    <x v="17"/>
    <s v="1903 Harstad "/>
    <x v="380"/>
    <x v="385"/>
    <x v="2"/>
    <n v="99"/>
    <x v="1"/>
  </r>
  <r>
    <x v="17"/>
    <x v="17"/>
    <s v="1903 Harstad "/>
    <x v="380"/>
    <x v="385"/>
    <x v="3"/>
    <n v="8"/>
    <x v="1"/>
  </r>
  <r>
    <x v="17"/>
    <x v="17"/>
    <s v="1903 Harstad "/>
    <x v="380"/>
    <x v="385"/>
    <x v="4"/>
    <n v="25"/>
    <x v="1"/>
  </r>
  <r>
    <x v="17"/>
    <x v="17"/>
    <s v="1903 Harstad "/>
    <x v="380"/>
    <x v="385"/>
    <x v="5"/>
    <n v="97"/>
    <x v="1"/>
  </r>
  <r>
    <x v="17"/>
    <x v="17"/>
    <s v="1903 Harstad "/>
    <x v="380"/>
    <x v="385"/>
    <x v="6"/>
    <n v="47"/>
    <x v="1"/>
  </r>
  <r>
    <x v="17"/>
    <x v="17"/>
    <s v="1911 Kvæfjord "/>
    <x v="381"/>
    <x v="386"/>
    <x v="0"/>
    <n v="10"/>
    <x v="4"/>
  </r>
  <r>
    <x v="17"/>
    <x v="17"/>
    <s v="1911 Kvæfjord "/>
    <x v="381"/>
    <x v="386"/>
    <x v="1"/>
    <n v="7"/>
    <x v="4"/>
  </r>
  <r>
    <x v="17"/>
    <x v="17"/>
    <s v="1911 Kvæfjord "/>
    <x v="381"/>
    <x v="386"/>
    <x v="2"/>
    <n v="16"/>
    <x v="4"/>
  </r>
  <r>
    <x v="17"/>
    <x v="17"/>
    <s v="1911 Kvæfjord "/>
    <x v="381"/>
    <x v="386"/>
    <x v="3"/>
    <n v="2"/>
    <x v="4"/>
  </r>
  <r>
    <x v="17"/>
    <x v="17"/>
    <s v="1911 Kvæfjord "/>
    <x v="381"/>
    <x v="386"/>
    <x v="4"/>
    <n v="7"/>
    <x v="4"/>
  </r>
  <r>
    <x v="17"/>
    <x v="17"/>
    <s v="1911 Kvæfjord "/>
    <x v="381"/>
    <x v="386"/>
    <x v="5"/>
    <n v="3"/>
    <x v="4"/>
  </r>
  <r>
    <x v="17"/>
    <x v="17"/>
    <s v="1911 Kvæfjord "/>
    <x v="381"/>
    <x v="386"/>
    <x v="6"/>
    <n v="13"/>
    <x v="4"/>
  </r>
  <r>
    <x v="17"/>
    <x v="17"/>
    <s v="1913 Skånland "/>
    <x v="382"/>
    <x v="387"/>
    <x v="0"/>
    <n v="20"/>
    <x v="5"/>
  </r>
  <r>
    <x v="17"/>
    <x v="17"/>
    <s v="1913 Skånland "/>
    <x v="382"/>
    <x v="387"/>
    <x v="1"/>
    <n v="2"/>
    <x v="5"/>
  </r>
  <r>
    <x v="17"/>
    <x v="17"/>
    <s v="1913 Skånland "/>
    <x v="382"/>
    <x v="387"/>
    <x v="2"/>
    <n v="1"/>
    <x v="5"/>
  </r>
  <r>
    <x v="17"/>
    <x v="17"/>
    <s v="1913 Skånland "/>
    <x v="382"/>
    <x v="387"/>
    <x v="3"/>
    <n v="3"/>
    <x v="5"/>
  </r>
  <r>
    <x v="17"/>
    <x v="17"/>
    <s v="1913 Skånland "/>
    <x v="382"/>
    <x v="387"/>
    <x v="4"/>
    <n v="5"/>
    <x v="5"/>
  </r>
  <r>
    <x v="17"/>
    <x v="17"/>
    <s v="1913 Skånland "/>
    <x v="382"/>
    <x v="387"/>
    <x v="5"/>
    <n v="8"/>
    <x v="5"/>
  </r>
  <r>
    <x v="17"/>
    <x v="17"/>
    <s v="1913 Skånland "/>
    <x v="382"/>
    <x v="387"/>
    <x v="6"/>
    <n v="0"/>
    <x v="5"/>
  </r>
  <r>
    <x v="17"/>
    <x v="17"/>
    <s v="1917 Ibestad "/>
    <x v="383"/>
    <x v="388"/>
    <x v="0"/>
    <n v="11"/>
    <x v="6"/>
  </r>
  <r>
    <x v="17"/>
    <x v="17"/>
    <s v="1917 Ibestad "/>
    <x v="383"/>
    <x v="388"/>
    <x v="1"/>
    <n v="7"/>
    <x v="6"/>
  </r>
  <r>
    <x v="17"/>
    <x v="17"/>
    <s v="1917 Ibestad "/>
    <x v="383"/>
    <x v="388"/>
    <x v="2"/>
    <n v="1"/>
    <x v="6"/>
  </r>
  <r>
    <x v="17"/>
    <x v="17"/>
    <s v="1917 Ibestad "/>
    <x v="383"/>
    <x v="388"/>
    <x v="3"/>
    <n v="3"/>
    <x v="6"/>
  </r>
  <r>
    <x v="17"/>
    <x v="17"/>
    <s v="1917 Ibestad "/>
    <x v="383"/>
    <x v="388"/>
    <x v="4"/>
    <n v="6"/>
    <x v="6"/>
  </r>
  <r>
    <x v="17"/>
    <x v="17"/>
    <s v="1917 Ibestad "/>
    <x v="383"/>
    <x v="388"/>
    <x v="5"/>
    <n v="4"/>
    <x v="6"/>
  </r>
  <r>
    <x v="17"/>
    <x v="17"/>
    <s v="1917 Ibestad "/>
    <x v="383"/>
    <x v="388"/>
    <x v="6"/>
    <n v="1"/>
    <x v="6"/>
  </r>
  <r>
    <x v="17"/>
    <x v="17"/>
    <s v="1919 Gratangen "/>
    <x v="384"/>
    <x v="389"/>
    <x v="0"/>
    <n v="11"/>
    <x v="6"/>
  </r>
  <r>
    <x v="17"/>
    <x v="17"/>
    <s v="1919 Gratangen "/>
    <x v="384"/>
    <x v="389"/>
    <x v="1"/>
    <n v="3"/>
    <x v="6"/>
  </r>
  <r>
    <x v="17"/>
    <x v="17"/>
    <s v="1919 Gratangen "/>
    <x v="384"/>
    <x v="389"/>
    <x v="2"/>
    <n v="7"/>
    <x v="6"/>
  </r>
  <r>
    <x v="17"/>
    <x v="17"/>
    <s v="1919 Gratangen "/>
    <x v="384"/>
    <x v="389"/>
    <x v="3"/>
    <n v="0"/>
    <x v="6"/>
  </r>
  <r>
    <x v="17"/>
    <x v="17"/>
    <s v="1919 Gratangen "/>
    <x v="384"/>
    <x v="389"/>
    <x v="4"/>
    <n v="1"/>
    <x v="6"/>
  </r>
  <r>
    <x v="17"/>
    <x v="17"/>
    <s v="1919 Gratangen "/>
    <x v="384"/>
    <x v="389"/>
    <x v="5"/>
    <n v="2"/>
    <x v="6"/>
  </r>
  <r>
    <x v="17"/>
    <x v="17"/>
    <s v="1919 Gratangen "/>
    <x v="384"/>
    <x v="389"/>
    <x v="6"/>
    <n v="0"/>
    <x v="6"/>
  </r>
  <r>
    <x v="17"/>
    <x v="17"/>
    <s v="1920 Lavangen "/>
    <x v="385"/>
    <x v="390"/>
    <x v="0"/>
    <n v="12"/>
    <x v="4"/>
  </r>
  <r>
    <x v="17"/>
    <x v="17"/>
    <s v="1920 Lavangen "/>
    <x v="385"/>
    <x v="390"/>
    <x v="1"/>
    <n v="8"/>
    <x v="4"/>
  </r>
  <r>
    <x v="17"/>
    <x v="17"/>
    <s v="1920 Lavangen "/>
    <x v="385"/>
    <x v="390"/>
    <x v="2"/>
    <n v="9"/>
    <x v="4"/>
  </r>
  <r>
    <x v="17"/>
    <x v="17"/>
    <s v="1920 Lavangen "/>
    <x v="385"/>
    <x v="390"/>
    <x v="3"/>
    <n v="2"/>
    <x v="4"/>
  </r>
  <r>
    <x v="17"/>
    <x v="17"/>
    <s v="1920 Lavangen "/>
    <x v="385"/>
    <x v="390"/>
    <x v="4"/>
    <n v="3"/>
    <x v="4"/>
  </r>
  <r>
    <x v="17"/>
    <x v="17"/>
    <s v="1920 Lavangen "/>
    <x v="385"/>
    <x v="390"/>
    <x v="5"/>
    <n v="2"/>
    <x v="4"/>
  </r>
  <r>
    <x v="17"/>
    <x v="17"/>
    <s v="1920 Lavangen "/>
    <x v="385"/>
    <x v="390"/>
    <x v="6"/>
    <n v="6"/>
    <x v="4"/>
  </r>
  <r>
    <x v="17"/>
    <x v="17"/>
    <s v="1922 Bardu "/>
    <x v="386"/>
    <x v="391"/>
    <x v="0"/>
    <n v="32"/>
    <x v="4"/>
  </r>
  <r>
    <x v="17"/>
    <x v="17"/>
    <s v="1922 Bardu "/>
    <x v="386"/>
    <x v="391"/>
    <x v="1"/>
    <n v="1"/>
    <x v="4"/>
  </r>
  <r>
    <x v="17"/>
    <x v="17"/>
    <s v="1922 Bardu "/>
    <x v="386"/>
    <x v="391"/>
    <x v="2"/>
    <n v="32"/>
    <x v="4"/>
  </r>
  <r>
    <x v="17"/>
    <x v="17"/>
    <s v="1922 Bardu "/>
    <x v="386"/>
    <x v="391"/>
    <x v="3"/>
    <n v="28"/>
    <x v="4"/>
  </r>
  <r>
    <x v="17"/>
    <x v="17"/>
    <s v="1922 Bardu "/>
    <x v="386"/>
    <x v="391"/>
    <x v="4"/>
    <n v="21"/>
    <x v="4"/>
  </r>
  <r>
    <x v="17"/>
    <x v="17"/>
    <s v="1922 Bardu "/>
    <x v="386"/>
    <x v="391"/>
    <x v="5"/>
    <n v="1"/>
    <x v="4"/>
  </r>
  <r>
    <x v="17"/>
    <x v="17"/>
    <s v="1922 Bardu "/>
    <x v="386"/>
    <x v="391"/>
    <x v="6"/>
    <n v="14"/>
    <x v="4"/>
  </r>
  <r>
    <x v="17"/>
    <x v="17"/>
    <s v="1923 Salangen "/>
    <x v="387"/>
    <x v="392"/>
    <x v="0"/>
    <n v="9"/>
    <x v="3"/>
  </r>
  <r>
    <x v="17"/>
    <x v="17"/>
    <s v="1923 Salangen "/>
    <x v="387"/>
    <x v="392"/>
    <x v="1"/>
    <n v="1"/>
    <x v="3"/>
  </r>
  <r>
    <x v="17"/>
    <x v="17"/>
    <s v="1923 Salangen "/>
    <x v="387"/>
    <x v="392"/>
    <x v="2"/>
    <n v="4"/>
    <x v="3"/>
  </r>
  <r>
    <x v="17"/>
    <x v="17"/>
    <s v="1923 Salangen "/>
    <x v="387"/>
    <x v="392"/>
    <x v="3"/>
    <n v="11"/>
    <x v="3"/>
  </r>
  <r>
    <x v="17"/>
    <x v="17"/>
    <s v="1923 Salangen "/>
    <x v="387"/>
    <x v="392"/>
    <x v="4"/>
    <n v="21"/>
    <x v="3"/>
  </r>
  <r>
    <x v="17"/>
    <x v="17"/>
    <s v="1923 Salangen "/>
    <x v="387"/>
    <x v="392"/>
    <x v="5"/>
    <n v="0"/>
    <x v="3"/>
  </r>
  <r>
    <x v="17"/>
    <x v="17"/>
    <s v="1923 Salangen "/>
    <x v="387"/>
    <x v="392"/>
    <x v="6"/>
    <n v="0"/>
    <x v="3"/>
  </r>
  <r>
    <x v="17"/>
    <x v="17"/>
    <s v="1924 Målselv "/>
    <x v="388"/>
    <x v="393"/>
    <x v="0"/>
    <n v="26"/>
    <x v="6"/>
  </r>
  <r>
    <x v="17"/>
    <x v="17"/>
    <s v="1924 Målselv "/>
    <x v="388"/>
    <x v="393"/>
    <x v="1"/>
    <n v="3"/>
    <x v="6"/>
  </r>
  <r>
    <x v="17"/>
    <x v="17"/>
    <s v="1924 Målselv "/>
    <x v="388"/>
    <x v="393"/>
    <x v="2"/>
    <n v="16"/>
    <x v="6"/>
  </r>
  <r>
    <x v="17"/>
    <x v="17"/>
    <s v="1924 Målselv "/>
    <x v="388"/>
    <x v="393"/>
    <x v="3"/>
    <n v="3"/>
    <x v="6"/>
  </r>
  <r>
    <x v="17"/>
    <x v="17"/>
    <s v="1924 Målselv "/>
    <x v="388"/>
    <x v="393"/>
    <x v="4"/>
    <n v="24"/>
    <x v="6"/>
  </r>
  <r>
    <x v="17"/>
    <x v="17"/>
    <s v="1924 Målselv "/>
    <x v="388"/>
    <x v="393"/>
    <x v="5"/>
    <n v="10"/>
    <x v="6"/>
  </r>
  <r>
    <x v="17"/>
    <x v="17"/>
    <s v="1924 Målselv "/>
    <x v="388"/>
    <x v="393"/>
    <x v="6"/>
    <n v="0"/>
    <x v="6"/>
  </r>
  <r>
    <x v="17"/>
    <x v="17"/>
    <s v="1925 Sørreisa "/>
    <x v="389"/>
    <x v="394"/>
    <x v="0"/>
    <n v="86"/>
    <x v="4"/>
  </r>
  <r>
    <x v="17"/>
    <x v="17"/>
    <s v="1925 Sørreisa "/>
    <x v="389"/>
    <x v="394"/>
    <x v="1"/>
    <n v="3"/>
    <x v="4"/>
  </r>
  <r>
    <x v="17"/>
    <x v="17"/>
    <s v="1925 Sørreisa "/>
    <x v="389"/>
    <x v="394"/>
    <x v="2"/>
    <n v="18"/>
    <x v="4"/>
  </r>
  <r>
    <x v="17"/>
    <x v="17"/>
    <s v="1925 Sørreisa "/>
    <x v="389"/>
    <x v="394"/>
    <x v="3"/>
    <n v="4"/>
    <x v="4"/>
  </r>
  <r>
    <x v="17"/>
    <x v="17"/>
    <s v="1925 Sørreisa "/>
    <x v="389"/>
    <x v="394"/>
    <x v="4"/>
    <n v="5"/>
    <x v="4"/>
  </r>
  <r>
    <x v="17"/>
    <x v="17"/>
    <s v="1925 Sørreisa "/>
    <x v="389"/>
    <x v="394"/>
    <x v="5"/>
    <n v="1"/>
    <x v="4"/>
  </r>
  <r>
    <x v="17"/>
    <x v="17"/>
    <s v="1925 Sørreisa "/>
    <x v="389"/>
    <x v="394"/>
    <x v="6"/>
    <n v="28"/>
    <x v="4"/>
  </r>
  <r>
    <x v="17"/>
    <x v="17"/>
    <s v="1926 Dyrøy "/>
    <x v="390"/>
    <x v="395"/>
    <x v="0"/>
    <n v="11"/>
    <x v="3"/>
  </r>
  <r>
    <x v="17"/>
    <x v="17"/>
    <s v="1926 Dyrøy "/>
    <x v="390"/>
    <x v="395"/>
    <x v="1"/>
    <n v="5"/>
    <x v="3"/>
  </r>
  <r>
    <x v="17"/>
    <x v="17"/>
    <s v="1926 Dyrøy "/>
    <x v="390"/>
    <x v="395"/>
    <x v="2"/>
    <n v="0"/>
    <x v="3"/>
  </r>
  <r>
    <x v="17"/>
    <x v="17"/>
    <s v="1926 Dyrøy "/>
    <x v="390"/>
    <x v="395"/>
    <x v="3"/>
    <n v="0"/>
    <x v="3"/>
  </r>
  <r>
    <x v="17"/>
    <x v="17"/>
    <s v="1926 Dyrøy "/>
    <x v="390"/>
    <x v="395"/>
    <x v="4"/>
    <n v="0"/>
    <x v="3"/>
  </r>
  <r>
    <x v="17"/>
    <x v="17"/>
    <s v="1926 Dyrøy "/>
    <x v="390"/>
    <x v="395"/>
    <x v="5"/>
    <n v="0"/>
    <x v="3"/>
  </r>
  <r>
    <x v="17"/>
    <x v="17"/>
    <s v="1926 Dyrøy "/>
    <x v="390"/>
    <x v="395"/>
    <x v="6"/>
    <n v="0"/>
    <x v="3"/>
  </r>
  <r>
    <x v="17"/>
    <x v="17"/>
    <s v="1927 Tranøy "/>
    <x v="391"/>
    <x v="396"/>
    <x v="0"/>
    <n v="13"/>
    <x v="5"/>
  </r>
  <r>
    <x v="17"/>
    <x v="17"/>
    <s v="1927 Tranøy "/>
    <x v="391"/>
    <x v="396"/>
    <x v="1"/>
    <n v="1"/>
    <x v="5"/>
  </r>
  <r>
    <x v="17"/>
    <x v="17"/>
    <s v="1927 Tranøy "/>
    <x v="391"/>
    <x v="396"/>
    <x v="2"/>
    <n v="1"/>
    <x v="5"/>
  </r>
  <r>
    <x v="17"/>
    <x v="17"/>
    <s v="1927 Tranøy "/>
    <x v="391"/>
    <x v="396"/>
    <x v="3"/>
    <n v="4"/>
    <x v="5"/>
  </r>
  <r>
    <x v="17"/>
    <x v="17"/>
    <s v="1927 Tranøy "/>
    <x v="391"/>
    <x v="396"/>
    <x v="4"/>
    <n v="4"/>
    <x v="5"/>
  </r>
  <r>
    <x v="17"/>
    <x v="17"/>
    <s v="1927 Tranøy "/>
    <x v="391"/>
    <x v="396"/>
    <x v="5"/>
    <n v="1"/>
    <x v="5"/>
  </r>
  <r>
    <x v="17"/>
    <x v="17"/>
    <s v="1927 Tranøy "/>
    <x v="391"/>
    <x v="396"/>
    <x v="6"/>
    <n v="0"/>
    <x v="5"/>
  </r>
  <r>
    <x v="17"/>
    <x v="17"/>
    <s v="1928 Torsken "/>
    <x v="392"/>
    <x v="397"/>
    <x v="0"/>
    <n v="12"/>
    <x v="6"/>
  </r>
  <r>
    <x v="17"/>
    <x v="17"/>
    <s v="1928 Torsken "/>
    <x v="392"/>
    <x v="397"/>
    <x v="1"/>
    <n v="6"/>
    <x v="6"/>
  </r>
  <r>
    <x v="17"/>
    <x v="17"/>
    <s v="1928 Torsken "/>
    <x v="392"/>
    <x v="397"/>
    <x v="2"/>
    <n v="0"/>
    <x v="6"/>
  </r>
  <r>
    <x v="17"/>
    <x v="17"/>
    <s v="1928 Torsken "/>
    <x v="392"/>
    <x v="397"/>
    <x v="3"/>
    <n v="0"/>
    <x v="6"/>
  </r>
  <r>
    <x v="17"/>
    <x v="17"/>
    <s v="1928 Torsken "/>
    <x v="392"/>
    <x v="397"/>
    <x v="4"/>
    <n v="1"/>
    <x v="6"/>
  </r>
  <r>
    <x v="17"/>
    <x v="17"/>
    <s v="1928 Torsken "/>
    <x v="392"/>
    <x v="397"/>
    <x v="5"/>
    <n v="0"/>
    <x v="6"/>
  </r>
  <r>
    <x v="17"/>
    <x v="17"/>
    <s v="1928 Torsken "/>
    <x v="392"/>
    <x v="397"/>
    <x v="6"/>
    <n v="1"/>
    <x v="6"/>
  </r>
  <r>
    <x v="17"/>
    <x v="17"/>
    <s v="1929 Berg "/>
    <x v="393"/>
    <x v="398"/>
    <x v="0"/>
    <n v="2"/>
    <x v="6"/>
  </r>
  <r>
    <x v="17"/>
    <x v="17"/>
    <s v="1929 Berg "/>
    <x v="393"/>
    <x v="398"/>
    <x v="1"/>
    <n v="0"/>
    <x v="6"/>
  </r>
  <r>
    <x v="17"/>
    <x v="17"/>
    <s v="1929 Berg "/>
    <x v="393"/>
    <x v="398"/>
    <x v="2"/>
    <n v="0"/>
    <x v="6"/>
  </r>
  <r>
    <x v="17"/>
    <x v="17"/>
    <s v="1929 Berg "/>
    <x v="393"/>
    <x v="398"/>
    <x v="3"/>
    <n v="0"/>
    <x v="6"/>
  </r>
  <r>
    <x v="17"/>
    <x v="17"/>
    <s v="1929 Berg "/>
    <x v="393"/>
    <x v="398"/>
    <x v="4"/>
    <n v="1"/>
    <x v="6"/>
  </r>
  <r>
    <x v="17"/>
    <x v="17"/>
    <s v="1929 Berg "/>
    <x v="393"/>
    <x v="398"/>
    <x v="5"/>
    <n v="0"/>
    <x v="6"/>
  </r>
  <r>
    <x v="17"/>
    <x v="17"/>
    <s v="1929 Berg "/>
    <x v="393"/>
    <x v="398"/>
    <x v="6"/>
    <n v="0"/>
    <x v="6"/>
  </r>
  <r>
    <x v="17"/>
    <x v="17"/>
    <s v="1931 Lenvik "/>
    <x v="394"/>
    <x v="399"/>
    <x v="0"/>
    <n v="86"/>
    <x v="6"/>
  </r>
  <r>
    <x v="17"/>
    <x v="17"/>
    <s v="1931 Lenvik "/>
    <x v="394"/>
    <x v="399"/>
    <x v="1"/>
    <n v="17"/>
    <x v="6"/>
  </r>
  <r>
    <x v="17"/>
    <x v="17"/>
    <s v="1931 Lenvik "/>
    <x v="394"/>
    <x v="399"/>
    <x v="2"/>
    <n v="12"/>
    <x v="6"/>
  </r>
  <r>
    <x v="17"/>
    <x v="17"/>
    <s v="1931 Lenvik "/>
    <x v="394"/>
    <x v="399"/>
    <x v="3"/>
    <n v="6"/>
    <x v="6"/>
  </r>
  <r>
    <x v="17"/>
    <x v="17"/>
    <s v="1931 Lenvik "/>
    <x v="394"/>
    <x v="399"/>
    <x v="4"/>
    <n v="12"/>
    <x v="6"/>
  </r>
  <r>
    <x v="17"/>
    <x v="17"/>
    <s v="1931 Lenvik "/>
    <x v="394"/>
    <x v="399"/>
    <x v="5"/>
    <n v="1"/>
    <x v="6"/>
  </r>
  <r>
    <x v="17"/>
    <x v="17"/>
    <s v="1931 Lenvik "/>
    <x v="394"/>
    <x v="399"/>
    <x v="6"/>
    <n v="5"/>
    <x v="6"/>
  </r>
  <r>
    <x v="17"/>
    <x v="17"/>
    <s v="1933 Balsfjord "/>
    <x v="395"/>
    <x v="400"/>
    <x v="0"/>
    <n v="88"/>
    <x v="6"/>
  </r>
  <r>
    <x v="17"/>
    <x v="17"/>
    <s v="1933 Balsfjord "/>
    <x v="395"/>
    <x v="400"/>
    <x v="1"/>
    <n v="15"/>
    <x v="6"/>
  </r>
  <r>
    <x v="17"/>
    <x v="17"/>
    <s v="1933 Balsfjord "/>
    <x v="395"/>
    <x v="400"/>
    <x v="2"/>
    <n v="82"/>
    <x v="6"/>
  </r>
  <r>
    <x v="17"/>
    <x v="17"/>
    <s v="1933 Balsfjord "/>
    <x v="395"/>
    <x v="400"/>
    <x v="3"/>
    <n v="40"/>
    <x v="6"/>
  </r>
  <r>
    <x v="17"/>
    <x v="17"/>
    <s v="1933 Balsfjord "/>
    <x v="395"/>
    <x v="400"/>
    <x v="4"/>
    <n v="77"/>
    <x v="6"/>
  </r>
  <r>
    <x v="17"/>
    <x v="17"/>
    <s v="1933 Balsfjord "/>
    <x v="395"/>
    <x v="400"/>
    <x v="5"/>
    <n v="18"/>
    <x v="6"/>
  </r>
  <r>
    <x v="17"/>
    <x v="17"/>
    <s v="1933 Balsfjord "/>
    <x v="395"/>
    <x v="400"/>
    <x v="6"/>
    <n v="36"/>
    <x v="6"/>
  </r>
  <r>
    <x v="17"/>
    <x v="17"/>
    <s v="1936 Karlsøy "/>
    <x v="396"/>
    <x v="401"/>
    <x v="0"/>
    <n v="15"/>
    <x v="6"/>
  </r>
  <r>
    <x v="17"/>
    <x v="17"/>
    <s v="1936 Karlsøy "/>
    <x v="396"/>
    <x v="401"/>
    <x v="1"/>
    <n v="10"/>
    <x v="6"/>
  </r>
  <r>
    <x v="17"/>
    <x v="17"/>
    <s v="1936 Karlsøy "/>
    <x v="396"/>
    <x v="401"/>
    <x v="2"/>
    <n v="3"/>
    <x v="6"/>
  </r>
  <r>
    <x v="17"/>
    <x v="17"/>
    <s v="1936 Karlsøy "/>
    <x v="396"/>
    <x v="401"/>
    <x v="3"/>
    <n v="11"/>
    <x v="6"/>
  </r>
  <r>
    <x v="17"/>
    <x v="17"/>
    <s v="1936 Karlsøy "/>
    <x v="396"/>
    <x v="401"/>
    <x v="4"/>
    <n v="4"/>
    <x v="6"/>
  </r>
  <r>
    <x v="17"/>
    <x v="17"/>
    <s v="1936 Karlsøy "/>
    <x v="396"/>
    <x v="401"/>
    <x v="5"/>
    <n v="3"/>
    <x v="6"/>
  </r>
  <r>
    <x v="17"/>
    <x v="17"/>
    <s v="1936 Karlsøy "/>
    <x v="396"/>
    <x v="401"/>
    <x v="6"/>
    <n v="0"/>
    <x v="6"/>
  </r>
  <r>
    <x v="17"/>
    <x v="17"/>
    <s v="1938 Lyngen "/>
    <x v="397"/>
    <x v="402"/>
    <x v="0"/>
    <n v="21"/>
    <x v="6"/>
  </r>
  <r>
    <x v="17"/>
    <x v="17"/>
    <s v="1938 Lyngen "/>
    <x v="397"/>
    <x v="402"/>
    <x v="1"/>
    <n v="5"/>
    <x v="6"/>
  </r>
  <r>
    <x v="17"/>
    <x v="17"/>
    <s v="1938 Lyngen "/>
    <x v="397"/>
    <x v="402"/>
    <x v="2"/>
    <n v="8"/>
    <x v="6"/>
  </r>
  <r>
    <x v="17"/>
    <x v="17"/>
    <s v="1938 Lyngen "/>
    <x v="397"/>
    <x v="402"/>
    <x v="3"/>
    <n v="8"/>
    <x v="6"/>
  </r>
  <r>
    <x v="17"/>
    <x v="17"/>
    <s v="1938 Lyngen "/>
    <x v="397"/>
    <x v="402"/>
    <x v="4"/>
    <n v="4"/>
    <x v="6"/>
  </r>
  <r>
    <x v="17"/>
    <x v="17"/>
    <s v="1938 Lyngen "/>
    <x v="397"/>
    <x v="402"/>
    <x v="5"/>
    <n v="0"/>
    <x v="6"/>
  </r>
  <r>
    <x v="17"/>
    <x v="17"/>
    <s v="1938 Lyngen "/>
    <x v="397"/>
    <x v="402"/>
    <x v="6"/>
    <n v="1"/>
    <x v="6"/>
  </r>
  <r>
    <x v="17"/>
    <x v="17"/>
    <s v="1939 Storfjord "/>
    <x v="398"/>
    <x v="403"/>
    <x v="0"/>
    <n v="3"/>
    <x v="6"/>
  </r>
  <r>
    <x v="17"/>
    <x v="17"/>
    <s v="1939 Storfjord "/>
    <x v="398"/>
    <x v="403"/>
    <x v="1"/>
    <n v="0"/>
    <x v="6"/>
  </r>
  <r>
    <x v="17"/>
    <x v="17"/>
    <s v="1939 Storfjord "/>
    <x v="398"/>
    <x v="403"/>
    <x v="2"/>
    <n v="0"/>
    <x v="6"/>
  </r>
  <r>
    <x v="17"/>
    <x v="17"/>
    <s v="1939 Storfjord "/>
    <x v="398"/>
    <x v="403"/>
    <x v="3"/>
    <n v="0"/>
    <x v="6"/>
  </r>
  <r>
    <x v="17"/>
    <x v="17"/>
    <s v="1939 Storfjord "/>
    <x v="398"/>
    <x v="403"/>
    <x v="4"/>
    <n v="2"/>
    <x v="6"/>
  </r>
  <r>
    <x v="17"/>
    <x v="17"/>
    <s v="1939 Storfjord "/>
    <x v="398"/>
    <x v="403"/>
    <x v="5"/>
    <n v="1"/>
    <x v="6"/>
  </r>
  <r>
    <x v="17"/>
    <x v="17"/>
    <s v="1939 Storfjord "/>
    <x v="398"/>
    <x v="403"/>
    <x v="6"/>
    <n v="1"/>
    <x v="6"/>
  </r>
  <r>
    <x v="17"/>
    <x v="17"/>
    <s v="1940 Kåfjord "/>
    <x v="399"/>
    <x v="404"/>
    <x v="0"/>
    <n v="27"/>
    <x v="6"/>
  </r>
  <r>
    <x v="17"/>
    <x v="17"/>
    <s v="1940 Kåfjord "/>
    <x v="399"/>
    <x v="404"/>
    <x v="1"/>
    <n v="4"/>
    <x v="6"/>
  </r>
  <r>
    <x v="17"/>
    <x v="17"/>
    <s v="1940 Kåfjord "/>
    <x v="399"/>
    <x v="404"/>
    <x v="2"/>
    <n v="4"/>
    <x v="6"/>
  </r>
  <r>
    <x v="17"/>
    <x v="17"/>
    <s v="1940 Kåfjord "/>
    <x v="399"/>
    <x v="404"/>
    <x v="3"/>
    <n v="47"/>
    <x v="6"/>
  </r>
  <r>
    <x v="17"/>
    <x v="17"/>
    <s v="1940 Kåfjord "/>
    <x v="399"/>
    <x v="404"/>
    <x v="4"/>
    <n v="1"/>
    <x v="6"/>
  </r>
  <r>
    <x v="17"/>
    <x v="17"/>
    <s v="1940 Kåfjord "/>
    <x v="399"/>
    <x v="404"/>
    <x v="5"/>
    <n v="3"/>
    <x v="6"/>
  </r>
  <r>
    <x v="17"/>
    <x v="17"/>
    <s v="1940 Kåfjord "/>
    <x v="399"/>
    <x v="404"/>
    <x v="6"/>
    <n v="1"/>
    <x v="6"/>
  </r>
  <r>
    <x v="17"/>
    <x v="17"/>
    <s v="1941 Skjervøy "/>
    <x v="400"/>
    <x v="405"/>
    <x v="0"/>
    <n v="4"/>
    <x v="6"/>
  </r>
  <r>
    <x v="17"/>
    <x v="17"/>
    <s v="1941 Skjervøy "/>
    <x v="400"/>
    <x v="405"/>
    <x v="1"/>
    <n v="5"/>
    <x v="6"/>
  </r>
  <r>
    <x v="17"/>
    <x v="17"/>
    <s v="1941 Skjervøy "/>
    <x v="400"/>
    <x v="405"/>
    <x v="2"/>
    <n v="0"/>
    <x v="6"/>
  </r>
  <r>
    <x v="17"/>
    <x v="17"/>
    <s v="1941 Skjervøy "/>
    <x v="400"/>
    <x v="405"/>
    <x v="3"/>
    <n v="0"/>
    <x v="6"/>
  </r>
  <r>
    <x v="17"/>
    <x v="17"/>
    <s v="1941 Skjervøy "/>
    <x v="400"/>
    <x v="405"/>
    <x v="4"/>
    <n v="1"/>
    <x v="6"/>
  </r>
  <r>
    <x v="17"/>
    <x v="17"/>
    <s v="1941 Skjervøy "/>
    <x v="400"/>
    <x v="405"/>
    <x v="5"/>
    <n v="0"/>
    <x v="6"/>
  </r>
  <r>
    <x v="17"/>
    <x v="17"/>
    <s v="1941 Skjervøy "/>
    <x v="400"/>
    <x v="405"/>
    <x v="6"/>
    <n v="0"/>
    <x v="6"/>
  </r>
  <r>
    <x v="17"/>
    <x v="17"/>
    <s v="1942 Nordreisa "/>
    <x v="401"/>
    <x v="406"/>
    <x v="0"/>
    <n v="18"/>
    <x v="6"/>
  </r>
  <r>
    <x v="17"/>
    <x v="17"/>
    <s v="1942 Nordreisa "/>
    <x v="401"/>
    <x v="406"/>
    <x v="1"/>
    <n v="7"/>
    <x v="6"/>
  </r>
  <r>
    <x v="17"/>
    <x v="17"/>
    <s v="1942 Nordreisa "/>
    <x v="401"/>
    <x v="406"/>
    <x v="2"/>
    <n v="4"/>
    <x v="6"/>
  </r>
  <r>
    <x v="17"/>
    <x v="17"/>
    <s v="1942 Nordreisa "/>
    <x v="401"/>
    <x v="406"/>
    <x v="3"/>
    <n v="14"/>
    <x v="6"/>
  </r>
  <r>
    <x v="17"/>
    <x v="17"/>
    <s v="1942 Nordreisa "/>
    <x v="401"/>
    <x v="406"/>
    <x v="4"/>
    <n v="5"/>
    <x v="6"/>
  </r>
  <r>
    <x v="17"/>
    <x v="17"/>
    <s v="1942 Nordreisa "/>
    <x v="401"/>
    <x v="406"/>
    <x v="5"/>
    <n v="13"/>
    <x v="6"/>
  </r>
  <r>
    <x v="17"/>
    <x v="17"/>
    <s v="1942 Nordreisa "/>
    <x v="401"/>
    <x v="406"/>
    <x v="6"/>
    <n v="2"/>
    <x v="6"/>
  </r>
  <r>
    <x v="17"/>
    <x v="17"/>
    <s v="1943 Kvænangen "/>
    <x v="402"/>
    <x v="407"/>
    <x v="0"/>
    <n v="6"/>
    <x v="5"/>
  </r>
  <r>
    <x v="17"/>
    <x v="17"/>
    <s v="1943 Kvænangen "/>
    <x v="402"/>
    <x v="407"/>
    <x v="1"/>
    <n v="10"/>
    <x v="5"/>
  </r>
  <r>
    <x v="17"/>
    <x v="17"/>
    <s v="1943 Kvænangen "/>
    <x v="402"/>
    <x v="407"/>
    <x v="2"/>
    <n v="2"/>
    <x v="5"/>
  </r>
  <r>
    <x v="17"/>
    <x v="17"/>
    <s v="1943 Kvænangen "/>
    <x v="402"/>
    <x v="407"/>
    <x v="3"/>
    <n v="2"/>
    <x v="5"/>
  </r>
  <r>
    <x v="17"/>
    <x v="17"/>
    <s v="1943 Kvænangen "/>
    <x v="402"/>
    <x v="407"/>
    <x v="4"/>
    <n v="1"/>
    <x v="5"/>
  </r>
  <r>
    <x v="17"/>
    <x v="17"/>
    <s v="1943 Kvænangen "/>
    <x v="402"/>
    <x v="407"/>
    <x v="5"/>
    <n v="0"/>
    <x v="5"/>
  </r>
  <r>
    <x v="17"/>
    <x v="17"/>
    <s v="1943 Kvænangen "/>
    <x v="402"/>
    <x v="407"/>
    <x v="6"/>
    <n v="0"/>
    <x v="5"/>
  </r>
  <r>
    <x v="18"/>
    <x v="18"/>
    <s v="2002 Vardø "/>
    <x v="403"/>
    <x v="408"/>
    <x v="0"/>
    <n v="1"/>
    <x v="3"/>
  </r>
  <r>
    <x v="18"/>
    <x v="18"/>
    <s v="2002 Vardø "/>
    <x v="403"/>
    <x v="408"/>
    <x v="1"/>
    <n v="3"/>
    <x v="3"/>
  </r>
  <r>
    <x v="18"/>
    <x v="18"/>
    <s v="2002 Vardø "/>
    <x v="403"/>
    <x v="408"/>
    <x v="2"/>
    <n v="0"/>
    <x v="3"/>
  </r>
  <r>
    <x v="18"/>
    <x v="18"/>
    <s v="2002 Vardø "/>
    <x v="403"/>
    <x v="408"/>
    <x v="3"/>
    <n v="0"/>
    <x v="3"/>
  </r>
  <r>
    <x v="18"/>
    <x v="18"/>
    <s v="2002 Vardø "/>
    <x v="403"/>
    <x v="408"/>
    <x v="4"/>
    <n v="1"/>
    <x v="3"/>
  </r>
  <r>
    <x v="18"/>
    <x v="18"/>
    <s v="2002 Vardø "/>
    <x v="403"/>
    <x v="408"/>
    <x v="5"/>
    <n v="0"/>
    <x v="3"/>
  </r>
  <r>
    <x v="18"/>
    <x v="18"/>
    <s v="2002 Vardø "/>
    <x v="403"/>
    <x v="408"/>
    <x v="6"/>
    <n v="5"/>
    <x v="3"/>
  </r>
  <r>
    <x v="18"/>
    <x v="18"/>
    <s v="2003 Vadsø "/>
    <x v="404"/>
    <x v="409"/>
    <x v="0"/>
    <n v="32"/>
    <x v="6"/>
  </r>
  <r>
    <x v="18"/>
    <x v="18"/>
    <s v="2003 Vadsø "/>
    <x v="404"/>
    <x v="409"/>
    <x v="1"/>
    <n v="5"/>
    <x v="6"/>
  </r>
  <r>
    <x v="18"/>
    <x v="18"/>
    <s v="2003 Vadsø "/>
    <x v="404"/>
    <x v="409"/>
    <x v="2"/>
    <n v="11"/>
    <x v="6"/>
  </r>
  <r>
    <x v="18"/>
    <x v="18"/>
    <s v="2003 Vadsø "/>
    <x v="404"/>
    <x v="409"/>
    <x v="3"/>
    <n v="29"/>
    <x v="6"/>
  </r>
  <r>
    <x v="18"/>
    <x v="18"/>
    <s v="2003 Vadsø "/>
    <x v="404"/>
    <x v="409"/>
    <x v="4"/>
    <n v="9"/>
    <x v="6"/>
  </r>
  <r>
    <x v="18"/>
    <x v="18"/>
    <s v="2003 Vadsø "/>
    <x v="404"/>
    <x v="409"/>
    <x v="5"/>
    <n v="4"/>
    <x v="6"/>
  </r>
  <r>
    <x v="18"/>
    <x v="18"/>
    <s v="2003 Vadsø "/>
    <x v="404"/>
    <x v="409"/>
    <x v="6"/>
    <n v="5"/>
    <x v="6"/>
  </r>
  <r>
    <x v="18"/>
    <x v="18"/>
    <s v="2004 Hammerfest "/>
    <x v="405"/>
    <x v="410"/>
    <x v="0"/>
    <n v="37"/>
    <x v="4"/>
  </r>
  <r>
    <x v="18"/>
    <x v="18"/>
    <s v="2004 Hammerfest "/>
    <x v="405"/>
    <x v="410"/>
    <x v="1"/>
    <n v="4"/>
    <x v="4"/>
  </r>
  <r>
    <x v="18"/>
    <x v="18"/>
    <s v="2004 Hammerfest "/>
    <x v="405"/>
    <x v="410"/>
    <x v="2"/>
    <n v="4"/>
    <x v="4"/>
  </r>
  <r>
    <x v="18"/>
    <x v="18"/>
    <s v="2004 Hammerfest "/>
    <x v="405"/>
    <x v="410"/>
    <x v="3"/>
    <n v="2"/>
    <x v="4"/>
  </r>
  <r>
    <x v="18"/>
    <x v="18"/>
    <s v="2004 Hammerfest "/>
    <x v="405"/>
    <x v="410"/>
    <x v="4"/>
    <n v="3"/>
    <x v="4"/>
  </r>
  <r>
    <x v="18"/>
    <x v="18"/>
    <s v="2004 Hammerfest "/>
    <x v="405"/>
    <x v="410"/>
    <x v="5"/>
    <n v="0"/>
    <x v="4"/>
  </r>
  <r>
    <x v="18"/>
    <x v="18"/>
    <s v="2004 Hammerfest "/>
    <x v="405"/>
    <x v="410"/>
    <x v="6"/>
    <n v="0"/>
    <x v="4"/>
  </r>
  <r>
    <x v="18"/>
    <x v="18"/>
    <s v="2011 Kautokeino "/>
    <x v="406"/>
    <x v="411"/>
    <x v="0"/>
    <n v="1"/>
    <x v="6"/>
  </r>
  <r>
    <x v="18"/>
    <x v="18"/>
    <s v="2011 Kautokeino "/>
    <x v="406"/>
    <x v="411"/>
    <x v="1"/>
    <n v="2"/>
    <x v="6"/>
  </r>
  <r>
    <x v="18"/>
    <x v="18"/>
    <s v="2011 Kautokeino "/>
    <x v="406"/>
    <x v="411"/>
    <x v="2"/>
    <n v="0"/>
    <x v="6"/>
  </r>
  <r>
    <x v="18"/>
    <x v="18"/>
    <s v="2011 Kautokeino "/>
    <x v="406"/>
    <x v="411"/>
    <x v="3"/>
    <n v="0"/>
    <x v="6"/>
  </r>
  <r>
    <x v="18"/>
    <x v="18"/>
    <s v="2011 Kautokeino "/>
    <x v="406"/>
    <x v="411"/>
    <x v="4"/>
    <n v="1"/>
    <x v="6"/>
  </r>
  <r>
    <x v="18"/>
    <x v="18"/>
    <s v="2011 Kautokeino "/>
    <x v="406"/>
    <x v="411"/>
    <x v="5"/>
    <n v="0"/>
    <x v="6"/>
  </r>
  <r>
    <x v="18"/>
    <x v="18"/>
    <s v="2011 Kautokeino "/>
    <x v="406"/>
    <x v="411"/>
    <x v="6"/>
    <n v="4"/>
    <x v="6"/>
  </r>
  <r>
    <x v="18"/>
    <x v="18"/>
    <s v="2012 Alta "/>
    <x v="407"/>
    <x v="412"/>
    <x v="0"/>
    <n v="103"/>
    <x v="7"/>
  </r>
  <r>
    <x v="18"/>
    <x v="18"/>
    <s v="2012 Alta "/>
    <x v="407"/>
    <x v="412"/>
    <x v="1"/>
    <n v="21"/>
    <x v="7"/>
  </r>
  <r>
    <x v="18"/>
    <x v="18"/>
    <s v="2012 Alta "/>
    <x v="407"/>
    <x v="412"/>
    <x v="2"/>
    <n v="8"/>
    <x v="7"/>
  </r>
  <r>
    <x v="18"/>
    <x v="18"/>
    <s v="2012 Alta "/>
    <x v="407"/>
    <x v="412"/>
    <x v="3"/>
    <n v="38"/>
    <x v="7"/>
  </r>
  <r>
    <x v="18"/>
    <x v="18"/>
    <s v="2012 Alta "/>
    <x v="407"/>
    <x v="412"/>
    <x v="4"/>
    <n v="39"/>
    <x v="7"/>
  </r>
  <r>
    <x v="18"/>
    <x v="18"/>
    <s v="2012 Alta "/>
    <x v="407"/>
    <x v="412"/>
    <x v="5"/>
    <n v="6"/>
    <x v="7"/>
  </r>
  <r>
    <x v="18"/>
    <x v="18"/>
    <s v="2012 Alta "/>
    <x v="407"/>
    <x v="412"/>
    <x v="6"/>
    <n v="0"/>
    <x v="7"/>
  </r>
  <r>
    <x v="18"/>
    <x v="18"/>
    <s v="2014 Loppa "/>
    <x v="408"/>
    <x v="413"/>
    <x v="0"/>
    <n v="1"/>
    <x v="5"/>
  </r>
  <r>
    <x v="18"/>
    <x v="18"/>
    <s v="2014 Loppa "/>
    <x v="408"/>
    <x v="413"/>
    <x v="1"/>
    <n v="0"/>
    <x v="5"/>
  </r>
  <r>
    <x v="18"/>
    <x v="18"/>
    <s v="2014 Loppa "/>
    <x v="408"/>
    <x v="413"/>
    <x v="2"/>
    <n v="0"/>
    <x v="5"/>
  </r>
  <r>
    <x v="18"/>
    <x v="18"/>
    <s v="2014 Loppa "/>
    <x v="408"/>
    <x v="413"/>
    <x v="3"/>
    <n v="0"/>
    <x v="5"/>
  </r>
  <r>
    <x v="18"/>
    <x v="18"/>
    <s v="2014 Loppa "/>
    <x v="408"/>
    <x v="413"/>
    <x v="4"/>
    <n v="1"/>
    <x v="5"/>
  </r>
  <r>
    <x v="18"/>
    <x v="18"/>
    <s v="2014 Loppa "/>
    <x v="408"/>
    <x v="413"/>
    <x v="5"/>
    <n v="0"/>
    <x v="5"/>
  </r>
  <r>
    <x v="18"/>
    <x v="18"/>
    <s v="2014 Loppa "/>
    <x v="408"/>
    <x v="413"/>
    <x v="6"/>
    <n v="0"/>
    <x v="5"/>
  </r>
  <r>
    <x v="18"/>
    <x v="18"/>
    <s v="2015 Hasvik "/>
    <x v="409"/>
    <x v="414"/>
    <x v="0"/>
    <n v="8"/>
    <x v="5"/>
  </r>
  <r>
    <x v="18"/>
    <x v="18"/>
    <s v="2015 Hasvik "/>
    <x v="409"/>
    <x v="414"/>
    <x v="1"/>
    <n v="0"/>
    <x v="5"/>
  </r>
  <r>
    <x v="18"/>
    <x v="18"/>
    <s v="2015 Hasvik "/>
    <x v="409"/>
    <x v="414"/>
    <x v="2"/>
    <n v="0"/>
    <x v="5"/>
  </r>
  <r>
    <x v="18"/>
    <x v="18"/>
    <s v="2015 Hasvik "/>
    <x v="409"/>
    <x v="414"/>
    <x v="3"/>
    <n v="0"/>
    <x v="5"/>
  </r>
  <r>
    <x v="18"/>
    <x v="18"/>
    <s v="2015 Hasvik "/>
    <x v="409"/>
    <x v="414"/>
    <x v="4"/>
    <n v="0"/>
    <x v="5"/>
  </r>
  <r>
    <x v="18"/>
    <x v="18"/>
    <s v="2015 Hasvik "/>
    <x v="409"/>
    <x v="414"/>
    <x v="5"/>
    <n v="0"/>
    <x v="5"/>
  </r>
  <r>
    <x v="18"/>
    <x v="18"/>
    <s v="2015 Hasvik "/>
    <x v="409"/>
    <x v="414"/>
    <x v="6"/>
    <n v="0"/>
    <x v="5"/>
  </r>
  <r>
    <x v="18"/>
    <x v="18"/>
    <s v="2017 Kvalsund "/>
    <x v="410"/>
    <x v="415"/>
    <x v="0"/>
    <n v="6"/>
    <x v="9"/>
  </r>
  <r>
    <x v="18"/>
    <x v="18"/>
    <s v="2017 Kvalsund "/>
    <x v="410"/>
    <x v="415"/>
    <x v="1"/>
    <n v="4"/>
    <x v="9"/>
  </r>
  <r>
    <x v="18"/>
    <x v="18"/>
    <s v="2017 Kvalsund "/>
    <x v="410"/>
    <x v="415"/>
    <x v="2"/>
    <n v="1"/>
    <x v="9"/>
  </r>
  <r>
    <x v="18"/>
    <x v="18"/>
    <s v="2017 Kvalsund "/>
    <x v="410"/>
    <x v="415"/>
    <x v="3"/>
    <n v="0"/>
    <x v="9"/>
  </r>
  <r>
    <x v="18"/>
    <x v="18"/>
    <s v="2017 Kvalsund "/>
    <x v="410"/>
    <x v="415"/>
    <x v="4"/>
    <n v="1"/>
    <x v="9"/>
  </r>
  <r>
    <x v="18"/>
    <x v="18"/>
    <s v="2017 Kvalsund "/>
    <x v="410"/>
    <x v="415"/>
    <x v="5"/>
    <n v="0"/>
    <x v="9"/>
  </r>
  <r>
    <x v="18"/>
    <x v="18"/>
    <s v="2017 Kvalsund "/>
    <x v="410"/>
    <x v="415"/>
    <x v="6"/>
    <n v="0"/>
    <x v="9"/>
  </r>
  <r>
    <x v="18"/>
    <x v="18"/>
    <s v="2018 Måsøy "/>
    <x v="411"/>
    <x v="416"/>
    <x v="0"/>
    <n v="1"/>
    <x v="3"/>
  </r>
  <r>
    <x v="18"/>
    <x v="18"/>
    <s v="2018 Måsøy "/>
    <x v="411"/>
    <x v="416"/>
    <x v="1"/>
    <n v="5"/>
    <x v="3"/>
  </r>
  <r>
    <x v="18"/>
    <x v="18"/>
    <s v="2018 Måsøy "/>
    <x v="411"/>
    <x v="416"/>
    <x v="2"/>
    <n v="0"/>
    <x v="3"/>
  </r>
  <r>
    <x v="18"/>
    <x v="18"/>
    <s v="2018 Måsøy "/>
    <x v="411"/>
    <x v="416"/>
    <x v="3"/>
    <n v="2"/>
    <x v="3"/>
  </r>
  <r>
    <x v="18"/>
    <x v="18"/>
    <s v="2018 Måsøy "/>
    <x v="411"/>
    <x v="416"/>
    <x v="4"/>
    <n v="0"/>
    <x v="3"/>
  </r>
  <r>
    <x v="18"/>
    <x v="18"/>
    <s v="2018 Måsøy "/>
    <x v="411"/>
    <x v="416"/>
    <x v="5"/>
    <n v="0"/>
    <x v="3"/>
  </r>
  <r>
    <x v="18"/>
    <x v="18"/>
    <s v="2018 Måsøy "/>
    <x v="411"/>
    <x v="416"/>
    <x v="6"/>
    <n v="0"/>
    <x v="3"/>
  </r>
  <r>
    <x v="18"/>
    <x v="18"/>
    <s v="2019 Nordkapp "/>
    <x v="412"/>
    <x v="417"/>
    <x v="0"/>
    <n v="2"/>
    <x v="3"/>
  </r>
  <r>
    <x v="18"/>
    <x v="18"/>
    <s v="2019 Nordkapp "/>
    <x v="412"/>
    <x v="417"/>
    <x v="1"/>
    <n v="2"/>
    <x v="3"/>
  </r>
  <r>
    <x v="18"/>
    <x v="18"/>
    <s v="2019 Nordkapp "/>
    <x v="412"/>
    <x v="417"/>
    <x v="2"/>
    <n v="0"/>
    <x v="3"/>
  </r>
  <r>
    <x v="18"/>
    <x v="18"/>
    <s v="2019 Nordkapp "/>
    <x v="412"/>
    <x v="417"/>
    <x v="3"/>
    <n v="1"/>
    <x v="3"/>
  </r>
  <r>
    <x v="18"/>
    <x v="18"/>
    <s v="2019 Nordkapp "/>
    <x v="412"/>
    <x v="417"/>
    <x v="4"/>
    <n v="2"/>
    <x v="3"/>
  </r>
  <r>
    <x v="18"/>
    <x v="18"/>
    <s v="2019 Nordkapp "/>
    <x v="412"/>
    <x v="417"/>
    <x v="5"/>
    <n v="0"/>
    <x v="3"/>
  </r>
  <r>
    <x v="18"/>
    <x v="18"/>
    <s v="2019 Nordkapp "/>
    <x v="412"/>
    <x v="417"/>
    <x v="6"/>
    <n v="3"/>
    <x v="3"/>
  </r>
  <r>
    <x v="18"/>
    <x v="18"/>
    <s v="2020 Porsanger "/>
    <x v="413"/>
    <x v="418"/>
    <x v="0"/>
    <n v="6"/>
    <x v="5"/>
  </r>
  <r>
    <x v="18"/>
    <x v="18"/>
    <s v="2020 Porsanger "/>
    <x v="413"/>
    <x v="418"/>
    <x v="1"/>
    <n v="3"/>
    <x v="5"/>
  </r>
  <r>
    <x v="18"/>
    <x v="18"/>
    <s v="2020 Porsanger "/>
    <x v="413"/>
    <x v="418"/>
    <x v="2"/>
    <n v="3"/>
    <x v="5"/>
  </r>
  <r>
    <x v="18"/>
    <x v="18"/>
    <s v="2020 Porsanger "/>
    <x v="413"/>
    <x v="418"/>
    <x v="3"/>
    <n v="17"/>
    <x v="5"/>
  </r>
  <r>
    <x v="18"/>
    <x v="18"/>
    <s v="2020 Porsanger "/>
    <x v="413"/>
    <x v="418"/>
    <x v="4"/>
    <n v="9"/>
    <x v="5"/>
  </r>
  <r>
    <x v="18"/>
    <x v="18"/>
    <s v="2020 Porsanger "/>
    <x v="413"/>
    <x v="418"/>
    <x v="5"/>
    <n v="5"/>
    <x v="5"/>
  </r>
  <r>
    <x v="18"/>
    <x v="18"/>
    <s v="2020 Porsanger "/>
    <x v="413"/>
    <x v="418"/>
    <x v="6"/>
    <n v="0"/>
    <x v="5"/>
  </r>
  <r>
    <x v="18"/>
    <x v="18"/>
    <s v="2021 Karasjok "/>
    <x v="414"/>
    <x v="419"/>
    <x v="0"/>
    <n v="13"/>
    <x v="7"/>
  </r>
  <r>
    <x v="18"/>
    <x v="18"/>
    <s v="2021 Karasjok "/>
    <x v="414"/>
    <x v="419"/>
    <x v="1"/>
    <n v="6"/>
    <x v="7"/>
  </r>
  <r>
    <x v="18"/>
    <x v="18"/>
    <s v="2021 Karasjok "/>
    <x v="414"/>
    <x v="419"/>
    <x v="2"/>
    <n v="4"/>
    <x v="7"/>
  </r>
  <r>
    <x v="18"/>
    <x v="18"/>
    <s v="2021 Karasjok "/>
    <x v="414"/>
    <x v="419"/>
    <x v="3"/>
    <n v="0"/>
    <x v="7"/>
  </r>
  <r>
    <x v="18"/>
    <x v="18"/>
    <s v="2021 Karasjok "/>
    <x v="414"/>
    <x v="419"/>
    <x v="4"/>
    <n v="1"/>
    <x v="7"/>
  </r>
  <r>
    <x v="18"/>
    <x v="18"/>
    <s v="2021 Karasjok "/>
    <x v="414"/>
    <x v="419"/>
    <x v="5"/>
    <n v="0"/>
    <x v="7"/>
  </r>
  <r>
    <x v="18"/>
    <x v="18"/>
    <s v="2021 Karasjok "/>
    <x v="414"/>
    <x v="419"/>
    <x v="6"/>
    <n v="0"/>
    <x v="7"/>
  </r>
  <r>
    <x v="18"/>
    <x v="18"/>
    <s v="2022 Lebesby "/>
    <x v="415"/>
    <x v="420"/>
    <x v="0"/>
    <n v="1"/>
    <x v="6"/>
  </r>
  <r>
    <x v="18"/>
    <x v="18"/>
    <s v="2022 Lebesby "/>
    <x v="415"/>
    <x v="420"/>
    <x v="1"/>
    <n v="5"/>
    <x v="6"/>
  </r>
  <r>
    <x v="18"/>
    <x v="18"/>
    <s v="2022 Lebesby "/>
    <x v="415"/>
    <x v="420"/>
    <x v="2"/>
    <n v="0"/>
    <x v="6"/>
  </r>
  <r>
    <x v="18"/>
    <x v="18"/>
    <s v="2022 Lebesby "/>
    <x v="415"/>
    <x v="420"/>
    <x v="3"/>
    <n v="1"/>
    <x v="6"/>
  </r>
  <r>
    <x v="18"/>
    <x v="18"/>
    <s v="2022 Lebesby "/>
    <x v="415"/>
    <x v="420"/>
    <x v="4"/>
    <n v="1"/>
    <x v="6"/>
  </r>
  <r>
    <x v="18"/>
    <x v="18"/>
    <s v="2022 Lebesby "/>
    <x v="415"/>
    <x v="420"/>
    <x v="5"/>
    <n v="0"/>
    <x v="6"/>
  </r>
  <r>
    <x v="18"/>
    <x v="18"/>
    <s v="2022 Lebesby "/>
    <x v="415"/>
    <x v="420"/>
    <x v="6"/>
    <n v="1"/>
    <x v="6"/>
  </r>
  <r>
    <x v="18"/>
    <x v="18"/>
    <s v="2023 Gamvik "/>
    <x v="416"/>
    <x v="421"/>
    <x v="0"/>
    <n v="7"/>
    <x v="5"/>
  </r>
  <r>
    <x v="18"/>
    <x v="18"/>
    <s v="2023 Gamvik "/>
    <x v="416"/>
    <x v="421"/>
    <x v="1"/>
    <n v="0"/>
    <x v="5"/>
  </r>
  <r>
    <x v="18"/>
    <x v="18"/>
    <s v="2023 Gamvik "/>
    <x v="416"/>
    <x v="421"/>
    <x v="2"/>
    <n v="2"/>
    <x v="5"/>
  </r>
  <r>
    <x v="18"/>
    <x v="18"/>
    <s v="2023 Gamvik "/>
    <x v="416"/>
    <x v="421"/>
    <x v="3"/>
    <n v="0"/>
    <x v="5"/>
  </r>
  <r>
    <x v="18"/>
    <x v="18"/>
    <s v="2023 Gamvik "/>
    <x v="416"/>
    <x v="421"/>
    <x v="4"/>
    <n v="0"/>
    <x v="5"/>
  </r>
  <r>
    <x v="18"/>
    <x v="18"/>
    <s v="2023 Gamvik "/>
    <x v="416"/>
    <x v="421"/>
    <x v="5"/>
    <n v="0"/>
    <x v="5"/>
  </r>
  <r>
    <x v="18"/>
    <x v="18"/>
    <s v="2023 Gamvik "/>
    <x v="416"/>
    <x v="421"/>
    <x v="6"/>
    <n v="2"/>
    <x v="5"/>
  </r>
  <r>
    <x v="18"/>
    <x v="18"/>
    <s v="2024 Berlevåg "/>
    <x v="417"/>
    <x v="422"/>
    <x v="0"/>
    <n v="19"/>
    <x v="5"/>
  </r>
  <r>
    <x v="18"/>
    <x v="18"/>
    <s v="2024 Berlevåg "/>
    <x v="417"/>
    <x v="422"/>
    <x v="1"/>
    <n v="4"/>
    <x v="5"/>
  </r>
  <r>
    <x v="18"/>
    <x v="18"/>
    <s v="2024 Berlevåg "/>
    <x v="417"/>
    <x v="422"/>
    <x v="2"/>
    <n v="13"/>
    <x v="5"/>
  </r>
  <r>
    <x v="18"/>
    <x v="18"/>
    <s v="2024 Berlevåg "/>
    <x v="417"/>
    <x v="422"/>
    <x v="3"/>
    <n v="7"/>
    <x v="5"/>
  </r>
  <r>
    <x v="18"/>
    <x v="18"/>
    <s v="2024 Berlevåg "/>
    <x v="417"/>
    <x v="422"/>
    <x v="4"/>
    <n v="8"/>
    <x v="5"/>
  </r>
  <r>
    <x v="18"/>
    <x v="18"/>
    <s v="2024 Berlevåg "/>
    <x v="417"/>
    <x v="422"/>
    <x v="5"/>
    <n v="13"/>
    <x v="5"/>
  </r>
  <r>
    <x v="18"/>
    <x v="18"/>
    <s v="2024 Berlevåg "/>
    <x v="417"/>
    <x v="422"/>
    <x v="6"/>
    <n v="1"/>
    <x v="5"/>
  </r>
  <r>
    <x v="18"/>
    <x v="18"/>
    <s v="2025 Tana "/>
    <x v="418"/>
    <x v="423"/>
    <x v="0"/>
    <n v="13"/>
    <x v="5"/>
  </r>
  <r>
    <x v="18"/>
    <x v="18"/>
    <s v="2025 Tana "/>
    <x v="418"/>
    <x v="423"/>
    <x v="1"/>
    <n v="6"/>
    <x v="5"/>
  </r>
  <r>
    <x v="18"/>
    <x v="18"/>
    <s v="2025 Tana "/>
    <x v="418"/>
    <x v="423"/>
    <x v="2"/>
    <n v="2"/>
    <x v="5"/>
  </r>
  <r>
    <x v="18"/>
    <x v="18"/>
    <s v="2025 Tana "/>
    <x v="418"/>
    <x v="423"/>
    <x v="3"/>
    <n v="1"/>
    <x v="5"/>
  </r>
  <r>
    <x v="18"/>
    <x v="18"/>
    <s v="2025 Tana "/>
    <x v="418"/>
    <x v="423"/>
    <x v="4"/>
    <n v="2"/>
    <x v="5"/>
  </r>
  <r>
    <x v="18"/>
    <x v="18"/>
    <s v="2025 Tana "/>
    <x v="418"/>
    <x v="423"/>
    <x v="5"/>
    <n v="0"/>
    <x v="5"/>
  </r>
  <r>
    <x v="18"/>
    <x v="18"/>
    <s v="2025 Tana "/>
    <x v="418"/>
    <x v="423"/>
    <x v="6"/>
    <n v="0"/>
    <x v="5"/>
  </r>
  <r>
    <x v="18"/>
    <x v="18"/>
    <s v="2027 Nesseby "/>
    <x v="419"/>
    <x v="424"/>
    <x v="0"/>
    <n v="11"/>
    <x v="5"/>
  </r>
  <r>
    <x v="18"/>
    <x v="18"/>
    <s v="2027 Nesseby "/>
    <x v="419"/>
    <x v="424"/>
    <x v="1"/>
    <n v="2"/>
    <x v="5"/>
  </r>
  <r>
    <x v="18"/>
    <x v="18"/>
    <s v="2027 Nesseby "/>
    <x v="419"/>
    <x v="424"/>
    <x v="2"/>
    <n v="0"/>
    <x v="5"/>
  </r>
  <r>
    <x v="18"/>
    <x v="18"/>
    <s v="2027 Nesseby "/>
    <x v="419"/>
    <x v="424"/>
    <x v="3"/>
    <n v="6"/>
    <x v="5"/>
  </r>
  <r>
    <x v="18"/>
    <x v="18"/>
    <s v="2027 Nesseby "/>
    <x v="419"/>
    <x v="424"/>
    <x v="4"/>
    <n v="5"/>
    <x v="5"/>
  </r>
  <r>
    <x v="18"/>
    <x v="18"/>
    <s v="2027 Nesseby "/>
    <x v="419"/>
    <x v="424"/>
    <x v="5"/>
    <n v="0"/>
    <x v="5"/>
  </r>
  <r>
    <x v="18"/>
    <x v="18"/>
    <s v="2027 Nesseby "/>
    <x v="419"/>
    <x v="424"/>
    <x v="6"/>
    <n v="0"/>
    <x v="5"/>
  </r>
</pivotCacheRecords>
</file>

<file path=xl/pivotCache/pivotCacheRecords2.xml><?xml version="1.0" encoding="utf-8"?>
<pivotCacheRecords xmlns="http://schemas.openxmlformats.org/spreadsheetml/2006/main" xmlns:r="http://schemas.openxmlformats.org/officeDocument/2006/relationships" count="2975">
  <r>
    <x v="0"/>
    <x v="0"/>
    <x v="0"/>
    <n v="72"/>
  </r>
  <r>
    <x v="0"/>
    <x v="0"/>
    <x v="1"/>
    <n v="3"/>
  </r>
  <r>
    <x v="0"/>
    <x v="0"/>
    <x v="2"/>
    <n v="48"/>
  </r>
  <r>
    <x v="0"/>
    <x v="0"/>
    <x v="3"/>
    <n v="31"/>
  </r>
  <r>
    <x v="0"/>
    <x v="0"/>
    <x v="4"/>
    <n v="52"/>
  </r>
  <r>
    <x v="0"/>
    <x v="0"/>
    <x v="5"/>
    <n v="47"/>
  </r>
  <r>
    <x v="0"/>
    <x v="0"/>
    <x v="6"/>
    <n v="65"/>
  </r>
  <r>
    <x v="0"/>
    <x v="1"/>
    <x v="0"/>
    <n v="9"/>
  </r>
  <r>
    <x v="0"/>
    <x v="1"/>
    <x v="1"/>
    <n v="0"/>
  </r>
  <r>
    <x v="0"/>
    <x v="1"/>
    <x v="2"/>
    <n v="25"/>
  </r>
  <r>
    <x v="0"/>
    <x v="1"/>
    <x v="3"/>
    <n v="7"/>
  </r>
  <r>
    <x v="0"/>
    <x v="1"/>
    <x v="4"/>
    <n v="21"/>
  </r>
  <r>
    <x v="0"/>
    <x v="1"/>
    <x v="5"/>
    <n v="39"/>
  </r>
  <r>
    <x v="0"/>
    <x v="1"/>
    <x v="6"/>
    <n v="49"/>
  </r>
  <r>
    <x v="0"/>
    <x v="2"/>
    <x v="0"/>
    <n v="138"/>
  </r>
  <r>
    <x v="0"/>
    <x v="2"/>
    <x v="1"/>
    <n v="2"/>
  </r>
  <r>
    <x v="0"/>
    <x v="2"/>
    <x v="2"/>
    <n v="197"/>
  </r>
  <r>
    <x v="0"/>
    <x v="2"/>
    <x v="3"/>
    <n v="84"/>
  </r>
  <r>
    <x v="0"/>
    <x v="2"/>
    <x v="4"/>
    <n v="80"/>
  </r>
  <r>
    <x v="0"/>
    <x v="2"/>
    <x v="5"/>
    <n v="22"/>
  </r>
  <r>
    <x v="0"/>
    <x v="2"/>
    <x v="6"/>
    <n v="66"/>
  </r>
  <r>
    <x v="0"/>
    <x v="3"/>
    <x v="0"/>
    <n v="438"/>
  </r>
  <r>
    <x v="0"/>
    <x v="3"/>
    <x v="1"/>
    <n v="4"/>
  </r>
  <r>
    <x v="0"/>
    <x v="3"/>
    <x v="2"/>
    <n v="163"/>
  </r>
  <r>
    <x v="0"/>
    <x v="3"/>
    <x v="3"/>
    <n v="289"/>
  </r>
  <r>
    <x v="0"/>
    <x v="3"/>
    <x v="4"/>
    <n v="177"/>
  </r>
  <r>
    <x v="0"/>
    <x v="3"/>
    <x v="5"/>
    <n v="595"/>
  </r>
  <r>
    <x v="0"/>
    <x v="3"/>
    <x v="6"/>
    <n v="148"/>
  </r>
  <r>
    <x v="0"/>
    <x v="4"/>
    <x v="0"/>
    <n v="38"/>
  </r>
  <r>
    <x v="0"/>
    <x v="4"/>
    <x v="1"/>
    <n v="12"/>
  </r>
  <r>
    <x v="0"/>
    <x v="4"/>
    <x v="2"/>
    <n v="23"/>
  </r>
  <r>
    <x v="0"/>
    <x v="4"/>
    <x v="3"/>
    <n v="0"/>
  </r>
  <r>
    <x v="0"/>
    <x v="4"/>
    <x v="4"/>
    <n v="7"/>
  </r>
  <r>
    <x v="0"/>
    <x v="4"/>
    <x v="5"/>
    <n v="53"/>
  </r>
  <r>
    <x v="0"/>
    <x v="4"/>
    <x v="6"/>
    <n v="5"/>
  </r>
  <r>
    <x v="0"/>
    <x v="5"/>
    <x v="0"/>
    <n v="6"/>
  </r>
  <r>
    <x v="0"/>
    <x v="5"/>
    <x v="1"/>
    <n v="0"/>
  </r>
  <r>
    <x v="0"/>
    <x v="5"/>
    <x v="2"/>
    <n v="10"/>
  </r>
  <r>
    <x v="0"/>
    <x v="5"/>
    <x v="3"/>
    <n v="9"/>
  </r>
  <r>
    <x v="0"/>
    <x v="5"/>
    <x v="4"/>
    <n v="18"/>
  </r>
  <r>
    <x v="0"/>
    <x v="5"/>
    <x v="5"/>
    <n v="31"/>
  </r>
  <r>
    <x v="0"/>
    <x v="5"/>
    <x v="6"/>
    <n v="4"/>
  </r>
  <r>
    <x v="0"/>
    <x v="6"/>
    <x v="0"/>
    <n v="15"/>
  </r>
  <r>
    <x v="0"/>
    <x v="6"/>
    <x v="1"/>
    <n v="2"/>
  </r>
  <r>
    <x v="0"/>
    <x v="6"/>
    <x v="2"/>
    <n v="75"/>
  </r>
  <r>
    <x v="0"/>
    <x v="6"/>
    <x v="3"/>
    <n v="27"/>
  </r>
  <r>
    <x v="0"/>
    <x v="6"/>
    <x v="4"/>
    <n v="26"/>
  </r>
  <r>
    <x v="0"/>
    <x v="6"/>
    <x v="5"/>
    <n v="8"/>
  </r>
  <r>
    <x v="0"/>
    <x v="6"/>
    <x v="6"/>
    <n v="3"/>
  </r>
  <r>
    <x v="0"/>
    <x v="7"/>
    <x v="0"/>
    <n v="2"/>
  </r>
  <r>
    <x v="0"/>
    <x v="7"/>
    <x v="1"/>
    <n v="0"/>
  </r>
  <r>
    <x v="0"/>
    <x v="7"/>
    <x v="2"/>
    <n v="1"/>
  </r>
  <r>
    <x v="0"/>
    <x v="7"/>
    <x v="3"/>
    <n v="20"/>
  </r>
  <r>
    <x v="0"/>
    <x v="7"/>
    <x v="4"/>
    <n v="2"/>
  </r>
  <r>
    <x v="0"/>
    <x v="7"/>
    <x v="5"/>
    <n v="0"/>
  </r>
  <r>
    <x v="0"/>
    <x v="7"/>
    <x v="6"/>
    <n v="2"/>
  </r>
  <r>
    <x v="0"/>
    <x v="8"/>
    <x v="0"/>
    <n v="10"/>
  </r>
  <r>
    <x v="0"/>
    <x v="8"/>
    <x v="1"/>
    <n v="0"/>
  </r>
  <r>
    <x v="0"/>
    <x v="8"/>
    <x v="2"/>
    <n v="76"/>
  </r>
  <r>
    <x v="0"/>
    <x v="8"/>
    <x v="3"/>
    <n v="16"/>
  </r>
  <r>
    <x v="0"/>
    <x v="8"/>
    <x v="4"/>
    <n v="44"/>
  </r>
  <r>
    <x v="0"/>
    <x v="8"/>
    <x v="5"/>
    <n v="3"/>
  </r>
  <r>
    <x v="0"/>
    <x v="8"/>
    <x v="6"/>
    <n v="23"/>
  </r>
  <r>
    <x v="0"/>
    <x v="9"/>
    <x v="0"/>
    <n v="66"/>
  </r>
  <r>
    <x v="0"/>
    <x v="9"/>
    <x v="1"/>
    <n v="0"/>
  </r>
  <r>
    <x v="0"/>
    <x v="9"/>
    <x v="2"/>
    <n v="17"/>
  </r>
  <r>
    <x v="0"/>
    <x v="9"/>
    <x v="3"/>
    <n v="10"/>
  </r>
  <r>
    <x v="0"/>
    <x v="9"/>
    <x v="4"/>
    <n v="92"/>
  </r>
  <r>
    <x v="0"/>
    <x v="9"/>
    <x v="5"/>
    <n v="16"/>
  </r>
  <r>
    <x v="0"/>
    <x v="9"/>
    <x v="6"/>
    <n v="36"/>
  </r>
  <r>
    <x v="0"/>
    <x v="10"/>
    <x v="0"/>
    <n v="30"/>
  </r>
  <r>
    <x v="0"/>
    <x v="10"/>
    <x v="1"/>
    <n v="0"/>
  </r>
  <r>
    <x v="0"/>
    <x v="10"/>
    <x v="2"/>
    <n v="38"/>
  </r>
  <r>
    <x v="0"/>
    <x v="10"/>
    <x v="3"/>
    <n v="47"/>
  </r>
  <r>
    <x v="0"/>
    <x v="10"/>
    <x v="4"/>
    <n v="31"/>
  </r>
  <r>
    <x v="0"/>
    <x v="10"/>
    <x v="5"/>
    <n v="44"/>
  </r>
  <r>
    <x v="0"/>
    <x v="10"/>
    <x v="6"/>
    <n v="39"/>
  </r>
  <r>
    <x v="0"/>
    <x v="11"/>
    <x v="0"/>
    <n v="49"/>
  </r>
  <r>
    <x v="0"/>
    <x v="11"/>
    <x v="1"/>
    <n v="2"/>
  </r>
  <r>
    <x v="0"/>
    <x v="11"/>
    <x v="2"/>
    <n v="71"/>
  </r>
  <r>
    <x v="0"/>
    <x v="11"/>
    <x v="3"/>
    <n v="32"/>
  </r>
  <r>
    <x v="0"/>
    <x v="11"/>
    <x v="4"/>
    <n v="178"/>
  </r>
  <r>
    <x v="0"/>
    <x v="11"/>
    <x v="5"/>
    <n v="30"/>
  </r>
  <r>
    <x v="0"/>
    <x v="11"/>
    <x v="6"/>
    <n v="24"/>
  </r>
  <r>
    <x v="0"/>
    <x v="12"/>
    <x v="0"/>
    <n v="19"/>
  </r>
  <r>
    <x v="0"/>
    <x v="12"/>
    <x v="1"/>
    <n v="1"/>
  </r>
  <r>
    <x v="0"/>
    <x v="12"/>
    <x v="2"/>
    <n v="62"/>
  </r>
  <r>
    <x v="0"/>
    <x v="12"/>
    <x v="3"/>
    <n v="5"/>
  </r>
  <r>
    <x v="0"/>
    <x v="12"/>
    <x v="4"/>
    <n v="15"/>
  </r>
  <r>
    <x v="0"/>
    <x v="12"/>
    <x v="5"/>
    <n v="1"/>
  </r>
  <r>
    <x v="0"/>
    <x v="12"/>
    <x v="6"/>
    <n v="25"/>
  </r>
  <r>
    <x v="0"/>
    <x v="13"/>
    <x v="0"/>
    <n v="89"/>
  </r>
  <r>
    <x v="0"/>
    <x v="13"/>
    <x v="1"/>
    <n v="1"/>
  </r>
  <r>
    <x v="0"/>
    <x v="13"/>
    <x v="2"/>
    <n v="139"/>
  </r>
  <r>
    <x v="0"/>
    <x v="13"/>
    <x v="3"/>
    <n v="28"/>
  </r>
  <r>
    <x v="0"/>
    <x v="13"/>
    <x v="4"/>
    <n v="54"/>
  </r>
  <r>
    <x v="0"/>
    <x v="13"/>
    <x v="5"/>
    <n v="8"/>
  </r>
  <r>
    <x v="0"/>
    <x v="13"/>
    <x v="6"/>
    <n v="73"/>
  </r>
  <r>
    <x v="0"/>
    <x v="14"/>
    <x v="0"/>
    <n v="53"/>
  </r>
  <r>
    <x v="0"/>
    <x v="14"/>
    <x v="1"/>
    <n v="8"/>
  </r>
  <r>
    <x v="0"/>
    <x v="14"/>
    <x v="2"/>
    <n v="67"/>
  </r>
  <r>
    <x v="0"/>
    <x v="14"/>
    <x v="3"/>
    <n v="122"/>
  </r>
  <r>
    <x v="0"/>
    <x v="14"/>
    <x v="4"/>
    <n v="43"/>
  </r>
  <r>
    <x v="0"/>
    <x v="14"/>
    <x v="5"/>
    <n v="13"/>
  </r>
  <r>
    <x v="0"/>
    <x v="14"/>
    <x v="6"/>
    <n v="21"/>
  </r>
  <r>
    <x v="0"/>
    <x v="15"/>
    <x v="0"/>
    <n v="151"/>
  </r>
  <r>
    <x v="0"/>
    <x v="15"/>
    <x v="1"/>
    <n v="6"/>
  </r>
  <r>
    <x v="0"/>
    <x v="15"/>
    <x v="2"/>
    <n v="114"/>
  </r>
  <r>
    <x v="0"/>
    <x v="15"/>
    <x v="3"/>
    <n v="29"/>
  </r>
  <r>
    <x v="0"/>
    <x v="15"/>
    <x v="4"/>
    <n v="39"/>
  </r>
  <r>
    <x v="0"/>
    <x v="15"/>
    <x v="5"/>
    <n v="72"/>
  </r>
  <r>
    <x v="0"/>
    <x v="15"/>
    <x v="6"/>
    <n v="16"/>
  </r>
  <r>
    <x v="0"/>
    <x v="16"/>
    <x v="0"/>
    <n v="16"/>
  </r>
  <r>
    <x v="0"/>
    <x v="16"/>
    <x v="1"/>
    <n v="0"/>
  </r>
  <r>
    <x v="0"/>
    <x v="16"/>
    <x v="2"/>
    <n v="52"/>
  </r>
  <r>
    <x v="0"/>
    <x v="16"/>
    <x v="3"/>
    <n v="4"/>
  </r>
  <r>
    <x v="0"/>
    <x v="16"/>
    <x v="4"/>
    <n v="18"/>
  </r>
  <r>
    <x v="0"/>
    <x v="16"/>
    <x v="5"/>
    <n v="19"/>
  </r>
  <r>
    <x v="0"/>
    <x v="16"/>
    <x v="6"/>
    <n v="21"/>
  </r>
  <r>
    <x v="0"/>
    <x v="17"/>
    <x v="0"/>
    <n v="56"/>
  </r>
  <r>
    <x v="0"/>
    <x v="17"/>
    <x v="1"/>
    <n v="0"/>
  </r>
  <r>
    <x v="0"/>
    <x v="17"/>
    <x v="2"/>
    <n v="13"/>
  </r>
  <r>
    <x v="0"/>
    <x v="17"/>
    <x v="3"/>
    <n v="8"/>
  </r>
  <r>
    <x v="0"/>
    <x v="17"/>
    <x v="4"/>
    <n v="60"/>
  </r>
  <r>
    <x v="0"/>
    <x v="17"/>
    <x v="5"/>
    <n v="3"/>
  </r>
  <r>
    <x v="0"/>
    <x v="17"/>
    <x v="6"/>
    <n v="14"/>
  </r>
  <r>
    <x v="1"/>
    <x v="18"/>
    <x v="0"/>
    <n v="102"/>
  </r>
  <r>
    <x v="1"/>
    <x v="18"/>
    <x v="1"/>
    <n v="1"/>
  </r>
  <r>
    <x v="1"/>
    <x v="18"/>
    <x v="2"/>
    <n v="17"/>
  </r>
  <r>
    <x v="1"/>
    <x v="18"/>
    <x v="3"/>
    <n v="100"/>
  </r>
  <r>
    <x v="1"/>
    <x v="18"/>
    <x v="4"/>
    <n v="63"/>
  </r>
  <r>
    <x v="1"/>
    <x v="18"/>
    <x v="5"/>
    <n v="315"/>
  </r>
  <r>
    <x v="1"/>
    <x v="18"/>
    <x v="6"/>
    <n v="96"/>
  </r>
  <r>
    <x v="1"/>
    <x v="19"/>
    <x v="0"/>
    <n v="54"/>
  </r>
  <r>
    <x v="1"/>
    <x v="19"/>
    <x v="1"/>
    <n v="1"/>
  </r>
  <r>
    <x v="1"/>
    <x v="19"/>
    <x v="2"/>
    <n v="45"/>
  </r>
  <r>
    <x v="1"/>
    <x v="19"/>
    <x v="3"/>
    <n v="59"/>
  </r>
  <r>
    <x v="1"/>
    <x v="19"/>
    <x v="4"/>
    <n v="32"/>
  </r>
  <r>
    <x v="1"/>
    <x v="19"/>
    <x v="5"/>
    <n v="124"/>
  </r>
  <r>
    <x v="1"/>
    <x v="19"/>
    <x v="6"/>
    <n v="54"/>
  </r>
  <r>
    <x v="1"/>
    <x v="20"/>
    <x v="0"/>
    <n v="115"/>
  </r>
  <r>
    <x v="1"/>
    <x v="20"/>
    <x v="1"/>
    <n v="1"/>
  </r>
  <r>
    <x v="1"/>
    <x v="20"/>
    <x v="2"/>
    <n v="87"/>
  </r>
  <r>
    <x v="1"/>
    <x v="20"/>
    <x v="3"/>
    <n v="111"/>
  </r>
  <r>
    <x v="1"/>
    <x v="20"/>
    <x v="4"/>
    <n v="98"/>
  </r>
  <r>
    <x v="1"/>
    <x v="20"/>
    <x v="5"/>
    <n v="53"/>
  </r>
  <r>
    <x v="1"/>
    <x v="20"/>
    <x v="6"/>
    <n v="266"/>
  </r>
  <r>
    <x v="1"/>
    <x v="21"/>
    <x v="0"/>
    <n v="43"/>
  </r>
  <r>
    <x v="1"/>
    <x v="21"/>
    <x v="1"/>
    <n v="0"/>
  </r>
  <r>
    <x v="1"/>
    <x v="21"/>
    <x v="2"/>
    <n v="35"/>
  </r>
  <r>
    <x v="1"/>
    <x v="21"/>
    <x v="3"/>
    <n v="11"/>
  </r>
  <r>
    <x v="1"/>
    <x v="21"/>
    <x v="4"/>
    <n v="17"/>
  </r>
  <r>
    <x v="1"/>
    <x v="21"/>
    <x v="5"/>
    <n v="7"/>
  </r>
  <r>
    <x v="1"/>
    <x v="21"/>
    <x v="6"/>
    <n v="10"/>
  </r>
  <r>
    <x v="1"/>
    <x v="22"/>
    <x v="0"/>
    <n v="12"/>
  </r>
  <r>
    <x v="1"/>
    <x v="22"/>
    <x v="1"/>
    <n v="1"/>
  </r>
  <r>
    <x v="1"/>
    <x v="22"/>
    <x v="2"/>
    <n v="19"/>
  </r>
  <r>
    <x v="1"/>
    <x v="22"/>
    <x v="3"/>
    <n v="1"/>
  </r>
  <r>
    <x v="1"/>
    <x v="22"/>
    <x v="4"/>
    <n v="4"/>
  </r>
  <r>
    <x v="1"/>
    <x v="22"/>
    <x v="5"/>
    <n v="24"/>
  </r>
  <r>
    <x v="1"/>
    <x v="22"/>
    <x v="6"/>
    <n v="17"/>
  </r>
  <r>
    <x v="1"/>
    <x v="23"/>
    <x v="0"/>
    <n v="0"/>
  </r>
  <r>
    <x v="1"/>
    <x v="23"/>
    <x v="1"/>
    <n v="0"/>
  </r>
  <r>
    <x v="1"/>
    <x v="23"/>
    <x v="2"/>
    <n v="0"/>
  </r>
  <r>
    <x v="1"/>
    <x v="23"/>
    <x v="3"/>
    <n v="6"/>
  </r>
  <r>
    <x v="1"/>
    <x v="23"/>
    <x v="4"/>
    <n v="0"/>
  </r>
  <r>
    <x v="1"/>
    <x v="23"/>
    <x v="5"/>
    <n v="0"/>
  </r>
  <r>
    <x v="1"/>
    <x v="23"/>
    <x v="6"/>
    <n v="0"/>
  </r>
  <r>
    <x v="1"/>
    <x v="24"/>
    <x v="0"/>
    <n v="61"/>
  </r>
  <r>
    <x v="1"/>
    <x v="24"/>
    <x v="1"/>
    <n v="1"/>
  </r>
  <r>
    <x v="1"/>
    <x v="24"/>
    <x v="2"/>
    <n v="27"/>
  </r>
  <r>
    <x v="1"/>
    <x v="24"/>
    <x v="3"/>
    <n v="38"/>
  </r>
  <r>
    <x v="1"/>
    <x v="24"/>
    <x v="4"/>
    <n v="27"/>
  </r>
  <r>
    <x v="1"/>
    <x v="24"/>
    <x v="5"/>
    <n v="12"/>
  </r>
  <r>
    <x v="1"/>
    <x v="24"/>
    <x v="6"/>
    <n v="19"/>
  </r>
  <r>
    <x v="1"/>
    <x v="25"/>
    <x v="0"/>
    <n v="121"/>
  </r>
  <r>
    <x v="1"/>
    <x v="25"/>
    <x v="1"/>
    <n v="1"/>
  </r>
  <r>
    <x v="1"/>
    <x v="25"/>
    <x v="2"/>
    <n v="29"/>
  </r>
  <r>
    <x v="1"/>
    <x v="25"/>
    <x v="3"/>
    <n v="13"/>
  </r>
  <r>
    <x v="1"/>
    <x v="25"/>
    <x v="4"/>
    <n v="19"/>
  </r>
  <r>
    <x v="1"/>
    <x v="25"/>
    <x v="5"/>
    <n v="46"/>
  </r>
  <r>
    <x v="1"/>
    <x v="25"/>
    <x v="6"/>
    <n v="47"/>
  </r>
  <r>
    <x v="1"/>
    <x v="26"/>
    <x v="0"/>
    <n v="250"/>
  </r>
  <r>
    <x v="1"/>
    <x v="26"/>
    <x v="1"/>
    <n v="4"/>
  </r>
  <r>
    <x v="1"/>
    <x v="26"/>
    <x v="2"/>
    <n v="36"/>
  </r>
  <r>
    <x v="1"/>
    <x v="26"/>
    <x v="3"/>
    <n v="58"/>
  </r>
  <r>
    <x v="1"/>
    <x v="26"/>
    <x v="4"/>
    <n v="80"/>
  </r>
  <r>
    <x v="1"/>
    <x v="26"/>
    <x v="5"/>
    <n v="17"/>
  </r>
  <r>
    <x v="1"/>
    <x v="26"/>
    <x v="6"/>
    <n v="166"/>
  </r>
  <r>
    <x v="1"/>
    <x v="27"/>
    <x v="0"/>
    <n v="88"/>
  </r>
  <r>
    <x v="1"/>
    <x v="27"/>
    <x v="1"/>
    <n v="2"/>
  </r>
  <r>
    <x v="1"/>
    <x v="27"/>
    <x v="2"/>
    <n v="185"/>
  </r>
  <r>
    <x v="1"/>
    <x v="27"/>
    <x v="3"/>
    <n v="53"/>
  </r>
  <r>
    <x v="1"/>
    <x v="27"/>
    <x v="4"/>
    <n v="50"/>
  </r>
  <r>
    <x v="1"/>
    <x v="27"/>
    <x v="5"/>
    <n v="49"/>
  </r>
  <r>
    <x v="1"/>
    <x v="27"/>
    <x v="6"/>
    <n v="75"/>
  </r>
  <r>
    <x v="1"/>
    <x v="28"/>
    <x v="0"/>
    <n v="35"/>
  </r>
  <r>
    <x v="1"/>
    <x v="28"/>
    <x v="1"/>
    <n v="0"/>
  </r>
  <r>
    <x v="1"/>
    <x v="28"/>
    <x v="2"/>
    <n v="51"/>
  </r>
  <r>
    <x v="1"/>
    <x v="28"/>
    <x v="3"/>
    <n v="4"/>
  </r>
  <r>
    <x v="1"/>
    <x v="28"/>
    <x v="4"/>
    <n v="23"/>
  </r>
  <r>
    <x v="1"/>
    <x v="28"/>
    <x v="5"/>
    <n v="10"/>
  </r>
  <r>
    <x v="1"/>
    <x v="28"/>
    <x v="6"/>
    <n v="14"/>
  </r>
  <r>
    <x v="1"/>
    <x v="29"/>
    <x v="0"/>
    <n v="70"/>
  </r>
  <r>
    <x v="1"/>
    <x v="29"/>
    <x v="1"/>
    <n v="2"/>
  </r>
  <r>
    <x v="1"/>
    <x v="29"/>
    <x v="2"/>
    <n v="15"/>
  </r>
  <r>
    <x v="1"/>
    <x v="29"/>
    <x v="3"/>
    <n v="0"/>
  </r>
  <r>
    <x v="1"/>
    <x v="29"/>
    <x v="4"/>
    <n v="34"/>
  </r>
  <r>
    <x v="1"/>
    <x v="29"/>
    <x v="5"/>
    <n v="18"/>
  </r>
  <r>
    <x v="1"/>
    <x v="29"/>
    <x v="6"/>
    <n v="23"/>
  </r>
  <r>
    <x v="1"/>
    <x v="30"/>
    <x v="0"/>
    <n v="13"/>
  </r>
  <r>
    <x v="1"/>
    <x v="30"/>
    <x v="1"/>
    <n v="0"/>
  </r>
  <r>
    <x v="1"/>
    <x v="30"/>
    <x v="2"/>
    <n v="24"/>
  </r>
  <r>
    <x v="1"/>
    <x v="30"/>
    <x v="3"/>
    <n v="4"/>
  </r>
  <r>
    <x v="1"/>
    <x v="30"/>
    <x v="4"/>
    <n v="43"/>
  </r>
  <r>
    <x v="1"/>
    <x v="30"/>
    <x v="5"/>
    <n v="2"/>
  </r>
  <r>
    <x v="1"/>
    <x v="30"/>
    <x v="6"/>
    <n v="7"/>
  </r>
  <r>
    <x v="1"/>
    <x v="31"/>
    <x v="0"/>
    <n v="47"/>
  </r>
  <r>
    <x v="1"/>
    <x v="31"/>
    <x v="1"/>
    <n v="0"/>
  </r>
  <r>
    <x v="1"/>
    <x v="31"/>
    <x v="2"/>
    <n v="32"/>
  </r>
  <r>
    <x v="1"/>
    <x v="31"/>
    <x v="3"/>
    <n v="1"/>
  </r>
  <r>
    <x v="1"/>
    <x v="31"/>
    <x v="4"/>
    <n v="23"/>
  </r>
  <r>
    <x v="1"/>
    <x v="31"/>
    <x v="5"/>
    <n v="48"/>
  </r>
  <r>
    <x v="1"/>
    <x v="31"/>
    <x v="6"/>
    <n v="120"/>
  </r>
  <r>
    <x v="1"/>
    <x v="32"/>
    <x v="0"/>
    <n v="153"/>
  </r>
  <r>
    <x v="1"/>
    <x v="32"/>
    <x v="1"/>
    <n v="0"/>
  </r>
  <r>
    <x v="1"/>
    <x v="32"/>
    <x v="2"/>
    <n v="40"/>
  </r>
  <r>
    <x v="1"/>
    <x v="32"/>
    <x v="3"/>
    <n v="135"/>
  </r>
  <r>
    <x v="1"/>
    <x v="32"/>
    <x v="4"/>
    <n v="57"/>
  </r>
  <r>
    <x v="1"/>
    <x v="32"/>
    <x v="5"/>
    <n v="9"/>
  </r>
  <r>
    <x v="1"/>
    <x v="32"/>
    <x v="6"/>
    <n v="102"/>
  </r>
  <r>
    <x v="1"/>
    <x v="33"/>
    <x v="0"/>
    <n v="30"/>
  </r>
  <r>
    <x v="1"/>
    <x v="33"/>
    <x v="1"/>
    <n v="0"/>
  </r>
  <r>
    <x v="1"/>
    <x v="33"/>
    <x v="2"/>
    <n v="17"/>
  </r>
  <r>
    <x v="1"/>
    <x v="33"/>
    <x v="3"/>
    <n v="17"/>
  </r>
  <r>
    <x v="1"/>
    <x v="33"/>
    <x v="4"/>
    <n v="32"/>
  </r>
  <r>
    <x v="1"/>
    <x v="33"/>
    <x v="5"/>
    <n v="29"/>
  </r>
  <r>
    <x v="1"/>
    <x v="33"/>
    <x v="6"/>
    <n v="29"/>
  </r>
  <r>
    <x v="1"/>
    <x v="34"/>
    <x v="0"/>
    <n v="36"/>
  </r>
  <r>
    <x v="1"/>
    <x v="34"/>
    <x v="1"/>
    <n v="0"/>
  </r>
  <r>
    <x v="1"/>
    <x v="34"/>
    <x v="2"/>
    <n v="25"/>
  </r>
  <r>
    <x v="1"/>
    <x v="34"/>
    <x v="3"/>
    <n v="0"/>
  </r>
  <r>
    <x v="1"/>
    <x v="34"/>
    <x v="4"/>
    <n v="32"/>
  </r>
  <r>
    <x v="1"/>
    <x v="34"/>
    <x v="5"/>
    <n v="6"/>
  </r>
  <r>
    <x v="1"/>
    <x v="34"/>
    <x v="6"/>
    <n v="32"/>
  </r>
  <r>
    <x v="1"/>
    <x v="35"/>
    <x v="0"/>
    <n v="246"/>
  </r>
  <r>
    <x v="1"/>
    <x v="35"/>
    <x v="1"/>
    <n v="0"/>
  </r>
  <r>
    <x v="1"/>
    <x v="35"/>
    <x v="2"/>
    <n v="40"/>
  </r>
  <r>
    <x v="1"/>
    <x v="35"/>
    <x v="3"/>
    <n v="71"/>
  </r>
  <r>
    <x v="1"/>
    <x v="35"/>
    <x v="4"/>
    <n v="206"/>
  </r>
  <r>
    <x v="1"/>
    <x v="35"/>
    <x v="5"/>
    <n v="44"/>
  </r>
  <r>
    <x v="1"/>
    <x v="35"/>
    <x v="6"/>
    <n v="51"/>
  </r>
  <r>
    <x v="1"/>
    <x v="36"/>
    <x v="0"/>
    <n v="89"/>
  </r>
  <r>
    <x v="1"/>
    <x v="36"/>
    <x v="1"/>
    <n v="0"/>
  </r>
  <r>
    <x v="1"/>
    <x v="36"/>
    <x v="2"/>
    <n v="54"/>
  </r>
  <r>
    <x v="1"/>
    <x v="36"/>
    <x v="3"/>
    <n v="3"/>
  </r>
  <r>
    <x v="1"/>
    <x v="36"/>
    <x v="4"/>
    <n v="46"/>
  </r>
  <r>
    <x v="1"/>
    <x v="36"/>
    <x v="5"/>
    <n v="37"/>
  </r>
  <r>
    <x v="1"/>
    <x v="36"/>
    <x v="6"/>
    <n v="17"/>
  </r>
  <r>
    <x v="1"/>
    <x v="37"/>
    <x v="0"/>
    <n v="208"/>
  </r>
  <r>
    <x v="1"/>
    <x v="37"/>
    <x v="1"/>
    <n v="5"/>
  </r>
  <r>
    <x v="1"/>
    <x v="37"/>
    <x v="2"/>
    <n v="170"/>
  </r>
  <r>
    <x v="1"/>
    <x v="37"/>
    <x v="3"/>
    <n v="20"/>
  </r>
  <r>
    <x v="1"/>
    <x v="37"/>
    <x v="4"/>
    <n v="75"/>
  </r>
  <r>
    <x v="1"/>
    <x v="37"/>
    <x v="5"/>
    <n v="100"/>
  </r>
  <r>
    <x v="1"/>
    <x v="37"/>
    <x v="6"/>
    <n v="51"/>
  </r>
  <r>
    <x v="1"/>
    <x v="38"/>
    <x v="0"/>
    <n v="68"/>
  </r>
  <r>
    <x v="1"/>
    <x v="38"/>
    <x v="1"/>
    <n v="5"/>
  </r>
  <r>
    <x v="1"/>
    <x v="38"/>
    <x v="2"/>
    <n v="106"/>
  </r>
  <r>
    <x v="1"/>
    <x v="38"/>
    <x v="3"/>
    <n v="16"/>
  </r>
  <r>
    <x v="1"/>
    <x v="38"/>
    <x v="4"/>
    <n v="23"/>
  </r>
  <r>
    <x v="1"/>
    <x v="38"/>
    <x v="5"/>
    <n v="22"/>
  </r>
  <r>
    <x v="1"/>
    <x v="38"/>
    <x v="6"/>
    <n v="58"/>
  </r>
  <r>
    <x v="1"/>
    <x v="39"/>
    <x v="0"/>
    <n v="9"/>
  </r>
  <r>
    <x v="1"/>
    <x v="39"/>
    <x v="1"/>
    <n v="2"/>
  </r>
  <r>
    <x v="1"/>
    <x v="39"/>
    <x v="2"/>
    <n v="22"/>
  </r>
  <r>
    <x v="1"/>
    <x v="39"/>
    <x v="3"/>
    <n v="3"/>
  </r>
  <r>
    <x v="1"/>
    <x v="39"/>
    <x v="4"/>
    <n v="13"/>
  </r>
  <r>
    <x v="1"/>
    <x v="39"/>
    <x v="5"/>
    <n v="13"/>
  </r>
  <r>
    <x v="1"/>
    <x v="39"/>
    <x v="6"/>
    <n v="12"/>
  </r>
  <r>
    <x v="2"/>
    <x v="40"/>
    <x v="0"/>
    <n v="75"/>
  </r>
  <r>
    <x v="2"/>
    <x v="40"/>
    <x v="1"/>
    <n v="8"/>
  </r>
  <r>
    <x v="2"/>
    <x v="40"/>
    <x v="2"/>
    <n v="50"/>
  </r>
  <r>
    <x v="2"/>
    <x v="40"/>
    <x v="3"/>
    <n v="43"/>
  </r>
  <r>
    <x v="2"/>
    <x v="40"/>
    <x v="4"/>
    <n v="38"/>
  </r>
  <r>
    <x v="2"/>
    <x v="40"/>
    <x v="5"/>
    <n v="45"/>
  </r>
  <r>
    <x v="2"/>
    <x v="40"/>
    <x v="6"/>
    <n v="49"/>
  </r>
  <r>
    <x v="3"/>
    <x v="41"/>
    <x v="0"/>
    <n v="48"/>
  </r>
  <r>
    <x v="3"/>
    <x v="41"/>
    <x v="1"/>
    <n v="15"/>
  </r>
  <r>
    <x v="3"/>
    <x v="41"/>
    <x v="2"/>
    <n v="145"/>
  </r>
  <r>
    <x v="3"/>
    <x v="41"/>
    <x v="3"/>
    <n v="25"/>
  </r>
  <r>
    <x v="3"/>
    <x v="41"/>
    <x v="4"/>
    <n v="15"/>
  </r>
  <r>
    <x v="3"/>
    <x v="41"/>
    <x v="5"/>
    <n v="31"/>
  </r>
  <r>
    <x v="3"/>
    <x v="41"/>
    <x v="6"/>
    <n v="19"/>
  </r>
  <r>
    <x v="3"/>
    <x v="42"/>
    <x v="0"/>
    <n v="153"/>
  </r>
  <r>
    <x v="3"/>
    <x v="42"/>
    <x v="1"/>
    <n v="13"/>
  </r>
  <r>
    <x v="3"/>
    <x v="42"/>
    <x v="2"/>
    <n v="79"/>
  </r>
  <r>
    <x v="3"/>
    <x v="42"/>
    <x v="3"/>
    <n v="89"/>
  </r>
  <r>
    <x v="3"/>
    <x v="42"/>
    <x v="4"/>
    <n v="32"/>
  </r>
  <r>
    <x v="3"/>
    <x v="42"/>
    <x v="5"/>
    <n v="32"/>
  </r>
  <r>
    <x v="3"/>
    <x v="42"/>
    <x v="6"/>
    <n v="49"/>
  </r>
  <r>
    <x v="3"/>
    <x v="43"/>
    <x v="0"/>
    <n v="448"/>
  </r>
  <r>
    <x v="3"/>
    <x v="43"/>
    <x v="1"/>
    <n v="102"/>
  </r>
  <r>
    <x v="3"/>
    <x v="43"/>
    <x v="2"/>
    <n v="605"/>
  </r>
  <r>
    <x v="3"/>
    <x v="43"/>
    <x v="3"/>
    <n v="205"/>
  </r>
  <r>
    <x v="3"/>
    <x v="43"/>
    <x v="4"/>
    <n v="246"/>
  </r>
  <r>
    <x v="3"/>
    <x v="43"/>
    <x v="5"/>
    <n v="118"/>
  </r>
  <r>
    <x v="3"/>
    <x v="43"/>
    <x v="6"/>
    <n v="142"/>
  </r>
  <r>
    <x v="3"/>
    <x v="44"/>
    <x v="0"/>
    <n v="174"/>
  </r>
  <r>
    <x v="3"/>
    <x v="44"/>
    <x v="1"/>
    <n v="30"/>
  </r>
  <r>
    <x v="3"/>
    <x v="44"/>
    <x v="2"/>
    <n v="201"/>
  </r>
  <r>
    <x v="3"/>
    <x v="44"/>
    <x v="3"/>
    <n v="26"/>
  </r>
  <r>
    <x v="3"/>
    <x v="44"/>
    <x v="4"/>
    <n v="39"/>
  </r>
  <r>
    <x v="3"/>
    <x v="44"/>
    <x v="5"/>
    <n v="100"/>
  </r>
  <r>
    <x v="3"/>
    <x v="44"/>
    <x v="6"/>
    <n v="32"/>
  </r>
  <r>
    <x v="3"/>
    <x v="45"/>
    <x v="0"/>
    <n v="352"/>
  </r>
  <r>
    <x v="3"/>
    <x v="45"/>
    <x v="1"/>
    <n v="13"/>
  </r>
  <r>
    <x v="3"/>
    <x v="45"/>
    <x v="2"/>
    <n v="320"/>
  </r>
  <r>
    <x v="3"/>
    <x v="45"/>
    <x v="3"/>
    <n v="21"/>
  </r>
  <r>
    <x v="3"/>
    <x v="45"/>
    <x v="4"/>
    <n v="124"/>
  </r>
  <r>
    <x v="3"/>
    <x v="45"/>
    <x v="5"/>
    <n v="497"/>
  </r>
  <r>
    <x v="3"/>
    <x v="45"/>
    <x v="6"/>
    <n v="91"/>
  </r>
  <r>
    <x v="3"/>
    <x v="46"/>
    <x v="0"/>
    <n v="66"/>
  </r>
  <r>
    <x v="3"/>
    <x v="46"/>
    <x v="1"/>
    <n v="10"/>
  </r>
  <r>
    <x v="3"/>
    <x v="46"/>
    <x v="2"/>
    <n v="127"/>
  </r>
  <r>
    <x v="3"/>
    <x v="46"/>
    <x v="3"/>
    <n v="8"/>
  </r>
  <r>
    <x v="3"/>
    <x v="46"/>
    <x v="4"/>
    <n v="4"/>
  </r>
  <r>
    <x v="3"/>
    <x v="46"/>
    <x v="5"/>
    <n v="13"/>
  </r>
  <r>
    <x v="3"/>
    <x v="46"/>
    <x v="6"/>
    <n v="10"/>
  </r>
  <r>
    <x v="3"/>
    <x v="47"/>
    <x v="0"/>
    <n v="120"/>
  </r>
  <r>
    <x v="3"/>
    <x v="47"/>
    <x v="1"/>
    <n v="11"/>
  </r>
  <r>
    <x v="3"/>
    <x v="47"/>
    <x v="2"/>
    <n v="133"/>
  </r>
  <r>
    <x v="3"/>
    <x v="47"/>
    <x v="3"/>
    <n v="1"/>
  </r>
  <r>
    <x v="3"/>
    <x v="47"/>
    <x v="4"/>
    <n v="223"/>
  </r>
  <r>
    <x v="3"/>
    <x v="47"/>
    <x v="5"/>
    <n v="11"/>
  </r>
  <r>
    <x v="3"/>
    <x v="47"/>
    <x v="6"/>
    <n v="18"/>
  </r>
  <r>
    <x v="3"/>
    <x v="48"/>
    <x v="0"/>
    <n v="35"/>
  </r>
  <r>
    <x v="3"/>
    <x v="48"/>
    <x v="1"/>
    <n v="16"/>
  </r>
  <r>
    <x v="3"/>
    <x v="48"/>
    <x v="2"/>
    <n v="128"/>
  </r>
  <r>
    <x v="3"/>
    <x v="48"/>
    <x v="3"/>
    <n v="17"/>
  </r>
  <r>
    <x v="3"/>
    <x v="48"/>
    <x v="4"/>
    <n v="25"/>
  </r>
  <r>
    <x v="3"/>
    <x v="48"/>
    <x v="5"/>
    <n v="46"/>
  </r>
  <r>
    <x v="3"/>
    <x v="48"/>
    <x v="6"/>
    <n v="3"/>
  </r>
  <r>
    <x v="3"/>
    <x v="49"/>
    <x v="0"/>
    <n v="66"/>
  </r>
  <r>
    <x v="3"/>
    <x v="49"/>
    <x v="1"/>
    <n v="18"/>
  </r>
  <r>
    <x v="3"/>
    <x v="49"/>
    <x v="2"/>
    <n v="161"/>
  </r>
  <r>
    <x v="3"/>
    <x v="49"/>
    <x v="3"/>
    <n v="24"/>
  </r>
  <r>
    <x v="3"/>
    <x v="49"/>
    <x v="4"/>
    <n v="23"/>
  </r>
  <r>
    <x v="3"/>
    <x v="49"/>
    <x v="5"/>
    <n v="68"/>
  </r>
  <r>
    <x v="3"/>
    <x v="49"/>
    <x v="6"/>
    <n v="7"/>
  </r>
  <r>
    <x v="3"/>
    <x v="50"/>
    <x v="0"/>
    <n v="50"/>
  </r>
  <r>
    <x v="3"/>
    <x v="50"/>
    <x v="1"/>
    <n v="5"/>
  </r>
  <r>
    <x v="3"/>
    <x v="50"/>
    <x v="2"/>
    <n v="164"/>
  </r>
  <r>
    <x v="3"/>
    <x v="50"/>
    <x v="3"/>
    <n v="17"/>
  </r>
  <r>
    <x v="3"/>
    <x v="50"/>
    <x v="4"/>
    <n v="48"/>
  </r>
  <r>
    <x v="3"/>
    <x v="50"/>
    <x v="5"/>
    <n v="22"/>
  </r>
  <r>
    <x v="3"/>
    <x v="50"/>
    <x v="6"/>
    <n v="12"/>
  </r>
  <r>
    <x v="3"/>
    <x v="51"/>
    <x v="0"/>
    <n v="27"/>
  </r>
  <r>
    <x v="3"/>
    <x v="51"/>
    <x v="1"/>
    <n v="19"/>
  </r>
  <r>
    <x v="3"/>
    <x v="51"/>
    <x v="2"/>
    <n v="110"/>
  </r>
  <r>
    <x v="3"/>
    <x v="51"/>
    <x v="3"/>
    <n v="9"/>
  </r>
  <r>
    <x v="3"/>
    <x v="51"/>
    <x v="4"/>
    <n v="12"/>
  </r>
  <r>
    <x v="3"/>
    <x v="51"/>
    <x v="5"/>
    <n v="2"/>
  </r>
  <r>
    <x v="3"/>
    <x v="51"/>
    <x v="6"/>
    <n v="4"/>
  </r>
  <r>
    <x v="3"/>
    <x v="52"/>
    <x v="0"/>
    <n v="339"/>
  </r>
  <r>
    <x v="3"/>
    <x v="52"/>
    <x v="1"/>
    <n v="29"/>
  </r>
  <r>
    <x v="3"/>
    <x v="52"/>
    <x v="2"/>
    <n v="538"/>
  </r>
  <r>
    <x v="3"/>
    <x v="52"/>
    <x v="3"/>
    <n v="6"/>
  </r>
  <r>
    <x v="3"/>
    <x v="52"/>
    <x v="4"/>
    <n v="62"/>
  </r>
  <r>
    <x v="3"/>
    <x v="52"/>
    <x v="5"/>
    <n v="38"/>
  </r>
  <r>
    <x v="3"/>
    <x v="52"/>
    <x v="6"/>
    <n v="85"/>
  </r>
  <r>
    <x v="3"/>
    <x v="53"/>
    <x v="0"/>
    <n v="42"/>
  </r>
  <r>
    <x v="3"/>
    <x v="53"/>
    <x v="1"/>
    <n v="30"/>
  </r>
  <r>
    <x v="3"/>
    <x v="53"/>
    <x v="2"/>
    <n v="94"/>
  </r>
  <r>
    <x v="3"/>
    <x v="53"/>
    <x v="3"/>
    <n v="15"/>
  </r>
  <r>
    <x v="3"/>
    <x v="53"/>
    <x v="4"/>
    <n v="18"/>
  </r>
  <r>
    <x v="3"/>
    <x v="53"/>
    <x v="5"/>
    <n v="7"/>
  </r>
  <r>
    <x v="3"/>
    <x v="53"/>
    <x v="6"/>
    <n v="19"/>
  </r>
  <r>
    <x v="3"/>
    <x v="54"/>
    <x v="0"/>
    <n v="31"/>
  </r>
  <r>
    <x v="3"/>
    <x v="54"/>
    <x v="1"/>
    <n v="14"/>
  </r>
  <r>
    <x v="3"/>
    <x v="54"/>
    <x v="2"/>
    <n v="50"/>
  </r>
  <r>
    <x v="3"/>
    <x v="54"/>
    <x v="3"/>
    <n v="28"/>
  </r>
  <r>
    <x v="3"/>
    <x v="54"/>
    <x v="4"/>
    <n v="46"/>
  </r>
  <r>
    <x v="3"/>
    <x v="54"/>
    <x v="5"/>
    <n v="0"/>
  </r>
  <r>
    <x v="3"/>
    <x v="54"/>
    <x v="6"/>
    <n v="13"/>
  </r>
  <r>
    <x v="3"/>
    <x v="55"/>
    <x v="0"/>
    <n v="9"/>
  </r>
  <r>
    <x v="3"/>
    <x v="55"/>
    <x v="1"/>
    <n v="12"/>
  </r>
  <r>
    <x v="3"/>
    <x v="55"/>
    <x v="2"/>
    <n v="69"/>
  </r>
  <r>
    <x v="3"/>
    <x v="55"/>
    <x v="3"/>
    <n v="25"/>
  </r>
  <r>
    <x v="3"/>
    <x v="55"/>
    <x v="4"/>
    <n v="25"/>
  </r>
  <r>
    <x v="3"/>
    <x v="55"/>
    <x v="5"/>
    <n v="14"/>
  </r>
  <r>
    <x v="3"/>
    <x v="55"/>
    <x v="6"/>
    <n v="9"/>
  </r>
  <r>
    <x v="3"/>
    <x v="56"/>
    <x v="0"/>
    <n v="5"/>
  </r>
  <r>
    <x v="3"/>
    <x v="56"/>
    <x v="1"/>
    <n v="1"/>
  </r>
  <r>
    <x v="3"/>
    <x v="56"/>
    <x v="2"/>
    <n v="21"/>
  </r>
  <r>
    <x v="3"/>
    <x v="56"/>
    <x v="3"/>
    <n v="0"/>
  </r>
  <r>
    <x v="3"/>
    <x v="56"/>
    <x v="4"/>
    <n v="11"/>
  </r>
  <r>
    <x v="3"/>
    <x v="56"/>
    <x v="5"/>
    <n v="0"/>
  </r>
  <r>
    <x v="3"/>
    <x v="56"/>
    <x v="6"/>
    <n v="7"/>
  </r>
  <r>
    <x v="3"/>
    <x v="57"/>
    <x v="0"/>
    <n v="8"/>
  </r>
  <r>
    <x v="3"/>
    <x v="57"/>
    <x v="1"/>
    <n v="7"/>
  </r>
  <r>
    <x v="3"/>
    <x v="57"/>
    <x v="2"/>
    <n v="38"/>
  </r>
  <r>
    <x v="3"/>
    <x v="57"/>
    <x v="3"/>
    <n v="15"/>
  </r>
  <r>
    <x v="3"/>
    <x v="57"/>
    <x v="4"/>
    <n v="11"/>
  </r>
  <r>
    <x v="3"/>
    <x v="57"/>
    <x v="5"/>
    <n v="1"/>
  </r>
  <r>
    <x v="3"/>
    <x v="57"/>
    <x v="6"/>
    <n v="3"/>
  </r>
  <r>
    <x v="3"/>
    <x v="58"/>
    <x v="0"/>
    <n v="9"/>
  </r>
  <r>
    <x v="3"/>
    <x v="58"/>
    <x v="1"/>
    <n v="1"/>
  </r>
  <r>
    <x v="3"/>
    <x v="58"/>
    <x v="2"/>
    <n v="30"/>
  </r>
  <r>
    <x v="3"/>
    <x v="58"/>
    <x v="3"/>
    <n v="6"/>
  </r>
  <r>
    <x v="3"/>
    <x v="58"/>
    <x v="4"/>
    <n v="19"/>
  </r>
  <r>
    <x v="3"/>
    <x v="58"/>
    <x v="5"/>
    <n v="1"/>
  </r>
  <r>
    <x v="3"/>
    <x v="58"/>
    <x v="6"/>
    <n v="3"/>
  </r>
  <r>
    <x v="3"/>
    <x v="59"/>
    <x v="0"/>
    <n v="25"/>
  </r>
  <r>
    <x v="3"/>
    <x v="59"/>
    <x v="1"/>
    <n v="12"/>
  </r>
  <r>
    <x v="3"/>
    <x v="59"/>
    <x v="2"/>
    <n v="41"/>
  </r>
  <r>
    <x v="3"/>
    <x v="59"/>
    <x v="3"/>
    <n v="15"/>
  </r>
  <r>
    <x v="3"/>
    <x v="59"/>
    <x v="4"/>
    <n v="37"/>
  </r>
  <r>
    <x v="3"/>
    <x v="59"/>
    <x v="5"/>
    <n v="13"/>
  </r>
  <r>
    <x v="3"/>
    <x v="59"/>
    <x v="6"/>
    <n v="4"/>
  </r>
  <r>
    <x v="3"/>
    <x v="60"/>
    <x v="0"/>
    <n v="10"/>
  </r>
  <r>
    <x v="3"/>
    <x v="60"/>
    <x v="1"/>
    <n v="9"/>
  </r>
  <r>
    <x v="3"/>
    <x v="60"/>
    <x v="2"/>
    <n v="45"/>
  </r>
  <r>
    <x v="3"/>
    <x v="60"/>
    <x v="3"/>
    <n v="9"/>
  </r>
  <r>
    <x v="3"/>
    <x v="60"/>
    <x v="4"/>
    <n v="22"/>
  </r>
  <r>
    <x v="3"/>
    <x v="60"/>
    <x v="5"/>
    <n v="29"/>
  </r>
  <r>
    <x v="3"/>
    <x v="60"/>
    <x v="6"/>
    <n v="20"/>
  </r>
  <r>
    <x v="3"/>
    <x v="61"/>
    <x v="0"/>
    <n v="10"/>
  </r>
  <r>
    <x v="3"/>
    <x v="61"/>
    <x v="1"/>
    <n v="2"/>
  </r>
  <r>
    <x v="3"/>
    <x v="61"/>
    <x v="2"/>
    <n v="38"/>
  </r>
  <r>
    <x v="3"/>
    <x v="61"/>
    <x v="3"/>
    <n v="4"/>
  </r>
  <r>
    <x v="3"/>
    <x v="61"/>
    <x v="4"/>
    <n v="2"/>
  </r>
  <r>
    <x v="3"/>
    <x v="61"/>
    <x v="5"/>
    <n v="3"/>
  </r>
  <r>
    <x v="3"/>
    <x v="61"/>
    <x v="6"/>
    <n v="1"/>
  </r>
  <r>
    <x v="3"/>
    <x v="62"/>
    <x v="0"/>
    <n v="8"/>
  </r>
  <r>
    <x v="3"/>
    <x v="62"/>
    <x v="1"/>
    <n v="3"/>
  </r>
  <r>
    <x v="3"/>
    <x v="62"/>
    <x v="2"/>
    <n v="13"/>
  </r>
  <r>
    <x v="3"/>
    <x v="62"/>
    <x v="3"/>
    <n v="1"/>
  </r>
  <r>
    <x v="3"/>
    <x v="62"/>
    <x v="4"/>
    <n v="8"/>
  </r>
  <r>
    <x v="3"/>
    <x v="62"/>
    <x v="5"/>
    <n v="1"/>
  </r>
  <r>
    <x v="3"/>
    <x v="62"/>
    <x v="6"/>
    <n v="0"/>
  </r>
  <r>
    <x v="4"/>
    <x v="63"/>
    <x v="0"/>
    <n v="148"/>
  </r>
  <r>
    <x v="4"/>
    <x v="63"/>
    <x v="1"/>
    <n v="42"/>
  </r>
  <r>
    <x v="4"/>
    <x v="63"/>
    <x v="2"/>
    <n v="182"/>
  </r>
  <r>
    <x v="4"/>
    <x v="63"/>
    <x v="3"/>
    <n v="30"/>
  </r>
  <r>
    <x v="4"/>
    <x v="63"/>
    <x v="4"/>
    <n v="79"/>
  </r>
  <r>
    <x v="4"/>
    <x v="63"/>
    <x v="5"/>
    <n v="28"/>
  </r>
  <r>
    <x v="4"/>
    <x v="63"/>
    <x v="6"/>
    <n v="20"/>
  </r>
  <r>
    <x v="4"/>
    <x v="64"/>
    <x v="0"/>
    <n v="125"/>
  </r>
  <r>
    <x v="4"/>
    <x v="64"/>
    <x v="1"/>
    <n v="15"/>
  </r>
  <r>
    <x v="4"/>
    <x v="64"/>
    <x v="2"/>
    <n v="129"/>
  </r>
  <r>
    <x v="4"/>
    <x v="64"/>
    <x v="3"/>
    <n v="31"/>
  </r>
  <r>
    <x v="4"/>
    <x v="64"/>
    <x v="4"/>
    <n v="70"/>
  </r>
  <r>
    <x v="4"/>
    <x v="64"/>
    <x v="5"/>
    <n v="55"/>
  </r>
  <r>
    <x v="4"/>
    <x v="64"/>
    <x v="6"/>
    <n v="39"/>
  </r>
  <r>
    <x v="4"/>
    <x v="65"/>
    <x v="0"/>
    <n v="4"/>
  </r>
  <r>
    <x v="4"/>
    <x v="65"/>
    <x v="1"/>
    <n v="0"/>
  </r>
  <r>
    <x v="4"/>
    <x v="65"/>
    <x v="2"/>
    <n v="13"/>
  </r>
  <r>
    <x v="4"/>
    <x v="65"/>
    <x v="3"/>
    <n v="8"/>
  </r>
  <r>
    <x v="4"/>
    <x v="65"/>
    <x v="4"/>
    <n v="21"/>
  </r>
  <r>
    <x v="4"/>
    <x v="65"/>
    <x v="5"/>
    <n v="3"/>
  </r>
  <r>
    <x v="4"/>
    <x v="65"/>
    <x v="6"/>
    <n v="3"/>
  </r>
  <r>
    <x v="4"/>
    <x v="66"/>
    <x v="0"/>
    <n v="20"/>
  </r>
  <r>
    <x v="4"/>
    <x v="66"/>
    <x v="1"/>
    <n v="8"/>
  </r>
  <r>
    <x v="4"/>
    <x v="66"/>
    <x v="2"/>
    <n v="133"/>
  </r>
  <r>
    <x v="4"/>
    <x v="66"/>
    <x v="3"/>
    <n v="26"/>
  </r>
  <r>
    <x v="4"/>
    <x v="66"/>
    <x v="4"/>
    <n v="40"/>
  </r>
  <r>
    <x v="4"/>
    <x v="66"/>
    <x v="5"/>
    <n v="12"/>
  </r>
  <r>
    <x v="4"/>
    <x v="66"/>
    <x v="6"/>
    <n v="3"/>
  </r>
  <r>
    <x v="4"/>
    <x v="67"/>
    <x v="0"/>
    <n v="26"/>
  </r>
  <r>
    <x v="4"/>
    <x v="67"/>
    <x v="1"/>
    <n v="2"/>
  </r>
  <r>
    <x v="4"/>
    <x v="67"/>
    <x v="2"/>
    <n v="68"/>
  </r>
  <r>
    <x v="4"/>
    <x v="67"/>
    <x v="3"/>
    <n v="5"/>
  </r>
  <r>
    <x v="4"/>
    <x v="67"/>
    <x v="4"/>
    <n v="14"/>
  </r>
  <r>
    <x v="4"/>
    <x v="67"/>
    <x v="5"/>
    <n v="4"/>
  </r>
  <r>
    <x v="4"/>
    <x v="67"/>
    <x v="6"/>
    <n v="4"/>
  </r>
  <r>
    <x v="4"/>
    <x v="68"/>
    <x v="0"/>
    <n v="52"/>
  </r>
  <r>
    <x v="4"/>
    <x v="68"/>
    <x v="1"/>
    <n v="7"/>
  </r>
  <r>
    <x v="4"/>
    <x v="68"/>
    <x v="2"/>
    <n v="70"/>
  </r>
  <r>
    <x v="4"/>
    <x v="68"/>
    <x v="3"/>
    <n v="3"/>
  </r>
  <r>
    <x v="4"/>
    <x v="68"/>
    <x v="4"/>
    <n v="25"/>
  </r>
  <r>
    <x v="4"/>
    <x v="68"/>
    <x v="5"/>
    <n v="4"/>
  </r>
  <r>
    <x v="4"/>
    <x v="68"/>
    <x v="6"/>
    <n v="14"/>
  </r>
  <r>
    <x v="4"/>
    <x v="69"/>
    <x v="0"/>
    <n v="17"/>
  </r>
  <r>
    <x v="4"/>
    <x v="69"/>
    <x v="1"/>
    <n v="4"/>
  </r>
  <r>
    <x v="4"/>
    <x v="69"/>
    <x v="2"/>
    <n v="33"/>
  </r>
  <r>
    <x v="4"/>
    <x v="69"/>
    <x v="3"/>
    <n v="18"/>
  </r>
  <r>
    <x v="4"/>
    <x v="69"/>
    <x v="4"/>
    <n v="21"/>
  </r>
  <r>
    <x v="4"/>
    <x v="69"/>
    <x v="5"/>
    <n v="1"/>
  </r>
  <r>
    <x v="4"/>
    <x v="69"/>
    <x v="6"/>
    <n v="4"/>
  </r>
  <r>
    <x v="4"/>
    <x v="70"/>
    <x v="0"/>
    <n v="30"/>
  </r>
  <r>
    <x v="4"/>
    <x v="70"/>
    <x v="1"/>
    <n v="11"/>
  </r>
  <r>
    <x v="4"/>
    <x v="70"/>
    <x v="2"/>
    <n v="135"/>
  </r>
  <r>
    <x v="4"/>
    <x v="70"/>
    <x v="3"/>
    <n v="15"/>
  </r>
  <r>
    <x v="4"/>
    <x v="70"/>
    <x v="4"/>
    <n v="111"/>
  </r>
  <r>
    <x v="4"/>
    <x v="70"/>
    <x v="5"/>
    <n v="9"/>
  </r>
  <r>
    <x v="4"/>
    <x v="70"/>
    <x v="6"/>
    <n v="18"/>
  </r>
  <r>
    <x v="4"/>
    <x v="71"/>
    <x v="0"/>
    <n v="27"/>
  </r>
  <r>
    <x v="4"/>
    <x v="71"/>
    <x v="1"/>
    <n v="0"/>
  </r>
  <r>
    <x v="4"/>
    <x v="71"/>
    <x v="2"/>
    <n v="13"/>
  </r>
  <r>
    <x v="4"/>
    <x v="71"/>
    <x v="3"/>
    <n v="33"/>
  </r>
  <r>
    <x v="4"/>
    <x v="71"/>
    <x v="4"/>
    <n v="20"/>
  </r>
  <r>
    <x v="4"/>
    <x v="71"/>
    <x v="5"/>
    <n v="1"/>
  </r>
  <r>
    <x v="4"/>
    <x v="71"/>
    <x v="6"/>
    <n v="3"/>
  </r>
  <r>
    <x v="4"/>
    <x v="72"/>
    <x v="0"/>
    <n v="38"/>
  </r>
  <r>
    <x v="4"/>
    <x v="72"/>
    <x v="1"/>
    <n v="49"/>
  </r>
  <r>
    <x v="4"/>
    <x v="72"/>
    <x v="2"/>
    <n v="109"/>
  </r>
  <r>
    <x v="4"/>
    <x v="72"/>
    <x v="3"/>
    <n v="15"/>
  </r>
  <r>
    <x v="4"/>
    <x v="72"/>
    <x v="4"/>
    <n v="86"/>
  </r>
  <r>
    <x v="4"/>
    <x v="72"/>
    <x v="5"/>
    <n v="26"/>
  </r>
  <r>
    <x v="4"/>
    <x v="72"/>
    <x v="6"/>
    <n v="16"/>
  </r>
  <r>
    <x v="4"/>
    <x v="73"/>
    <x v="0"/>
    <n v="14"/>
  </r>
  <r>
    <x v="4"/>
    <x v="73"/>
    <x v="1"/>
    <n v="9"/>
  </r>
  <r>
    <x v="4"/>
    <x v="73"/>
    <x v="2"/>
    <n v="84"/>
  </r>
  <r>
    <x v="4"/>
    <x v="73"/>
    <x v="3"/>
    <n v="13"/>
  </r>
  <r>
    <x v="4"/>
    <x v="73"/>
    <x v="4"/>
    <n v="16"/>
  </r>
  <r>
    <x v="4"/>
    <x v="73"/>
    <x v="5"/>
    <n v="1"/>
  </r>
  <r>
    <x v="4"/>
    <x v="73"/>
    <x v="6"/>
    <n v="5"/>
  </r>
  <r>
    <x v="4"/>
    <x v="74"/>
    <x v="0"/>
    <n v="29"/>
  </r>
  <r>
    <x v="4"/>
    <x v="74"/>
    <x v="1"/>
    <n v="28"/>
  </r>
  <r>
    <x v="4"/>
    <x v="74"/>
    <x v="2"/>
    <n v="73"/>
  </r>
  <r>
    <x v="4"/>
    <x v="74"/>
    <x v="3"/>
    <n v="28"/>
  </r>
  <r>
    <x v="4"/>
    <x v="74"/>
    <x v="4"/>
    <n v="44"/>
  </r>
  <r>
    <x v="4"/>
    <x v="74"/>
    <x v="5"/>
    <n v="9"/>
  </r>
  <r>
    <x v="4"/>
    <x v="74"/>
    <x v="6"/>
    <n v="25"/>
  </r>
  <r>
    <x v="4"/>
    <x v="75"/>
    <x v="0"/>
    <n v="60"/>
  </r>
  <r>
    <x v="4"/>
    <x v="75"/>
    <x v="1"/>
    <n v="20"/>
  </r>
  <r>
    <x v="4"/>
    <x v="75"/>
    <x v="2"/>
    <n v="153"/>
  </r>
  <r>
    <x v="4"/>
    <x v="75"/>
    <x v="3"/>
    <n v="17"/>
  </r>
  <r>
    <x v="4"/>
    <x v="75"/>
    <x v="4"/>
    <n v="60"/>
  </r>
  <r>
    <x v="4"/>
    <x v="75"/>
    <x v="5"/>
    <n v="18"/>
  </r>
  <r>
    <x v="4"/>
    <x v="75"/>
    <x v="6"/>
    <n v="39"/>
  </r>
  <r>
    <x v="4"/>
    <x v="76"/>
    <x v="0"/>
    <n v="192"/>
  </r>
  <r>
    <x v="4"/>
    <x v="76"/>
    <x v="1"/>
    <n v="3"/>
  </r>
  <r>
    <x v="4"/>
    <x v="76"/>
    <x v="2"/>
    <n v="217"/>
  </r>
  <r>
    <x v="4"/>
    <x v="76"/>
    <x v="3"/>
    <n v="9"/>
  </r>
  <r>
    <x v="4"/>
    <x v="76"/>
    <x v="4"/>
    <n v="60"/>
  </r>
  <r>
    <x v="4"/>
    <x v="76"/>
    <x v="5"/>
    <n v="18"/>
  </r>
  <r>
    <x v="4"/>
    <x v="76"/>
    <x v="6"/>
    <n v="52"/>
  </r>
  <r>
    <x v="4"/>
    <x v="77"/>
    <x v="0"/>
    <n v="81"/>
  </r>
  <r>
    <x v="4"/>
    <x v="77"/>
    <x v="1"/>
    <n v="0"/>
  </r>
  <r>
    <x v="4"/>
    <x v="77"/>
    <x v="2"/>
    <n v="92"/>
  </r>
  <r>
    <x v="4"/>
    <x v="77"/>
    <x v="3"/>
    <n v="8"/>
  </r>
  <r>
    <x v="4"/>
    <x v="77"/>
    <x v="4"/>
    <n v="53"/>
  </r>
  <r>
    <x v="4"/>
    <x v="77"/>
    <x v="5"/>
    <n v="15"/>
  </r>
  <r>
    <x v="4"/>
    <x v="77"/>
    <x v="6"/>
    <n v="27"/>
  </r>
  <r>
    <x v="4"/>
    <x v="78"/>
    <x v="0"/>
    <n v="8"/>
  </r>
  <r>
    <x v="4"/>
    <x v="78"/>
    <x v="1"/>
    <n v="0"/>
  </r>
  <r>
    <x v="4"/>
    <x v="78"/>
    <x v="2"/>
    <n v="3"/>
  </r>
  <r>
    <x v="4"/>
    <x v="78"/>
    <x v="3"/>
    <n v="1"/>
  </r>
  <r>
    <x v="4"/>
    <x v="78"/>
    <x v="4"/>
    <n v="3"/>
  </r>
  <r>
    <x v="4"/>
    <x v="78"/>
    <x v="5"/>
    <n v="0"/>
  </r>
  <r>
    <x v="4"/>
    <x v="78"/>
    <x v="6"/>
    <n v="1"/>
  </r>
  <r>
    <x v="4"/>
    <x v="79"/>
    <x v="0"/>
    <n v="43"/>
  </r>
  <r>
    <x v="4"/>
    <x v="79"/>
    <x v="1"/>
    <n v="12"/>
  </r>
  <r>
    <x v="4"/>
    <x v="79"/>
    <x v="2"/>
    <n v="73"/>
  </r>
  <r>
    <x v="4"/>
    <x v="79"/>
    <x v="3"/>
    <n v="16"/>
  </r>
  <r>
    <x v="4"/>
    <x v="79"/>
    <x v="4"/>
    <n v="12"/>
  </r>
  <r>
    <x v="4"/>
    <x v="79"/>
    <x v="5"/>
    <n v="4"/>
  </r>
  <r>
    <x v="4"/>
    <x v="79"/>
    <x v="6"/>
    <n v="12"/>
  </r>
  <r>
    <x v="4"/>
    <x v="80"/>
    <x v="0"/>
    <n v="288"/>
  </r>
  <r>
    <x v="4"/>
    <x v="80"/>
    <x v="1"/>
    <n v="25"/>
  </r>
  <r>
    <x v="4"/>
    <x v="80"/>
    <x v="2"/>
    <n v="294"/>
  </r>
  <r>
    <x v="4"/>
    <x v="80"/>
    <x v="3"/>
    <n v="50"/>
  </r>
  <r>
    <x v="4"/>
    <x v="80"/>
    <x v="4"/>
    <n v="151"/>
  </r>
  <r>
    <x v="4"/>
    <x v="80"/>
    <x v="5"/>
    <n v="65"/>
  </r>
  <r>
    <x v="4"/>
    <x v="80"/>
    <x v="6"/>
    <n v="69"/>
  </r>
  <r>
    <x v="4"/>
    <x v="81"/>
    <x v="0"/>
    <n v="19"/>
  </r>
  <r>
    <x v="4"/>
    <x v="81"/>
    <x v="1"/>
    <n v="1"/>
  </r>
  <r>
    <x v="4"/>
    <x v="81"/>
    <x v="2"/>
    <n v="14"/>
  </r>
  <r>
    <x v="4"/>
    <x v="81"/>
    <x v="3"/>
    <n v="1"/>
  </r>
  <r>
    <x v="4"/>
    <x v="81"/>
    <x v="4"/>
    <n v="20"/>
  </r>
  <r>
    <x v="4"/>
    <x v="81"/>
    <x v="5"/>
    <n v="10"/>
  </r>
  <r>
    <x v="4"/>
    <x v="81"/>
    <x v="6"/>
    <n v="2"/>
  </r>
  <r>
    <x v="4"/>
    <x v="82"/>
    <x v="0"/>
    <n v="17"/>
  </r>
  <r>
    <x v="4"/>
    <x v="82"/>
    <x v="1"/>
    <n v="3"/>
  </r>
  <r>
    <x v="4"/>
    <x v="82"/>
    <x v="2"/>
    <n v="10"/>
  </r>
  <r>
    <x v="4"/>
    <x v="82"/>
    <x v="3"/>
    <n v="12"/>
  </r>
  <r>
    <x v="4"/>
    <x v="82"/>
    <x v="4"/>
    <n v="28"/>
  </r>
  <r>
    <x v="4"/>
    <x v="82"/>
    <x v="5"/>
    <n v="0"/>
  </r>
  <r>
    <x v="4"/>
    <x v="82"/>
    <x v="6"/>
    <n v="4"/>
  </r>
  <r>
    <x v="4"/>
    <x v="83"/>
    <x v="0"/>
    <n v="14"/>
  </r>
  <r>
    <x v="4"/>
    <x v="83"/>
    <x v="1"/>
    <n v="4"/>
  </r>
  <r>
    <x v="4"/>
    <x v="83"/>
    <x v="2"/>
    <n v="13"/>
  </r>
  <r>
    <x v="4"/>
    <x v="83"/>
    <x v="3"/>
    <n v="108"/>
  </r>
  <r>
    <x v="4"/>
    <x v="83"/>
    <x v="4"/>
    <n v="18"/>
  </r>
  <r>
    <x v="4"/>
    <x v="83"/>
    <x v="5"/>
    <n v="3"/>
  </r>
  <r>
    <x v="4"/>
    <x v="83"/>
    <x v="6"/>
    <n v="5"/>
  </r>
  <r>
    <x v="4"/>
    <x v="84"/>
    <x v="0"/>
    <n v="20"/>
  </r>
  <r>
    <x v="4"/>
    <x v="84"/>
    <x v="1"/>
    <n v="13"/>
  </r>
  <r>
    <x v="4"/>
    <x v="84"/>
    <x v="2"/>
    <n v="50"/>
  </r>
  <r>
    <x v="4"/>
    <x v="84"/>
    <x v="3"/>
    <n v="6"/>
  </r>
  <r>
    <x v="4"/>
    <x v="84"/>
    <x v="4"/>
    <n v="13"/>
  </r>
  <r>
    <x v="4"/>
    <x v="84"/>
    <x v="5"/>
    <n v="5"/>
  </r>
  <r>
    <x v="4"/>
    <x v="84"/>
    <x v="6"/>
    <n v="5"/>
  </r>
  <r>
    <x v="4"/>
    <x v="85"/>
    <x v="0"/>
    <n v="12"/>
  </r>
  <r>
    <x v="4"/>
    <x v="85"/>
    <x v="1"/>
    <n v="5"/>
  </r>
  <r>
    <x v="4"/>
    <x v="85"/>
    <x v="2"/>
    <n v="26"/>
  </r>
  <r>
    <x v="4"/>
    <x v="85"/>
    <x v="3"/>
    <n v="11"/>
  </r>
  <r>
    <x v="4"/>
    <x v="85"/>
    <x v="4"/>
    <n v="12"/>
  </r>
  <r>
    <x v="4"/>
    <x v="85"/>
    <x v="5"/>
    <n v="2"/>
  </r>
  <r>
    <x v="4"/>
    <x v="85"/>
    <x v="6"/>
    <n v="12"/>
  </r>
  <r>
    <x v="4"/>
    <x v="86"/>
    <x v="0"/>
    <n v="6"/>
  </r>
  <r>
    <x v="4"/>
    <x v="86"/>
    <x v="1"/>
    <n v="1"/>
  </r>
  <r>
    <x v="4"/>
    <x v="86"/>
    <x v="2"/>
    <n v="20"/>
  </r>
  <r>
    <x v="4"/>
    <x v="86"/>
    <x v="3"/>
    <n v="7"/>
  </r>
  <r>
    <x v="4"/>
    <x v="86"/>
    <x v="4"/>
    <n v="9"/>
  </r>
  <r>
    <x v="4"/>
    <x v="86"/>
    <x v="5"/>
    <n v="1"/>
  </r>
  <r>
    <x v="4"/>
    <x v="86"/>
    <x v="6"/>
    <n v="3"/>
  </r>
  <r>
    <x v="4"/>
    <x v="87"/>
    <x v="0"/>
    <n v="20"/>
  </r>
  <r>
    <x v="4"/>
    <x v="87"/>
    <x v="1"/>
    <n v="3"/>
  </r>
  <r>
    <x v="4"/>
    <x v="87"/>
    <x v="2"/>
    <n v="26"/>
  </r>
  <r>
    <x v="4"/>
    <x v="87"/>
    <x v="3"/>
    <n v="24"/>
  </r>
  <r>
    <x v="4"/>
    <x v="87"/>
    <x v="4"/>
    <n v="17"/>
  </r>
  <r>
    <x v="4"/>
    <x v="87"/>
    <x v="5"/>
    <n v="0"/>
  </r>
  <r>
    <x v="4"/>
    <x v="87"/>
    <x v="6"/>
    <n v="5"/>
  </r>
  <r>
    <x v="4"/>
    <x v="88"/>
    <x v="0"/>
    <n v="16"/>
  </r>
  <r>
    <x v="4"/>
    <x v="88"/>
    <x v="1"/>
    <n v="28"/>
  </r>
  <r>
    <x v="4"/>
    <x v="88"/>
    <x v="2"/>
    <n v="79"/>
  </r>
  <r>
    <x v="4"/>
    <x v="88"/>
    <x v="3"/>
    <n v="26"/>
  </r>
  <r>
    <x v="4"/>
    <x v="88"/>
    <x v="4"/>
    <n v="13"/>
  </r>
  <r>
    <x v="4"/>
    <x v="88"/>
    <x v="5"/>
    <n v="0"/>
  </r>
  <r>
    <x v="4"/>
    <x v="88"/>
    <x v="6"/>
    <n v="4"/>
  </r>
  <r>
    <x v="5"/>
    <x v="89"/>
    <x v="0"/>
    <n v="5"/>
  </r>
  <r>
    <x v="5"/>
    <x v="89"/>
    <x v="1"/>
    <n v="0"/>
  </r>
  <r>
    <x v="5"/>
    <x v="89"/>
    <x v="2"/>
    <n v="4"/>
  </r>
  <r>
    <x v="5"/>
    <x v="89"/>
    <x v="3"/>
    <n v="58"/>
  </r>
  <r>
    <x v="5"/>
    <x v="89"/>
    <x v="4"/>
    <n v="7"/>
  </r>
  <r>
    <x v="5"/>
    <x v="89"/>
    <x v="5"/>
    <n v="116"/>
  </r>
  <r>
    <x v="5"/>
    <x v="89"/>
    <x v="6"/>
    <n v="4"/>
  </r>
  <r>
    <x v="5"/>
    <x v="90"/>
    <x v="0"/>
    <n v="76"/>
  </r>
  <r>
    <x v="5"/>
    <x v="90"/>
    <x v="1"/>
    <n v="0"/>
  </r>
  <r>
    <x v="5"/>
    <x v="90"/>
    <x v="2"/>
    <n v="27"/>
  </r>
  <r>
    <x v="5"/>
    <x v="90"/>
    <x v="3"/>
    <n v="5"/>
  </r>
  <r>
    <x v="5"/>
    <x v="90"/>
    <x v="4"/>
    <n v="27"/>
  </r>
  <r>
    <x v="5"/>
    <x v="90"/>
    <x v="5"/>
    <n v="4"/>
  </r>
  <r>
    <x v="5"/>
    <x v="90"/>
    <x v="6"/>
    <n v="18"/>
  </r>
  <r>
    <x v="5"/>
    <x v="91"/>
    <x v="0"/>
    <n v="89"/>
  </r>
  <r>
    <x v="5"/>
    <x v="91"/>
    <x v="1"/>
    <n v="1"/>
  </r>
  <r>
    <x v="5"/>
    <x v="91"/>
    <x v="2"/>
    <n v="32"/>
  </r>
  <r>
    <x v="5"/>
    <x v="91"/>
    <x v="3"/>
    <n v="34"/>
  </r>
  <r>
    <x v="5"/>
    <x v="91"/>
    <x v="4"/>
    <n v="91"/>
  </r>
  <r>
    <x v="5"/>
    <x v="91"/>
    <x v="5"/>
    <n v="41"/>
  </r>
  <r>
    <x v="5"/>
    <x v="91"/>
    <x v="6"/>
    <n v="15"/>
  </r>
  <r>
    <x v="5"/>
    <x v="92"/>
    <x v="0"/>
    <n v="86"/>
  </r>
  <r>
    <x v="5"/>
    <x v="92"/>
    <x v="1"/>
    <n v="6"/>
  </r>
  <r>
    <x v="5"/>
    <x v="92"/>
    <x v="2"/>
    <n v="47"/>
  </r>
  <r>
    <x v="5"/>
    <x v="92"/>
    <x v="3"/>
    <n v="15"/>
  </r>
  <r>
    <x v="5"/>
    <x v="92"/>
    <x v="4"/>
    <n v="32"/>
  </r>
  <r>
    <x v="5"/>
    <x v="92"/>
    <x v="5"/>
    <n v="2"/>
  </r>
  <r>
    <x v="5"/>
    <x v="92"/>
    <x v="6"/>
    <n v="21"/>
  </r>
  <r>
    <x v="5"/>
    <x v="93"/>
    <x v="0"/>
    <n v="26"/>
  </r>
  <r>
    <x v="5"/>
    <x v="93"/>
    <x v="1"/>
    <n v="1"/>
  </r>
  <r>
    <x v="5"/>
    <x v="93"/>
    <x v="2"/>
    <n v="7"/>
  </r>
  <r>
    <x v="5"/>
    <x v="93"/>
    <x v="3"/>
    <n v="7"/>
  </r>
  <r>
    <x v="5"/>
    <x v="93"/>
    <x v="4"/>
    <n v="7"/>
  </r>
  <r>
    <x v="5"/>
    <x v="93"/>
    <x v="5"/>
    <n v="1"/>
  </r>
  <r>
    <x v="5"/>
    <x v="93"/>
    <x v="6"/>
    <n v="3"/>
  </r>
  <r>
    <x v="5"/>
    <x v="94"/>
    <x v="0"/>
    <n v="13"/>
  </r>
  <r>
    <x v="5"/>
    <x v="94"/>
    <x v="1"/>
    <n v="19"/>
  </r>
  <r>
    <x v="5"/>
    <x v="94"/>
    <x v="2"/>
    <n v="34"/>
  </r>
  <r>
    <x v="5"/>
    <x v="94"/>
    <x v="3"/>
    <n v="13"/>
  </r>
  <r>
    <x v="5"/>
    <x v="94"/>
    <x v="4"/>
    <n v="18"/>
  </r>
  <r>
    <x v="5"/>
    <x v="94"/>
    <x v="5"/>
    <n v="11"/>
  </r>
  <r>
    <x v="5"/>
    <x v="94"/>
    <x v="6"/>
    <n v="1"/>
  </r>
  <r>
    <x v="5"/>
    <x v="95"/>
    <x v="0"/>
    <n v="4"/>
  </r>
  <r>
    <x v="5"/>
    <x v="95"/>
    <x v="1"/>
    <n v="10"/>
  </r>
  <r>
    <x v="5"/>
    <x v="95"/>
    <x v="2"/>
    <n v="9"/>
  </r>
  <r>
    <x v="5"/>
    <x v="95"/>
    <x v="3"/>
    <n v="25"/>
  </r>
  <r>
    <x v="5"/>
    <x v="95"/>
    <x v="4"/>
    <n v="14"/>
  </r>
  <r>
    <x v="5"/>
    <x v="95"/>
    <x v="5"/>
    <n v="22"/>
  </r>
  <r>
    <x v="5"/>
    <x v="95"/>
    <x v="6"/>
    <n v="2"/>
  </r>
  <r>
    <x v="5"/>
    <x v="96"/>
    <x v="0"/>
    <n v="28"/>
  </r>
  <r>
    <x v="5"/>
    <x v="96"/>
    <x v="1"/>
    <n v="22"/>
  </r>
  <r>
    <x v="5"/>
    <x v="96"/>
    <x v="2"/>
    <n v="28"/>
  </r>
  <r>
    <x v="5"/>
    <x v="96"/>
    <x v="3"/>
    <n v="24"/>
  </r>
  <r>
    <x v="5"/>
    <x v="96"/>
    <x v="4"/>
    <n v="64"/>
  </r>
  <r>
    <x v="5"/>
    <x v="96"/>
    <x v="5"/>
    <n v="4"/>
  </r>
  <r>
    <x v="5"/>
    <x v="96"/>
    <x v="6"/>
    <n v="1"/>
  </r>
  <r>
    <x v="5"/>
    <x v="97"/>
    <x v="0"/>
    <n v="8"/>
  </r>
  <r>
    <x v="5"/>
    <x v="97"/>
    <x v="1"/>
    <n v="6"/>
  </r>
  <r>
    <x v="5"/>
    <x v="97"/>
    <x v="2"/>
    <n v="9"/>
  </r>
  <r>
    <x v="5"/>
    <x v="97"/>
    <x v="3"/>
    <n v="17"/>
  </r>
  <r>
    <x v="5"/>
    <x v="97"/>
    <x v="4"/>
    <n v="16"/>
  </r>
  <r>
    <x v="5"/>
    <x v="97"/>
    <x v="5"/>
    <n v="2"/>
  </r>
  <r>
    <x v="5"/>
    <x v="97"/>
    <x v="6"/>
    <n v="0"/>
  </r>
  <r>
    <x v="5"/>
    <x v="98"/>
    <x v="0"/>
    <n v="8"/>
  </r>
  <r>
    <x v="5"/>
    <x v="98"/>
    <x v="1"/>
    <n v="12"/>
  </r>
  <r>
    <x v="5"/>
    <x v="98"/>
    <x v="2"/>
    <n v="4"/>
  </r>
  <r>
    <x v="5"/>
    <x v="98"/>
    <x v="3"/>
    <n v="22"/>
  </r>
  <r>
    <x v="5"/>
    <x v="98"/>
    <x v="4"/>
    <n v="17"/>
  </r>
  <r>
    <x v="5"/>
    <x v="98"/>
    <x v="5"/>
    <n v="4"/>
  </r>
  <r>
    <x v="5"/>
    <x v="98"/>
    <x v="6"/>
    <n v="10"/>
  </r>
  <r>
    <x v="5"/>
    <x v="99"/>
    <x v="0"/>
    <n v="12"/>
  </r>
  <r>
    <x v="5"/>
    <x v="99"/>
    <x v="1"/>
    <n v="2"/>
  </r>
  <r>
    <x v="5"/>
    <x v="99"/>
    <x v="2"/>
    <n v="19"/>
  </r>
  <r>
    <x v="5"/>
    <x v="99"/>
    <x v="3"/>
    <n v="7"/>
  </r>
  <r>
    <x v="5"/>
    <x v="99"/>
    <x v="4"/>
    <n v="13"/>
  </r>
  <r>
    <x v="5"/>
    <x v="99"/>
    <x v="5"/>
    <n v="1"/>
  </r>
  <r>
    <x v="5"/>
    <x v="99"/>
    <x v="6"/>
    <n v="1"/>
  </r>
  <r>
    <x v="5"/>
    <x v="100"/>
    <x v="0"/>
    <n v="4"/>
  </r>
  <r>
    <x v="5"/>
    <x v="100"/>
    <x v="1"/>
    <n v="0"/>
  </r>
  <r>
    <x v="5"/>
    <x v="100"/>
    <x v="2"/>
    <n v="2"/>
  </r>
  <r>
    <x v="5"/>
    <x v="100"/>
    <x v="3"/>
    <n v="0"/>
  </r>
  <r>
    <x v="5"/>
    <x v="100"/>
    <x v="4"/>
    <n v="4"/>
  </r>
  <r>
    <x v="5"/>
    <x v="100"/>
    <x v="5"/>
    <n v="8"/>
  </r>
  <r>
    <x v="5"/>
    <x v="100"/>
    <x v="6"/>
    <n v="0"/>
  </r>
  <r>
    <x v="5"/>
    <x v="101"/>
    <x v="0"/>
    <n v="67"/>
  </r>
  <r>
    <x v="5"/>
    <x v="101"/>
    <x v="1"/>
    <n v="2"/>
  </r>
  <r>
    <x v="5"/>
    <x v="101"/>
    <x v="2"/>
    <n v="45"/>
  </r>
  <r>
    <x v="5"/>
    <x v="101"/>
    <x v="3"/>
    <n v="4"/>
  </r>
  <r>
    <x v="5"/>
    <x v="101"/>
    <x v="4"/>
    <n v="21"/>
  </r>
  <r>
    <x v="5"/>
    <x v="101"/>
    <x v="5"/>
    <n v="48"/>
  </r>
  <r>
    <x v="5"/>
    <x v="101"/>
    <x v="6"/>
    <n v="25"/>
  </r>
  <r>
    <x v="5"/>
    <x v="102"/>
    <x v="0"/>
    <n v="80"/>
  </r>
  <r>
    <x v="5"/>
    <x v="102"/>
    <x v="1"/>
    <n v="0"/>
  </r>
  <r>
    <x v="5"/>
    <x v="102"/>
    <x v="2"/>
    <n v="70"/>
  </r>
  <r>
    <x v="5"/>
    <x v="102"/>
    <x v="3"/>
    <n v="59"/>
  </r>
  <r>
    <x v="5"/>
    <x v="102"/>
    <x v="4"/>
    <n v="63"/>
  </r>
  <r>
    <x v="5"/>
    <x v="102"/>
    <x v="5"/>
    <n v="16"/>
  </r>
  <r>
    <x v="5"/>
    <x v="102"/>
    <x v="6"/>
    <n v="36"/>
  </r>
  <r>
    <x v="5"/>
    <x v="103"/>
    <x v="0"/>
    <n v="45"/>
  </r>
  <r>
    <x v="5"/>
    <x v="103"/>
    <x v="1"/>
    <n v="0"/>
  </r>
  <r>
    <x v="5"/>
    <x v="103"/>
    <x v="2"/>
    <n v="30"/>
  </r>
  <r>
    <x v="5"/>
    <x v="103"/>
    <x v="3"/>
    <n v="44"/>
  </r>
  <r>
    <x v="5"/>
    <x v="103"/>
    <x v="4"/>
    <n v="10"/>
  </r>
  <r>
    <x v="5"/>
    <x v="103"/>
    <x v="5"/>
    <n v="14"/>
  </r>
  <r>
    <x v="5"/>
    <x v="103"/>
    <x v="6"/>
    <n v="14"/>
  </r>
  <r>
    <x v="5"/>
    <x v="104"/>
    <x v="0"/>
    <n v="165"/>
  </r>
  <r>
    <x v="5"/>
    <x v="104"/>
    <x v="1"/>
    <n v="0"/>
  </r>
  <r>
    <x v="5"/>
    <x v="104"/>
    <x v="2"/>
    <n v="67"/>
  </r>
  <r>
    <x v="5"/>
    <x v="104"/>
    <x v="3"/>
    <n v="116"/>
  </r>
  <r>
    <x v="5"/>
    <x v="104"/>
    <x v="4"/>
    <n v="76"/>
  </r>
  <r>
    <x v="5"/>
    <x v="104"/>
    <x v="5"/>
    <n v="186"/>
  </r>
  <r>
    <x v="5"/>
    <x v="104"/>
    <x v="6"/>
    <n v="52"/>
  </r>
  <r>
    <x v="5"/>
    <x v="105"/>
    <x v="0"/>
    <n v="194"/>
  </r>
  <r>
    <x v="5"/>
    <x v="105"/>
    <x v="1"/>
    <n v="2"/>
  </r>
  <r>
    <x v="5"/>
    <x v="105"/>
    <x v="2"/>
    <n v="44"/>
  </r>
  <r>
    <x v="5"/>
    <x v="105"/>
    <x v="3"/>
    <n v="2"/>
  </r>
  <r>
    <x v="5"/>
    <x v="105"/>
    <x v="4"/>
    <n v="60"/>
  </r>
  <r>
    <x v="5"/>
    <x v="105"/>
    <x v="5"/>
    <n v="61"/>
  </r>
  <r>
    <x v="5"/>
    <x v="105"/>
    <x v="6"/>
    <n v="68"/>
  </r>
  <r>
    <x v="5"/>
    <x v="106"/>
    <x v="0"/>
    <n v="24"/>
  </r>
  <r>
    <x v="5"/>
    <x v="106"/>
    <x v="1"/>
    <n v="2"/>
  </r>
  <r>
    <x v="5"/>
    <x v="106"/>
    <x v="2"/>
    <n v="50"/>
  </r>
  <r>
    <x v="5"/>
    <x v="106"/>
    <x v="3"/>
    <n v="4"/>
  </r>
  <r>
    <x v="5"/>
    <x v="106"/>
    <x v="4"/>
    <n v="6"/>
  </r>
  <r>
    <x v="5"/>
    <x v="106"/>
    <x v="5"/>
    <n v="53"/>
  </r>
  <r>
    <x v="5"/>
    <x v="106"/>
    <x v="6"/>
    <n v="8"/>
  </r>
  <r>
    <x v="5"/>
    <x v="107"/>
    <x v="0"/>
    <n v="7"/>
  </r>
  <r>
    <x v="5"/>
    <x v="107"/>
    <x v="1"/>
    <n v="0"/>
  </r>
  <r>
    <x v="5"/>
    <x v="107"/>
    <x v="2"/>
    <n v="4"/>
  </r>
  <r>
    <x v="5"/>
    <x v="107"/>
    <x v="3"/>
    <n v="7"/>
  </r>
  <r>
    <x v="5"/>
    <x v="107"/>
    <x v="4"/>
    <n v="7"/>
  </r>
  <r>
    <x v="5"/>
    <x v="107"/>
    <x v="5"/>
    <n v="9"/>
  </r>
  <r>
    <x v="5"/>
    <x v="107"/>
    <x v="6"/>
    <n v="2"/>
  </r>
  <r>
    <x v="5"/>
    <x v="108"/>
    <x v="0"/>
    <n v="1"/>
  </r>
  <r>
    <x v="5"/>
    <x v="108"/>
    <x v="1"/>
    <n v="0"/>
  </r>
  <r>
    <x v="5"/>
    <x v="108"/>
    <x v="2"/>
    <n v="38"/>
  </r>
  <r>
    <x v="5"/>
    <x v="108"/>
    <x v="3"/>
    <n v="16"/>
  </r>
  <r>
    <x v="5"/>
    <x v="108"/>
    <x v="4"/>
    <n v="3"/>
  </r>
  <r>
    <x v="5"/>
    <x v="108"/>
    <x v="5"/>
    <n v="16"/>
  </r>
  <r>
    <x v="5"/>
    <x v="108"/>
    <x v="6"/>
    <n v="2"/>
  </r>
  <r>
    <x v="5"/>
    <x v="109"/>
    <x v="0"/>
    <n v="10"/>
  </r>
  <r>
    <x v="5"/>
    <x v="109"/>
    <x v="1"/>
    <n v="0"/>
  </r>
  <r>
    <x v="5"/>
    <x v="109"/>
    <x v="2"/>
    <n v="23"/>
  </r>
  <r>
    <x v="5"/>
    <x v="109"/>
    <x v="3"/>
    <n v="8"/>
  </r>
  <r>
    <x v="5"/>
    <x v="109"/>
    <x v="4"/>
    <n v="22"/>
  </r>
  <r>
    <x v="5"/>
    <x v="109"/>
    <x v="5"/>
    <n v="2"/>
  </r>
  <r>
    <x v="5"/>
    <x v="109"/>
    <x v="6"/>
    <n v="1"/>
  </r>
  <r>
    <x v="6"/>
    <x v="110"/>
    <x v="0"/>
    <n v="64"/>
  </r>
  <r>
    <x v="6"/>
    <x v="110"/>
    <x v="1"/>
    <n v="0"/>
  </r>
  <r>
    <x v="6"/>
    <x v="110"/>
    <x v="2"/>
    <n v="48"/>
  </r>
  <r>
    <x v="6"/>
    <x v="110"/>
    <x v="3"/>
    <n v="26"/>
  </r>
  <r>
    <x v="6"/>
    <x v="110"/>
    <x v="4"/>
    <n v="84"/>
  </r>
  <r>
    <x v="6"/>
    <x v="110"/>
    <x v="5"/>
    <n v="63"/>
  </r>
  <r>
    <x v="6"/>
    <x v="110"/>
    <x v="6"/>
    <n v="72"/>
  </r>
  <r>
    <x v="6"/>
    <x v="111"/>
    <x v="0"/>
    <n v="24"/>
  </r>
  <r>
    <x v="6"/>
    <x v="111"/>
    <x v="1"/>
    <n v="0"/>
  </r>
  <r>
    <x v="6"/>
    <x v="111"/>
    <x v="2"/>
    <n v="7"/>
  </r>
  <r>
    <x v="6"/>
    <x v="111"/>
    <x v="3"/>
    <n v="74"/>
  </r>
  <r>
    <x v="6"/>
    <x v="111"/>
    <x v="4"/>
    <n v="16"/>
  </r>
  <r>
    <x v="6"/>
    <x v="111"/>
    <x v="5"/>
    <n v="4"/>
  </r>
  <r>
    <x v="6"/>
    <x v="111"/>
    <x v="6"/>
    <n v="45"/>
  </r>
  <r>
    <x v="6"/>
    <x v="112"/>
    <x v="0"/>
    <n v="140"/>
  </r>
  <r>
    <x v="6"/>
    <x v="112"/>
    <x v="1"/>
    <n v="2"/>
  </r>
  <r>
    <x v="6"/>
    <x v="112"/>
    <x v="2"/>
    <n v="136"/>
  </r>
  <r>
    <x v="6"/>
    <x v="112"/>
    <x v="3"/>
    <n v="76"/>
  </r>
  <r>
    <x v="6"/>
    <x v="112"/>
    <x v="4"/>
    <n v="227"/>
  </r>
  <r>
    <x v="6"/>
    <x v="112"/>
    <x v="5"/>
    <n v="127"/>
  </r>
  <r>
    <x v="6"/>
    <x v="112"/>
    <x v="6"/>
    <n v="73"/>
  </r>
  <r>
    <x v="6"/>
    <x v="113"/>
    <x v="0"/>
    <n v="111"/>
  </r>
  <r>
    <x v="6"/>
    <x v="113"/>
    <x v="1"/>
    <n v="1"/>
  </r>
  <r>
    <x v="6"/>
    <x v="113"/>
    <x v="2"/>
    <n v="128"/>
  </r>
  <r>
    <x v="6"/>
    <x v="113"/>
    <x v="3"/>
    <n v="107"/>
  </r>
  <r>
    <x v="6"/>
    <x v="113"/>
    <x v="4"/>
    <n v="71"/>
  </r>
  <r>
    <x v="6"/>
    <x v="113"/>
    <x v="5"/>
    <n v="202"/>
  </r>
  <r>
    <x v="6"/>
    <x v="113"/>
    <x v="6"/>
    <n v="54"/>
  </r>
  <r>
    <x v="6"/>
    <x v="114"/>
    <x v="0"/>
    <n v="63"/>
  </r>
  <r>
    <x v="6"/>
    <x v="114"/>
    <x v="1"/>
    <n v="3"/>
  </r>
  <r>
    <x v="6"/>
    <x v="114"/>
    <x v="2"/>
    <n v="87"/>
  </r>
  <r>
    <x v="6"/>
    <x v="114"/>
    <x v="3"/>
    <n v="53"/>
  </r>
  <r>
    <x v="6"/>
    <x v="114"/>
    <x v="4"/>
    <n v="185"/>
  </r>
  <r>
    <x v="6"/>
    <x v="114"/>
    <x v="5"/>
    <n v="59"/>
  </r>
  <r>
    <x v="6"/>
    <x v="114"/>
    <x v="6"/>
    <n v="28"/>
  </r>
  <r>
    <x v="6"/>
    <x v="115"/>
    <x v="0"/>
    <n v="14"/>
  </r>
  <r>
    <x v="6"/>
    <x v="115"/>
    <x v="1"/>
    <n v="1"/>
  </r>
  <r>
    <x v="6"/>
    <x v="115"/>
    <x v="2"/>
    <n v="36"/>
  </r>
  <r>
    <x v="6"/>
    <x v="115"/>
    <x v="3"/>
    <n v="3"/>
  </r>
  <r>
    <x v="6"/>
    <x v="115"/>
    <x v="4"/>
    <n v="7"/>
  </r>
  <r>
    <x v="6"/>
    <x v="115"/>
    <x v="5"/>
    <n v="5"/>
  </r>
  <r>
    <x v="6"/>
    <x v="115"/>
    <x v="6"/>
    <n v="5"/>
  </r>
  <r>
    <x v="6"/>
    <x v="116"/>
    <x v="0"/>
    <n v="56"/>
  </r>
  <r>
    <x v="6"/>
    <x v="116"/>
    <x v="1"/>
    <n v="3"/>
  </r>
  <r>
    <x v="6"/>
    <x v="116"/>
    <x v="2"/>
    <n v="98"/>
  </r>
  <r>
    <x v="6"/>
    <x v="116"/>
    <x v="3"/>
    <n v="13"/>
  </r>
  <r>
    <x v="6"/>
    <x v="116"/>
    <x v="4"/>
    <n v="31"/>
  </r>
  <r>
    <x v="6"/>
    <x v="116"/>
    <x v="5"/>
    <n v="303"/>
  </r>
  <r>
    <x v="6"/>
    <x v="116"/>
    <x v="6"/>
    <n v="20"/>
  </r>
  <r>
    <x v="6"/>
    <x v="117"/>
    <x v="0"/>
    <n v="6"/>
  </r>
  <r>
    <x v="6"/>
    <x v="117"/>
    <x v="1"/>
    <n v="0"/>
  </r>
  <r>
    <x v="6"/>
    <x v="117"/>
    <x v="2"/>
    <n v="2"/>
  </r>
  <r>
    <x v="6"/>
    <x v="117"/>
    <x v="3"/>
    <n v="4"/>
  </r>
  <r>
    <x v="6"/>
    <x v="117"/>
    <x v="4"/>
    <n v="6"/>
  </r>
  <r>
    <x v="6"/>
    <x v="117"/>
    <x v="5"/>
    <n v="52"/>
  </r>
  <r>
    <x v="6"/>
    <x v="117"/>
    <x v="6"/>
    <n v="4"/>
  </r>
  <r>
    <x v="6"/>
    <x v="118"/>
    <x v="0"/>
    <n v="42"/>
  </r>
  <r>
    <x v="6"/>
    <x v="118"/>
    <x v="1"/>
    <n v="0"/>
  </r>
  <r>
    <x v="6"/>
    <x v="118"/>
    <x v="2"/>
    <n v="156"/>
  </r>
  <r>
    <x v="6"/>
    <x v="118"/>
    <x v="3"/>
    <n v="33"/>
  </r>
  <r>
    <x v="6"/>
    <x v="118"/>
    <x v="4"/>
    <n v="105"/>
  </r>
  <r>
    <x v="6"/>
    <x v="118"/>
    <x v="5"/>
    <n v="48"/>
  </r>
  <r>
    <x v="6"/>
    <x v="118"/>
    <x v="6"/>
    <n v="20"/>
  </r>
  <r>
    <x v="6"/>
    <x v="119"/>
    <x v="0"/>
    <n v="49"/>
  </r>
  <r>
    <x v="6"/>
    <x v="119"/>
    <x v="1"/>
    <n v="3"/>
  </r>
  <r>
    <x v="6"/>
    <x v="119"/>
    <x v="2"/>
    <n v="59"/>
  </r>
  <r>
    <x v="6"/>
    <x v="119"/>
    <x v="3"/>
    <n v="18"/>
  </r>
  <r>
    <x v="6"/>
    <x v="119"/>
    <x v="4"/>
    <n v="19"/>
  </r>
  <r>
    <x v="6"/>
    <x v="119"/>
    <x v="5"/>
    <n v="4"/>
  </r>
  <r>
    <x v="6"/>
    <x v="119"/>
    <x v="6"/>
    <n v="9"/>
  </r>
  <r>
    <x v="6"/>
    <x v="120"/>
    <x v="0"/>
    <n v="60"/>
  </r>
  <r>
    <x v="6"/>
    <x v="120"/>
    <x v="1"/>
    <n v="1"/>
  </r>
  <r>
    <x v="6"/>
    <x v="120"/>
    <x v="2"/>
    <n v="153"/>
  </r>
  <r>
    <x v="6"/>
    <x v="120"/>
    <x v="3"/>
    <n v="7"/>
  </r>
  <r>
    <x v="6"/>
    <x v="120"/>
    <x v="4"/>
    <n v="134"/>
  </r>
  <r>
    <x v="6"/>
    <x v="120"/>
    <x v="5"/>
    <n v="68"/>
  </r>
  <r>
    <x v="6"/>
    <x v="120"/>
    <x v="6"/>
    <n v="37"/>
  </r>
  <r>
    <x v="6"/>
    <x v="121"/>
    <x v="0"/>
    <n v="43"/>
  </r>
  <r>
    <x v="6"/>
    <x v="121"/>
    <x v="1"/>
    <n v="9"/>
  </r>
  <r>
    <x v="6"/>
    <x v="121"/>
    <x v="2"/>
    <n v="52"/>
  </r>
  <r>
    <x v="6"/>
    <x v="121"/>
    <x v="3"/>
    <n v="15"/>
  </r>
  <r>
    <x v="6"/>
    <x v="121"/>
    <x v="4"/>
    <n v="23"/>
  </r>
  <r>
    <x v="6"/>
    <x v="121"/>
    <x v="5"/>
    <n v="39"/>
  </r>
  <r>
    <x v="6"/>
    <x v="121"/>
    <x v="6"/>
    <n v="77"/>
  </r>
  <r>
    <x v="6"/>
    <x v="122"/>
    <x v="0"/>
    <n v="47"/>
  </r>
  <r>
    <x v="6"/>
    <x v="122"/>
    <x v="1"/>
    <n v="7"/>
  </r>
  <r>
    <x v="6"/>
    <x v="122"/>
    <x v="2"/>
    <n v="11"/>
  </r>
  <r>
    <x v="6"/>
    <x v="122"/>
    <x v="3"/>
    <n v="14"/>
  </r>
  <r>
    <x v="6"/>
    <x v="122"/>
    <x v="4"/>
    <n v="13"/>
  </r>
  <r>
    <x v="6"/>
    <x v="122"/>
    <x v="5"/>
    <n v="97"/>
  </r>
  <r>
    <x v="6"/>
    <x v="122"/>
    <x v="6"/>
    <n v="14"/>
  </r>
  <r>
    <x v="6"/>
    <x v="123"/>
    <x v="0"/>
    <n v="28"/>
  </r>
  <r>
    <x v="6"/>
    <x v="123"/>
    <x v="1"/>
    <n v="3"/>
  </r>
  <r>
    <x v="6"/>
    <x v="123"/>
    <x v="2"/>
    <n v="42"/>
  </r>
  <r>
    <x v="6"/>
    <x v="123"/>
    <x v="3"/>
    <n v="15"/>
  </r>
  <r>
    <x v="6"/>
    <x v="123"/>
    <x v="4"/>
    <n v="11"/>
  </r>
  <r>
    <x v="6"/>
    <x v="123"/>
    <x v="5"/>
    <n v="21"/>
  </r>
  <r>
    <x v="6"/>
    <x v="123"/>
    <x v="6"/>
    <n v="3"/>
  </r>
  <r>
    <x v="7"/>
    <x v="124"/>
    <x v="0"/>
    <n v="156"/>
  </r>
  <r>
    <x v="7"/>
    <x v="124"/>
    <x v="1"/>
    <n v="3"/>
  </r>
  <r>
    <x v="7"/>
    <x v="124"/>
    <x v="2"/>
    <n v="35"/>
  </r>
  <r>
    <x v="7"/>
    <x v="124"/>
    <x v="3"/>
    <n v="58"/>
  </r>
  <r>
    <x v="7"/>
    <x v="124"/>
    <x v="4"/>
    <n v="61"/>
  </r>
  <r>
    <x v="7"/>
    <x v="124"/>
    <x v="5"/>
    <n v="57"/>
  </r>
  <r>
    <x v="7"/>
    <x v="124"/>
    <x v="6"/>
    <n v="51"/>
  </r>
  <r>
    <x v="7"/>
    <x v="125"/>
    <x v="0"/>
    <n v="281"/>
  </r>
  <r>
    <x v="7"/>
    <x v="125"/>
    <x v="1"/>
    <n v="8"/>
  </r>
  <r>
    <x v="7"/>
    <x v="125"/>
    <x v="2"/>
    <n v="452"/>
  </r>
  <r>
    <x v="7"/>
    <x v="125"/>
    <x v="3"/>
    <n v="66"/>
  </r>
  <r>
    <x v="7"/>
    <x v="125"/>
    <x v="4"/>
    <n v="110"/>
  </r>
  <r>
    <x v="7"/>
    <x v="125"/>
    <x v="5"/>
    <n v="80"/>
  </r>
  <r>
    <x v="7"/>
    <x v="125"/>
    <x v="6"/>
    <n v="142"/>
  </r>
  <r>
    <x v="7"/>
    <x v="126"/>
    <x v="0"/>
    <n v="21"/>
  </r>
  <r>
    <x v="7"/>
    <x v="126"/>
    <x v="1"/>
    <n v="2"/>
  </r>
  <r>
    <x v="7"/>
    <x v="126"/>
    <x v="2"/>
    <n v="15"/>
  </r>
  <r>
    <x v="7"/>
    <x v="126"/>
    <x v="3"/>
    <n v="2"/>
  </r>
  <r>
    <x v="7"/>
    <x v="126"/>
    <x v="4"/>
    <n v="13"/>
  </r>
  <r>
    <x v="7"/>
    <x v="126"/>
    <x v="5"/>
    <n v="10"/>
  </r>
  <r>
    <x v="7"/>
    <x v="126"/>
    <x v="6"/>
    <n v="14"/>
  </r>
  <r>
    <x v="7"/>
    <x v="127"/>
    <x v="0"/>
    <n v="8"/>
  </r>
  <r>
    <x v="7"/>
    <x v="127"/>
    <x v="1"/>
    <n v="1"/>
  </r>
  <r>
    <x v="7"/>
    <x v="127"/>
    <x v="2"/>
    <n v="0"/>
  </r>
  <r>
    <x v="7"/>
    <x v="127"/>
    <x v="3"/>
    <n v="0"/>
  </r>
  <r>
    <x v="7"/>
    <x v="127"/>
    <x v="4"/>
    <n v="2"/>
  </r>
  <r>
    <x v="7"/>
    <x v="127"/>
    <x v="5"/>
    <n v="3"/>
  </r>
  <r>
    <x v="7"/>
    <x v="127"/>
    <x v="6"/>
    <n v="0"/>
  </r>
  <r>
    <x v="7"/>
    <x v="128"/>
    <x v="0"/>
    <n v="57"/>
  </r>
  <r>
    <x v="7"/>
    <x v="128"/>
    <x v="1"/>
    <n v="0"/>
  </r>
  <r>
    <x v="7"/>
    <x v="128"/>
    <x v="2"/>
    <n v="6"/>
  </r>
  <r>
    <x v="7"/>
    <x v="128"/>
    <x v="3"/>
    <n v="21"/>
  </r>
  <r>
    <x v="7"/>
    <x v="128"/>
    <x v="4"/>
    <n v="23"/>
  </r>
  <r>
    <x v="7"/>
    <x v="128"/>
    <x v="5"/>
    <n v="17"/>
  </r>
  <r>
    <x v="7"/>
    <x v="128"/>
    <x v="6"/>
    <n v="0"/>
  </r>
  <r>
    <x v="7"/>
    <x v="129"/>
    <x v="0"/>
    <n v="20"/>
  </r>
  <r>
    <x v="7"/>
    <x v="129"/>
    <x v="1"/>
    <n v="1"/>
  </r>
  <r>
    <x v="7"/>
    <x v="129"/>
    <x v="2"/>
    <n v="7"/>
  </r>
  <r>
    <x v="7"/>
    <x v="129"/>
    <x v="3"/>
    <n v="7"/>
  </r>
  <r>
    <x v="7"/>
    <x v="129"/>
    <x v="4"/>
    <n v="11"/>
  </r>
  <r>
    <x v="7"/>
    <x v="129"/>
    <x v="5"/>
    <n v="34"/>
  </r>
  <r>
    <x v="7"/>
    <x v="129"/>
    <x v="6"/>
    <n v="1"/>
  </r>
  <r>
    <x v="7"/>
    <x v="130"/>
    <x v="0"/>
    <n v="15"/>
  </r>
  <r>
    <x v="7"/>
    <x v="130"/>
    <x v="1"/>
    <n v="2"/>
  </r>
  <r>
    <x v="7"/>
    <x v="130"/>
    <x v="2"/>
    <n v="8"/>
  </r>
  <r>
    <x v="7"/>
    <x v="130"/>
    <x v="3"/>
    <n v="2"/>
  </r>
  <r>
    <x v="7"/>
    <x v="130"/>
    <x v="4"/>
    <n v="4"/>
  </r>
  <r>
    <x v="7"/>
    <x v="130"/>
    <x v="5"/>
    <n v="5"/>
  </r>
  <r>
    <x v="7"/>
    <x v="130"/>
    <x v="6"/>
    <n v="2"/>
  </r>
  <r>
    <x v="7"/>
    <x v="131"/>
    <x v="0"/>
    <n v="37"/>
  </r>
  <r>
    <x v="7"/>
    <x v="131"/>
    <x v="1"/>
    <n v="5"/>
  </r>
  <r>
    <x v="7"/>
    <x v="131"/>
    <x v="2"/>
    <n v="9"/>
  </r>
  <r>
    <x v="7"/>
    <x v="131"/>
    <x v="3"/>
    <n v="32"/>
  </r>
  <r>
    <x v="7"/>
    <x v="131"/>
    <x v="4"/>
    <n v="15"/>
  </r>
  <r>
    <x v="7"/>
    <x v="131"/>
    <x v="5"/>
    <n v="12"/>
  </r>
  <r>
    <x v="7"/>
    <x v="131"/>
    <x v="6"/>
    <n v="8"/>
  </r>
  <r>
    <x v="7"/>
    <x v="132"/>
    <x v="0"/>
    <n v="97"/>
  </r>
  <r>
    <x v="7"/>
    <x v="132"/>
    <x v="1"/>
    <n v="1"/>
  </r>
  <r>
    <x v="7"/>
    <x v="132"/>
    <x v="2"/>
    <n v="123"/>
  </r>
  <r>
    <x v="7"/>
    <x v="132"/>
    <x v="3"/>
    <n v="6"/>
  </r>
  <r>
    <x v="7"/>
    <x v="132"/>
    <x v="4"/>
    <n v="24"/>
  </r>
  <r>
    <x v="7"/>
    <x v="132"/>
    <x v="5"/>
    <n v="42"/>
  </r>
  <r>
    <x v="7"/>
    <x v="132"/>
    <x v="6"/>
    <n v="37"/>
  </r>
  <r>
    <x v="7"/>
    <x v="133"/>
    <x v="0"/>
    <n v="62"/>
  </r>
  <r>
    <x v="7"/>
    <x v="133"/>
    <x v="1"/>
    <n v="2"/>
  </r>
  <r>
    <x v="7"/>
    <x v="133"/>
    <x v="2"/>
    <n v="69"/>
  </r>
  <r>
    <x v="7"/>
    <x v="133"/>
    <x v="3"/>
    <n v="12"/>
  </r>
  <r>
    <x v="7"/>
    <x v="133"/>
    <x v="4"/>
    <n v="20"/>
  </r>
  <r>
    <x v="7"/>
    <x v="133"/>
    <x v="5"/>
    <n v="6"/>
  </r>
  <r>
    <x v="7"/>
    <x v="133"/>
    <x v="6"/>
    <n v="16"/>
  </r>
  <r>
    <x v="7"/>
    <x v="134"/>
    <x v="0"/>
    <n v="14"/>
  </r>
  <r>
    <x v="7"/>
    <x v="134"/>
    <x v="1"/>
    <n v="22"/>
  </r>
  <r>
    <x v="7"/>
    <x v="134"/>
    <x v="2"/>
    <n v="82"/>
  </r>
  <r>
    <x v="7"/>
    <x v="134"/>
    <x v="3"/>
    <n v="10"/>
  </r>
  <r>
    <x v="7"/>
    <x v="134"/>
    <x v="4"/>
    <n v="12"/>
  </r>
  <r>
    <x v="7"/>
    <x v="134"/>
    <x v="5"/>
    <n v="9"/>
  </r>
  <r>
    <x v="7"/>
    <x v="134"/>
    <x v="6"/>
    <n v="2"/>
  </r>
  <r>
    <x v="7"/>
    <x v="135"/>
    <x v="0"/>
    <n v="25"/>
  </r>
  <r>
    <x v="7"/>
    <x v="135"/>
    <x v="1"/>
    <n v="3"/>
  </r>
  <r>
    <x v="7"/>
    <x v="135"/>
    <x v="2"/>
    <n v="8"/>
  </r>
  <r>
    <x v="7"/>
    <x v="135"/>
    <x v="3"/>
    <n v="3"/>
  </r>
  <r>
    <x v="7"/>
    <x v="135"/>
    <x v="4"/>
    <n v="11"/>
  </r>
  <r>
    <x v="7"/>
    <x v="135"/>
    <x v="5"/>
    <n v="5"/>
  </r>
  <r>
    <x v="7"/>
    <x v="135"/>
    <x v="6"/>
    <n v="2"/>
  </r>
  <r>
    <x v="7"/>
    <x v="136"/>
    <x v="0"/>
    <n v="14"/>
  </r>
  <r>
    <x v="7"/>
    <x v="136"/>
    <x v="1"/>
    <n v="5"/>
  </r>
  <r>
    <x v="7"/>
    <x v="136"/>
    <x v="2"/>
    <n v="8"/>
  </r>
  <r>
    <x v="7"/>
    <x v="136"/>
    <x v="3"/>
    <n v="49"/>
  </r>
  <r>
    <x v="7"/>
    <x v="136"/>
    <x v="4"/>
    <n v="21"/>
  </r>
  <r>
    <x v="7"/>
    <x v="136"/>
    <x v="5"/>
    <n v="5"/>
  </r>
  <r>
    <x v="7"/>
    <x v="136"/>
    <x v="6"/>
    <n v="1"/>
  </r>
  <r>
    <x v="7"/>
    <x v="137"/>
    <x v="0"/>
    <n v="15"/>
  </r>
  <r>
    <x v="7"/>
    <x v="137"/>
    <x v="1"/>
    <n v="1"/>
  </r>
  <r>
    <x v="7"/>
    <x v="137"/>
    <x v="2"/>
    <n v="9"/>
  </r>
  <r>
    <x v="7"/>
    <x v="137"/>
    <x v="3"/>
    <n v="7"/>
  </r>
  <r>
    <x v="7"/>
    <x v="137"/>
    <x v="4"/>
    <n v="13"/>
  </r>
  <r>
    <x v="7"/>
    <x v="137"/>
    <x v="5"/>
    <n v="17"/>
  </r>
  <r>
    <x v="7"/>
    <x v="137"/>
    <x v="6"/>
    <n v="4"/>
  </r>
  <r>
    <x v="7"/>
    <x v="138"/>
    <x v="0"/>
    <n v="6"/>
  </r>
  <r>
    <x v="7"/>
    <x v="138"/>
    <x v="1"/>
    <n v="1"/>
  </r>
  <r>
    <x v="7"/>
    <x v="138"/>
    <x v="2"/>
    <n v="13"/>
  </r>
  <r>
    <x v="7"/>
    <x v="138"/>
    <x v="3"/>
    <n v="22"/>
  </r>
  <r>
    <x v="7"/>
    <x v="138"/>
    <x v="4"/>
    <n v="4"/>
  </r>
  <r>
    <x v="7"/>
    <x v="138"/>
    <x v="5"/>
    <n v="10"/>
  </r>
  <r>
    <x v="7"/>
    <x v="138"/>
    <x v="6"/>
    <n v="2"/>
  </r>
  <r>
    <x v="7"/>
    <x v="139"/>
    <x v="0"/>
    <n v="7"/>
  </r>
  <r>
    <x v="7"/>
    <x v="139"/>
    <x v="1"/>
    <n v="3"/>
  </r>
  <r>
    <x v="7"/>
    <x v="139"/>
    <x v="2"/>
    <n v="12"/>
  </r>
  <r>
    <x v="7"/>
    <x v="139"/>
    <x v="3"/>
    <n v="5"/>
  </r>
  <r>
    <x v="7"/>
    <x v="139"/>
    <x v="4"/>
    <n v="5"/>
  </r>
  <r>
    <x v="7"/>
    <x v="139"/>
    <x v="5"/>
    <n v="14"/>
  </r>
  <r>
    <x v="7"/>
    <x v="139"/>
    <x v="6"/>
    <n v="4"/>
  </r>
  <r>
    <x v="7"/>
    <x v="140"/>
    <x v="0"/>
    <n v="4"/>
  </r>
  <r>
    <x v="7"/>
    <x v="140"/>
    <x v="1"/>
    <n v="1"/>
  </r>
  <r>
    <x v="7"/>
    <x v="140"/>
    <x v="2"/>
    <n v="4"/>
  </r>
  <r>
    <x v="7"/>
    <x v="140"/>
    <x v="3"/>
    <n v="2"/>
  </r>
  <r>
    <x v="7"/>
    <x v="140"/>
    <x v="4"/>
    <n v="9"/>
  </r>
  <r>
    <x v="7"/>
    <x v="140"/>
    <x v="5"/>
    <n v="7"/>
  </r>
  <r>
    <x v="7"/>
    <x v="140"/>
    <x v="6"/>
    <n v="2"/>
  </r>
  <r>
    <x v="7"/>
    <x v="141"/>
    <x v="0"/>
    <n v="24"/>
  </r>
  <r>
    <x v="7"/>
    <x v="141"/>
    <x v="1"/>
    <n v="3"/>
  </r>
  <r>
    <x v="7"/>
    <x v="141"/>
    <x v="2"/>
    <n v="23"/>
  </r>
  <r>
    <x v="7"/>
    <x v="141"/>
    <x v="3"/>
    <n v="18"/>
  </r>
  <r>
    <x v="7"/>
    <x v="141"/>
    <x v="4"/>
    <n v="18"/>
  </r>
  <r>
    <x v="7"/>
    <x v="141"/>
    <x v="5"/>
    <n v="7"/>
  </r>
  <r>
    <x v="7"/>
    <x v="141"/>
    <x v="6"/>
    <n v="3"/>
  </r>
  <r>
    <x v="8"/>
    <x v="142"/>
    <x v="0"/>
    <n v="31"/>
  </r>
  <r>
    <x v="8"/>
    <x v="142"/>
    <x v="1"/>
    <n v="9"/>
  </r>
  <r>
    <x v="8"/>
    <x v="142"/>
    <x v="2"/>
    <n v="48"/>
  </r>
  <r>
    <x v="8"/>
    <x v="142"/>
    <x v="3"/>
    <n v="14"/>
  </r>
  <r>
    <x v="8"/>
    <x v="142"/>
    <x v="4"/>
    <n v="4"/>
  </r>
  <r>
    <x v="8"/>
    <x v="142"/>
    <x v="5"/>
    <n v="1"/>
  </r>
  <r>
    <x v="8"/>
    <x v="142"/>
    <x v="6"/>
    <n v="3"/>
  </r>
  <r>
    <x v="8"/>
    <x v="143"/>
    <x v="0"/>
    <n v="61"/>
  </r>
  <r>
    <x v="8"/>
    <x v="143"/>
    <x v="1"/>
    <n v="0"/>
  </r>
  <r>
    <x v="8"/>
    <x v="143"/>
    <x v="2"/>
    <n v="27"/>
  </r>
  <r>
    <x v="8"/>
    <x v="143"/>
    <x v="3"/>
    <n v="14"/>
  </r>
  <r>
    <x v="8"/>
    <x v="143"/>
    <x v="4"/>
    <n v="5"/>
  </r>
  <r>
    <x v="8"/>
    <x v="143"/>
    <x v="5"/>
    <n v="19"/>
  </r>
  <r>
    <x v="8"/>
    <x v="143"/>
    <x v="6"/>
    <n v="11"/>
  </r>
  <r>
    <x v="8"/>
    <x v="144"/>
    <x v="0"/>
    <n v="131"/>
  </r>
  <r>
    <x v="8"/>
    <x v="144"/>
    <x v="1"/>
    <n v="14"/>
  </r>
  <r>
    <x v="8"/>
    <x v="144"/>
    <x v="2"/>
    <n v="139"/>
  </r>
  <r>
    <x v="8"/>
    <x v="144"/>
    <x v="3"/>
    <n v="13"/>
  </r>
  <r>
    <x v="8"/>
    <x v="144"/>
    <x v="4"/>
    <n v="25"/>
  </r>
  <r>
    <x v="8"/>
    <x v="144"/>
    <x v="5"/>
    <n v="35"/>
  </r>
  <r>
    <x v="8"/>
    <x v="144"/>
    <x v="6"/>
    <n v="35"/>
  </r>
  <r>
    <x v="8"/>
    <x v="145"/>
    <x v="0"/>
    <n v="9"/>
  </r>
  <r>
    <x v="8"/>
    <x v="145"/>
    <x v="1"/>
    <n v="2"/>
  </r>
  <r>
    <x v="8"/>
    <x v="145"/>
    <x v="2"/>
    <n v="3"/>
  </r>
  <r>
    <x v="8"/>
    <x v="145"/>
    <x v="3"/>
    <n v="0"/>
  </r>
  <r>
    <x v="8"/>
    <x v="145"/>
    <x v="4"/>
    <n v="1"/>
  </r>
  <r>
    <x v="8"/>
    <x v="145"/>
    <x v="5"/>
    <n v="7"/>
  </r>
  <r>
    <x v="8"/>
    <x v="145"/>
    <x v="6"/>
    <n v="8"/>
  </r>
  <r>
    <x v="8"/>
    <x v="146"/>
    <x v="0"/>
    <n v="4"/>
  </r>
  <r>
    <x v="8"/>
    <x v="146"/>
    <x v="1"/>
    <n v="1"/>
  </r>
  <r>
    <x v="8"/>
    <x v="146"/>
    <x v="2"/>
    <n v="2"/>
  </r>
  <r>
    <x v="8"/>
    <x v="146"/>
    <x v="3"/>
    <n v="0"/>
  </r>
  <r>
    <x v="8"/>
    <x v="146"/>
    <x v="4"/>
    <n v="3"/>
  </r>
  <r>
    <x v="8"/>
    <x v="146"/>
    <x v="5"/>
    <n v="0"/>
  </r>
  <r>
    <x v="8"/>
    <x v="146"/>
    <x v="6"/>
    <n v="2"/>
  </r>
  <r>
    <x v="8"/>
    <x v="147"/>
    <x v="0"/>
    <n v="27"/>
  </r>
  <r>
    <x v="8"/>
    <x v="147"/>
    <x v="1"/>
    <n v="6"/>
  </r>
  <r>
    <x v="8"/>
    <x v="147"/>
    <x v="2"/>
    <n v="32"/>
  </r>
  <r>
    <x v="8"/>
    <x v="147"/>
    <x v="3"/>
    <n v="4"/>
  </r>
  <r>
    <x v="8"/>
    <x v="147"/>
    <x v="4"/>
    <n v="9"/>
  </r>
  <r>
    <x v="8"/>
    <x v="147"/>
    <x v="5"/>
    <n v="1"/>
  </r>
  <r>
    <x v="8"/>
    <x v="147"/>
    <x v="6"/>
    <n v="3"/>
  </r>
  <r>
    <x v="8"/>
    <x v="148"/>
    <x v="0"/>
    <n v="8"/>
  </r>
  <r>
    <x v="8"/>
    <x v="148"/>
    <x v="1"/>
    <n v="0"/>
  </r>
  <r>
    <x v="8"/>
    <x v="148"/>
    <x v="2"/>
    <n v="3"/>
  </r>
  <r>
    <x v="8"/>
    <x v="148"/>
    <x v="3"/>
    <n v="3"/>
  </r>
  <r>
    <x v="8"/>
    <x v="148"/>
    <x v="4"/>
    <n v="1"/>
  </r>
  <r>
    <x v="8"/>
    <x v="148"/>
    <x v="5"/>
    <n v="7"/>
  </r>
  <r>
    <x v="8"/>
    <x v="148"/>
    <x v="6"/>
    <n v="0"/>
  </r>
  <r>
    <x v="8"/>
    <x v="149"/>
    <x v="0"/>
    <n v="213"/>
  </r>
  <r>
    <x v="8"/>
    <x v="149"/>
    <x v="1"/>
    <n v="69"/>
  </r>
  <r>
    <x v="8"/>
    <x v="149"/>
    <x v="2"/>
    <n v="149"/>
  </r>
  <r>
    <x v="8"/>
    <x v="149"/>
    <x v="3"/>
    <n v="45"/>
  </r>
  <r>
    <x v="8"/>
    <x v="149"/>
    <x v="4"/>
    <n v="57"/>
  </r>
  <r>
    <x v="8"/>
    <x v="149"/>
    <x v="5"/>
    <n v="69"/>
  </r>
  <r>
    <x v="8"/>
    <x v="149"/>
    <x v="6"/>
    <n v="33"/>
  </r>
  <r>
    <x v="8"/>
    <x v="150"/>
    <x v="0"/>
    <n v="25"/>
  </r>
  <r>
    <x v="8"/>
    <x v="150"/>
    <x v="1"/>
    <n v="1"/>
  </r>
  <r>
    <x v="8"/>
    <x v="150"/>
    <x v="2"/>
    <n v="19"/>
  </r>
  <r>
    <x v="8"/>
    <x v="150"/>
    <x v="3"/>
    <n v="16"/>
  </r>
  <r>
    <x v="8"/>
    <x v="150"/>
    <x v="4"/>
    <n v="8"/>
  </r>
  <r>
    <x v="8"/>
    <x v="150"/>
    <x v="5"/>
    <n v="18"/>
  </r>
  <r>
    <x v="8"/>
    <x v="150"/>
    <x v="6"/>
    <n v="8"/>
  </r>
  <r>
    <x v="8"/>
    <x v="151"/>
    <x v="0"/>
    <n v="5"/>
  </r>
  <r>
    <x v="8"/>
    <x v="151"/>
    <x v="1"/>
    <n v="0"/>
  </r>
  <r>
    <x v="8"/>
    <x v="151"/>
    <x v="2"/>
    <n v="18"/>
  </r>
  <r>
    <x v="8"/>
    <x v="151"/>
    <x v="3"/>
    <n v="11"/>
  </r>
  <r>
    <x v="8"/>
    <x v="151"/>
    <x v="4"/>
    <n v="2"/>
  </r>
  <r>
    <x v="8"/>
    <x v="151"/>
    <x v="5"/>
    <n v="6"/>
  </r>
  <r>
    <x v="8"/>
    <x v="151"/>
    <x v="6"/>
    <n v="0"/>
  </r>
  <r>
    <x v="8"/>
    <x v="152"/>
    <x v="0"/>
    <n v="3"/>
  </r>
  <r>
    <x v="8"/>
    <x v="152"/>
    <x v="1"/>
    <n v="0"/>
  </r>
  <r>
    <x v="8"/>
    <x v="152"/>
    <x v="2"/>
    <n v="2"/>
  </r>
  <r>
    <x v="8"/>
    <x v="152"/>
    <x v="3"/>
    <n v="4"/>
  </r>
  <r>
    <x v="8"/>
    <x v="152"/>
    <x v="4"/>
    <n v="4"/>
  </r>
  <r>
    <x v="8"/>
    <x v="152"/>
    <x v="5"/>
    <n v="0"/>
  </r>
  <r>
    <x v="8"/>
    <x v="152"/>
    <x v="6"/>
    <n v="0"/>
  </r>
  <r>
    <x v="8"/>
    <x v="153"/>
    <x v="0"/>
    <n v="10"/>
  </r>
  <r>
    <x v="8"/>
    <x v="153"/>
    <x v="1"/>
    <n v="1"/>
  </r>
  <r>
    <x v="8"/>
    <x v="153"/>
    <x v="2"/>
    <n v="5"/>
  </r>
  <r>
    <x v="8"/>
    <x v="153"/>
    <x v="3"/>
    <n v="19"/>
  </r>
  <r>
    <x v="8"/>
    <x v="153"/>
    <x v="4"/>
    <n v="2"/>
  </r>
  <r>
    <x v="8"/>
    <x v="153"/>
    <x v="5"/>
    <n v="3"/>
  </r>
  <r>
    <x v="8"/>
    <x v="153"/>
    <x v="6"/>
    <n v="1"/>
  </r>
  <r>
    <x v="8"/>
    <x v="154"/>
    <x v="0"/>
    <n v="13"/>
  </r>
  <r>
    <x v="8"/>
    <x v="154"/>
    <x v="1"/>
    <n v="2"/>
  </r>
  <r>
    <x v="8"/>
    <x v="154"/>
    <x v="2"/>
    <n v="9"/>
  </r>
  <r>
    <x v="8"/>
    <x v="154"/>
    <x v="3"/>
    <n v="9"/>
  </r>
  <r>
    <x v="8"/>
    <x v="154"/>
    <x v="4"/>
    <n v="13"/>
  </r>
  <r>
    <x v="8"/>
    <x v="154"/>
    <x v="5"/>
    <n v="5"/>
  </r>
  <r>
    <x v="8"/>
    <x v="154"/>
    <x v="6"/>
    <n v="0"/>
  </r>
  <r>
    <x v="8"/>
    <x v="155"/>
    <x v="0"/>
    <n v="10"/>
  </r>
  <r>
    <x v="8"/>
    <x v="155"/>
    <x v="1"/>
    <n v="1"/>
  </r>
  <r>
    <x v="8"/>
    <x v="155"/>
    <x v="2"/>
    <n v="12"/>
  </r>
  <r>
    <x v="8"/>
    <x v="155"/>
    <x v="3"/>
    <n v="6"/>
  </r>
  <r>
    <x v="8"/>
    <x v="155"/>
    <x v="4"/>
    <n v="13"/>
  </r>
  <r>
    <x v="8"/>
    <x v="155"/>
    <x v="5"/>
    <n v="1"/>
  </r>
  <r>
    <x v="8"/>
    <x v="155"/>
    <x v="6"/>
    <n v="4"/>
  </r>
  <r>
    <x v="9"/>
    <x v="156"/>
    <x v="0"/>
    <n v="128"/>
  </r>
  <r>
    <x v="9"/>
    <x v="156"/>
    <x v="1"/>
    <n v="9"/>
  </r>
  <r>
    <x v="9"/>
    <x v="156"/>
    <x v="2"/>
    <n v="61"/>
  </r>
  <r>
    <x v="9"/>
    <x v="156"/>
    <x v="3"/>
    <n v="10"/>
  </r>
  <r>
    <x v="9"/>
    <x v="156"/>
    <x v="4"/>
    <n v="32"/>
  </r>
  <r>
    <x v="9"/>
    <x v="156"/>
    <x v="5"/>
    <n v="60"/>
  </r>
  <r>
    <x v="9"/>
    <x v="156"/>
    <x v="6"/>
    <n v="88"/>
  </r>
  <r>
    <x v="9"/>
    <x v="157"/>
    <x v="0"/>
    <n v="94"/>
  </r>
  <r>
    <x v="9"/>
    <x v="157"/>
    <x v="1"/>
    <n v="17"/>
  </r>
  <r>
    <x v="9"/>
    <x v="157"/>
    <x v="2"/>
    <n v="133"/>
  </r>
  <r>
    <x v="9"/>
    <x v="157"/>
    <x v="3"/>
    <n v="10"/>
  </r>
  <r>
    <x v="9"/>
    <x v="157"/>
    <x v="4"/>
    <n v="19"/>
  </r>
  <r>
    <x v="9"/>
    <x v="157"/>
    <x v="5"/>
    <n v="22"/>
  </r>
  <r>
    <x v="9"/>
    <x v="157"/>
    <x v="6"/>
    <n v="25"/>
  </r>
  <r>
    <x v="9"/>
    <x v="158"/>
    <x v="0"/>
    <n v="174"/>
  </r>
  <r>
    <x v="9"/>
    <x v="158"/>
    <x v="1"/>
    <n v="99"/>
  </r>
  <r>
    <x v="9"/>
    <x v="158"/>
    <x v="2"/>
    <n v="190"/>
  </r>
  <r>
    <x v="9"/>
    <x v="158"/>
    <x v="3"/>
    <n v="49"/>
  </r>
  <r>
    <x v="9"/>
    <x v="158"/>
    <x v="4"/>
    <n v="47"/>
  </r>
  <r>
    <x v="9"/>
    <x v="158"/>
    <x v="5"/>
    <n v="29"/>
  </r>
  <r>
    <x v="9"/>
    <x v="158"/>
    <x v="6"/>
    <n v="33"/>
  </r>
  <r>
    <x v="9"/>
    <x v="159"/>
    <x v="0"/>
    <n v="52"/>
  </r>
  <r>
    <x v="9"/>
    <x v="159"/>
    <x v="1"/>
    <n v="10"/>
  </r>
  <r>
    <x v="9"/>
    <x v="159"/>
    <x v="2"/>
    <n v="10"/>
  </r>
  <r>
    <x v="9"/>
    <x v="159"/>
    <x v="3"/>
    <n v="12"/>
  </r>
  <r>
    <x v="9"/>
    <x v="159"/>
    <x v="4"/>
    <n v="19"/>
  </r>
  <r>
    <x v="9"/>
    <x v="159"/>
    <x v="5"/>
    <n v="6"/>
  </r>
  <r>
    <x v="9"/>
    <x v="159"/>
    <x v="6"/>
    <n v="14"/>
  </r>
  <r>
    <x v="9"/>
    <x v="160"/>
    <x v="0"/>
    <n v="47"/>
  </r>
  <r>
    <x v="9"/>
    <x v="160"/>
    <x v="1"/>
    <n v="3"/>
  </r>
  <r>
    <x v="9"/>
    <x v="160"/>
    <x v="2"/>
    <n v="39"/>
  </r>
  <r>
    <x v="9"/>
    <x v="160"/>
    <x v="3"/>
    <n v="17"/>
  </r>
  <r>
    <x v="9"/>
    <x v="160"/>
    <x v="4"/>
    <n v="10"/>
  </r>
  <r>
    <x v="9"/>
    <x v="160"/>
    <x v="5"/>
    <n v="18"/>
  </r>
  <r>
    <x v="9"/>
    <x v="160"/>
    <x v="6"/>
    <n v="25"/>
  </r>
  <r>
    <x v="9"/>
    <x v="161"/>
    <x v="0"/>
    <n v="67"/>
  </r>
  <r>
    <x v="9"/>
    <x v="161"/>
    <x v="1"/>
    <n v="4"/>
  </r>
  <r>
    <x v="9"/>
    <x v="161"/>
    <x v="2"/>
    <n v="89"/>
  </r>
  <r>
    <x v="9"/>
    <x v="161"/>
    <x v="3"/>
    <n v="3"/>
  </r>
  <r>
    <x v="9"/>
    <x v="161"/>
    <x v="4"/>
    <n v="10"/>
  </r>
  <r>
    <x v="9"/>
    <x v="161"/>
    <x v="5"/>
    <n v="36"/>
  </r>
  <r>
    <x v="9"/>
    <x v="161"/>
    <x v="6"/>
    <n v="21"/>
  </r>
  <r>
    <x v="9"/>
    <x v="162"/>
    <x v="0"/>
    <n v="38"/>
  </r>
  <r>
    <x v="9"/>
    <x v="162"/>
    <x v="1"/>
    <n v="3"/>
  </r>
  <r>
    <x v="9"/>
    <x v="162"/>
    <x v="2"/>
    <n v="55"/>
  </r>
  <r>
    <x v="9"/>
    <x v="162"/>
    <x v="3"/>
    <n v="3"/>
  </r>
  <r>
    <x v="9"/>
    <x v="162"/>
    <x v="4"/>
    <n v="16"/>
  </r>
  <r>
    <x v="9"/>
    <x v="162"/>
    <x v="5"/>
    <n v="6"/>
  </r>
  <r>
    <x v="9"/>
    <x v="162"/>
    <x v="6"/>
    <n v="37"/>
  </r>
  <r>
    <x v="9"/>
    <x v="163"/>
    <x v="0"/>
    <n v="10"/>
  </r>
  <r>
    <x v="9"/>
    <x v="163"/>
    <x v="1"/>
    <n v="0"/>
  </r>
  <r>
    <x v="9"/>
    <x v="163"/>
    <x v="2"/>
    <n v="4"/>
  </r>
  <r>
    <x v="9"/>
    <x v="163"/>
    <x v="3"/>
    <n v="3"/>
  </r>
  <r>
    <x v="9"/>
    <x v="163"/>
    <x v="4"/>
    <n v="0"/>
  </r>
  <r>
    <x v="9"/>
    <x v="163"/>
    <x v="5"/>
    <n v="0"/>
  </r>
  <r>
    <x v="9"/>
    <x v="163"/>
    <x v="6"/>
    <n v="3"/>
  </r>
  <r>
    <x v="9"/>
    <x v="164"/>
    <x v="0"/>
    <n v="26"/>
  </r>
  <r>
    <x v="9"/>
    <x v="164"/>
    <x v="1"/>
    <n v="1"/>
  </r>
  <r>
    <x v="9"/>
    <x v="164"/>
    <x v="2"/>
    <n v="9"/>
  </r>
  <r>
    <x v="9"/>
    <x v="164"/>
    <x v="3"/>
    <n v="11"/>
  </r>
  <r>
    <x v="9"/>
    <x v="164"/>
    <x v="4"/>
    <n v="11"/>
  </r>
  <r>
    <x v="9"/>
    <x v="164"/>
    <x v="5"/>
    <n v="0"/>
  </r>
  <r>
    <x v="9"/>
    <x v="164"/>
    <x v="6"/>
    <n v="11"/>
  </r>
  <r>
    <x v="9"/>
    <x v="165"/>
    <x v="0"/>
    <n v="31"/>
  </r>
  <r>
    <x v="9"/>
    <x v="165"/>
    <x v="1"/>
    <n v="1"/>
  </r>
  <r>
    <x v="9"/>
    <x v="165"/>
    <x v="2"/>
    <n v="9"/>
  </r>
  <r>
    <x v="9"/>
    <x v="165"/>
    <x v="3"/>
    <n v="0"/>
  </r>
  <r>
    <x v="9"/>
    <x v="165"/>
    <x v="4"/>
    <n v="10"/>
  </r>
  <r>
    <x v="9"/>
    <x v="165"/>
    <x v="5"/>
    <n v="0"/>
  </r>
  <r>
    <x v="9"/>
    <x v="165"/>
    <x v="6"/>
    <n v="3"/>
  </r>
  <r>
    <x v="9"/>
    <x v="166"/>
    <x v="0"/>
    <n v="85"/>
  </r>
  <r>
    <x v="9"/>
    <x v="166"/>
    <x v="1"/>
    <n v="33"/>
  </r>
  <r>
    <x v="9"/>
    <x v="166"/>
    <x v="2"/>
    <n v="106"/>
  </r>
  <r>
    <x v="9"/>
    <x v="166"/>
    <x v="3"/>
    <n v="15"/>
  </r>
  <r>
    <x v="9"/>
    <x v="166"/>
    <x v="4"/>
    <n v="37"/>
  </r>
  <r>
    <x v="9"/>
    <x v="166"/>
    <x v="5"/>
    <n v="10"/>
  </r>
  <r>
    <x v="9"/>
    <x v="166"/>
    <x v="6"/>
    <n v="9"/>
  </r>
  <r>
    <x v="9"/>
    <x v="167"/>
    <x v="0"/>
    <n v="93"/>
  </r>
  <r>
    <x v="9"/>
    <x v="167"/>
    <x v="1"/>
    <n v="29"/>
  </r>
  <r>
    <x v="9"/>
    <x v="167"/>
    <x v="2"/>
    <n v="117"/>
  </r>
  <r>
    <x v="9"/>
    <x v="167"/>
    <x v="3"/>
    <n v="102"/>
  </r>
  <r>
    <x v="9"/>
    <x v="167"/>
    <x v="4"/>
    <n v="56"/>
  </r>
  <r>
    <x v="9"/>
    <x v="167"/>
    <x v="5"/>
    <n v="26"/>
  </r>
  <r>
    <x v="9"/>
    <x v="167"/>
    <x v="6"/>
    <n v="83"/>
  </r>
  <r>
    <x v="9"/>
    <x v="168"/>
    <x v="0"/>
    <n v="35"/>
  </r>
  <r>
    <x v="9"/>
    <x v="168"/>
    <x v="1"/>
    <n v="3"/>
  </r>
  <r>
    <x v="9"/>
    <x v="168"/>
    <x v="2"/>
    <n v="20"/>
  </r>
  <r>
    <x v="9"/>
    <x v="168"/>
    <x v="3"/>
    <n v="6"/>
  </r>
  <r>
    <x v="9"/>
    <x v="168"/>
    <x v="4"/>
    <n v="10"/>
  </r>
  <r>
    <x v="9"/>
    <x v="168"/>
    <x v="5"/>
    <n v="12"/>
  </r>
  <r>
    <x v="9"/>
    <x v="168"/>
    <x v="6"/>
    <n v="19"/>
  </r>
  <r>
    <x v="9"/>
    <x v="169"/>
    <x v="0"/>
    <n v="123"/>
  </r>
  <r>
    <x v="9"/>
    <x v="169"/>
    <x v="1"/>
    <n v="5"/>
  </r>
  <r>
    <x v="9"/>
    <x v="169"/>
    <x v="2"/>
    <n v="36"/>
  </r>
  <r>
    <x v="9"/>
    <x v="169"/>
    <x v="3"/>
    <n v="39"/>
  </r>
  <r>
    <x v="9"/>
    <x v="169"/>
    <x v="4"/>
    <n v="33"/>
  </r>
  <r>
    <x v="9"/>
    <x v="169"/>
    <x v="5"/>
    <n v="15"/>
  </r>
  <r>
    <x v="9"/>
    <x v="169"/>
    <x v="6"/>
    <n v="26"/>
  </r>
  <r>
    <x v="9"/>
    <x v="170"/>
    <x v="0"/>
    <n v="38"/>
  </r>
  <r>
    <x v="9"/>
    <x v="170"/>
    <x v="1"/>
    <n v="33"/>
  </r>
  <r>
    <x v="9"/>
    <x v="170"/>
    <x v="2"/>
    <n v="80"/>
  </r>
  <r>
    <x v="9"/>
    <x v="170"/>
    <x v="3"/>
    <n v="14"/>
  </r>
  <r>
    <x v="9"/>
    <x v="170"/>
    <x v="4"/>
    <n v="22"/>
  </r>
  <r>
    <x v="9"/>
    <x v="170"/>
    <x v="5"/>
    <n v="2"/>
  </r>
  <r>
    <x v="9"/>
    <x v="170"/>
    <x v="6"/>
    <n v="6"/>
  </r>
  <r>
    <x v="10"/>
    <x v="171"/>
    <x v="0"/>
    <n v="97"/>
  </r>
  <r>
    <x v="10"/>
    <x v="171"/>
    <x v="1"/>
    <n v="28"/>
  </r>
  <r>
    <x v="10"/>
    <x v="171"/>
    <x v="2"/>
    <n v="128"/>
  </r>
  <r>
    <x v="10"/>
    <x v="171"/>
    <x v="3"/>
    <n v="36"/>
  </r>
  <r>
    <x v="10"/>
    <x v="171"/>
    <x v="4"/>
    <n v="221"/>
  </r>
  <r>
    <x v="10"/>
    <x v="171"/>
    <x v="5"/>
    <n v="33"/>
  </r>
  <r>
    <x v="10"/>
    <x v="171"/>
    <x v="6"/>
    <n v="31"/>
  </r>
  <r>
    <x v="10"/>
    <x v="172"/>
    <x v="0"/>
    <n v="593"/>
  </r>
  <r>
    <x v="10"/>
    <x v="172"/>
    <x v="1"/>
    <n v="3"/>
  </r>
  <r>
    <x v="10"/>
    <x v="172"/>
    <x v="2"/>
    <n v="173"/>
  </r>
  <r>
    <x v="10"/>
    <x v="172"/>
    <x v="3"/>
    <n v="578"/>
  </r>
  <r>
    <x v="10"/>
    <x v="172"/>
    <x v="4"/>
    <n v="347"/>
  </r>
  <r>
    <x v="10"/>
    <x v="172"/>
    <x v="5"/>
    <n v="219"/>
  </r>
  <r>
    <x v="10"/>
    <x v="172"/>
    <x v="6"/>
    <n v="512"/>
  </r>
  <r>
    <x v="10"/>
    <x v="173"/>
    <x v="0"/>
    <n v="94"/>
  </r>
  <r>
    <x v="10"/>
    <x v="173"/>
    <x v="1"/>
    <n v="0"/>
  </r>
  <r>
    <x v="10"/>
    <x v="173"/>
    <x v="2"/>
    <n v="44"/>
  </r>
  <r>
    <x v="10"/>
    <x v="173"/>
    <x v="3"/>
    <n v="74"/>
  </r>
  <r>
    <x v="10"/>
    <x v="173"/>
    <x v="4"/>
    <n v="73"/>
  </r>
  <r>
    <x v="10"/>
    <x v="173"/>
    <x v="5"/>
    <n v="53"/>
  </r>
  <r>
    <x v="10"/>
    <x v="173"/>
    <x v="6"/>
    <n v="172"/>
  </r>
  <r>
    <x v="10"/>
    <x v="174"/>
    <x v="0"/>
    <n v="267"/>
  </r>
  <r>
    <x v="10"/>
    <x v="174"/>
    <x v="1"/>
    <n v="19"/>
  </r>
  <r>
    <x v="10"/>
    <x v="174"/>
    <x v="2"/>
    <n v="31"/>
  </r>
  <r>
    <x v="10"/>
    <x v="174"/>
    <x v="3"/>
    <n v="10"/>
  </r>
  <r>
    <x v="10"/>
    <x v="174"/>
    <x v="4"/>
    <n v="106"/>
  </r>
  <r>
    <x v="10"/>
    <x v="174"/>
    <x v="5"/>
    <n v="8"/>
  </r>
  <r>
    <x v="10"/>
    <x v="174"/>
    <x v="6"/>
    <n v="77"/>
  </r>
  <r>
    <x v="10"/>
    <x v="175"/>
    <x v="0"/>
    <n v="55"/>
  </r>
  <r>
    <x v="10"/>
    <x v="175"/>
    <x v="1"/>
    <n v="1"/>
  </r>
  <r>
    <x v="10"/>
    <x v="175"/>
    <x v="2"/>
    <n v="16"/>
  </r>
  <r>
    <x v="10"/>
    <x v="175"/>
    <x v="3"/>
    <n v="15"/>
  </r>
  <r>
    <x v="10"/>
    <x v="175"/>
    <x v="4"/>
    <n v="51"/>
  </r>
  <r>
    <x v="10"/>
    <x v="175"/>
    <x v="5"/>
    <n v="43"/>
  </r>
  <r>
    <x v="10"/>
    <x v="175"/>
    <x v="6"/>
    <n v="10"/>
  </r>
  <r>
    <x v="10"/>
    <x v="176"/>
    <x v="0"/>
    <n v="31"/>
  </r>
  <r>
    <x v="10"/>
    <x v="176"/>
    <x v="1"/>
    <n v="10"/>
  </r>
  <r>
    <x v="10"/>
    <x v="176"/>
    <x v="2"/>
    <n v="42"/>
  </r>
  <r>
    <x v="10"/>
    <x v="176"/>
    <x v="3"/>
    <n v="34"/>
  </r>
  <r>
    <x v="10"/>
    <x v="176"/>
    <x v="4"/>
    <n v="33"/>
  </r>
  <r>
    <x v="10"/>
    <x v="176"/>
    <x v="5"/>
    <n v="9"/>
  </r>
  <r>
    <x v="10"/>
    <x v="176"/>
    <x v="6"/>
    <n v="27"/>
  </r>
  <r>
    <x v="10"/>
    <x v="177"/>
    <x v="0"/>
    <n v="30"/>
  </r>
  <r>
    <x v="10"/>
    <x v="177"/>
    <x v="1"/>
    <n v="0"/>
  </r>
  <r>
    <x v="10"/>
    <x v="177"/>
    <x v="2"/>
    <n v="44"/>
  </r>
  <r>
    <x v="10"/>
    <x v="177"/>
    <x v="3"/>
    <n v="5"/>
  </r>
  <r>
    <x v="10"/>
    <x v="177"/>
    <x v="4"/>
    <n v="98"/>
  </r>
  <r>
    <x v="10"/>
    <x v="177"/>
    <x v="5"/>
    <n v="1"/>
  </r>
  <r>
    <x v="10"/>
    <x v="177"/>
    <x v="6"/>
    <n v="15"/>
  </r>
  <r>
    <x v="10"/>
    <x v="178"/>
    <x v="0"/>
    <n v="220"/>
  </r>
  <r>
    <x v="10"/>
    <x v="178"/>
    <x v="1"/>
    <n v="19"/>
  </r>
  <r>
    <x v="10"/>
    <x v="178"/>
    <x v="2"/>
    <n v="274"/>
  </r>
  <r>
    <x v="10"/>
    <x v="178"/>
    <x v="3"/>
    <n v="374"/>
  </r>
  <r>
    <x v="10"/>
    <x v="178"/>
    <x v="4"/>
    <n v="110"/>
  </r>
  <r>
    <x v="10"/>
    <x v="178"/>
    <x v="5"/>
    <n v="25"/>
  </r>
  <r>
    <x v="10"/>
    <x v="178"/>
    <x v="6"/>
    <n v="198"/>
  </r>
  <r>
    <x v="10"/>
    <x v="179"/>
    <x v="0"/>
    <n v="298"/>
  </r>
  <r>
    <x v="10"/>
    <x v="179"/>
    <x v="1"/>
    <n v="3"/>
  </r>
  <r>
    <x v="10"/>
    <x v="179"/>
    <x v="2"/>
    <n v="424"/>
  </r>
  <r>
    <x v="10"/>
    <x v="179"/>
    <x v="3"/>
    <n v="375"/>
  </r>
  <r>
    <x v="10"/>
    <x v="179"/>
    <x v="4"/>
    <n v="393"/>
  </r>
  <r>
    <x v="10"/>
    <x v="179"/>
    <x v="5"/>
    <n v="51"/>
  </r>
  <r>
    <x v="10"/>
    <x v="179"/>
    <x v="6"/>
    <n v="180"/>
  </r>
  <r>
    <x v="10"/>
    <x v="180"/>
    <x v="0"/>
    <n v="193"/>
  </r>
  <r>
    <x v="10"/>
    <x v="180"/>
    <x v="1"/>
    <n v="1"/>
  </r>
  <r>
    <x v="10"/>
    <x v="180"/>
    <x v="2"/>
    <n v="295"/>
  </r>
  <r>
    <x v="10"/>
    <x v="180"/>
    <x v="3"/>
    <n v="488"/>
  </r>
  <r>
    <x v="10"/>
    <x v="180"/>
    <x v="4"/>
    <n v="525"/>
  </r>
  <r>
    <x v="10"/>
    <x v="180"/>
    <x v="5"/>
    <n v="63"/>
  </r>
  <r>
    <x v="10"/>
    <x v="180"/>
    <x v="6"/>
    <n v="180"/>
  </r>
  <r>
    <x v="10"/>
    <x v="181"/>
    <x v="0"/>
    <n v="113"/>
  </r>
  <r>
    <x v="10"/>
    <x v="181"/>
    <x v="1"/>
    <n v="3"/>
  </r>
  <r>
    <x v="10"/>
    <x v="181"/>
    <x v="2"/>
    <n v="58"/>
  </r>
  <r>
    <x v="10"/>
    <x v="181"/>
    <x v="3"/>
    <n v="49"/>
  </r>
  <r>
    <x v="10"/>
    <x v="181"/>
    <x v="4"/>
    <n v="92"/>
  </r>
  <r>
    <x v="10"/>
    <x v="181"/>
    <x v="5"/>
    <n v="3"/>
  </r>
  <r>
    <x v="10"/>
    <x v="181"/>
    <x v="6"/>
    <n v="36"/>
  </r>
  <r>
    <x v="10"/>
    <x v="182"/>
    <x v="0"/>
    <n v="325"/>
  </r>
  <r>
    <x v="10"/>
    <x v="182"/>
    <x v="1"/>
    <n v="0"/>
  </r>
  <r>
    <x v="10"/>
    <x v="182"/>
    <x v="2"/>
    <n v="116"/>
  </r>
  <r>
    <x v="10"/>
    <x v="182"/>
    <x v="3"/>
    <n v="435"/>
  </r>
  <r>
    <x v="10"/>
    <x v="182"/>
    <x v="4"/>
    <n v="402"/>
  </r>
  <r>
    <x v="10"/>
    <x v="182"/>
    <x v="5"/>
    <n v="61"/>
  </r>
  <r>
    <x v="10"/>
    <x v="182"/>
    <x v="6"/>
    <n v="230"/>
  </r>
  <r>
    <x v="10"/>
    <x v="183"/>
    <x v="0"/>
    <n v="85"/>
  </r>
  <r>
    <x v="10"/>
    <x v="183"/>
    <x v="1"/>
    <n v="3"/>
  </r>
  <r>
    <x v="10"/>
    <x v="183"/>
    <x v="2"/>
    <n v="69"/>
  </r>
  <r>
    <x v="10"/>
    <x v="183"/>
    <x v="3"/>
    <n v="3"/>
  </r>
  <r>
    <x v="10"/>
    <x v="183"/>
    <x v="4"/>
    <n v="27"/>
  </r>
  <r>
    <x v="10"/>
    <x v="183"/>
    <x v="5"/>
    <n v="23"/>
  </r>
  <r>
    <x v="10"/>
    <x v="183"/>
    <x v="6"/>
    <n v="42"/>
  </r>
  <r>
    <x v="10"/>
    <x v="184"/>
    <x v="0"/>
    <n v="15"/>
  </r>
  <r>
    <x v="10"/>
    <x v="184"/>
    <x v="1"/>
    <n v="21"/>
  </r>
  <r>
    <x v="10"/>
    <x v="184"/>
    <x v="2"/>
    <n v="15"/>
  </r>
  <r>
    <x v="10"/>
    <x v="184"/>
    <x v="3"/>
    <n v="127"/>
  </r>
  <r>
    <x v="10"/>
    <x v="184"/>
    <x v="4"/>
    <n v="18"/>
  </r>
  <r>
    <x v="10"/>
    <x v="184"/>
    <x v="5"/>
    <n v="6"/>
  </r>
  <r>
    <x v="10"/>
    <x v="184"/>
    <x v="6"/>
    <n v="18"/>
  </r>
  <r>
    <x v="10"/>
    <x v="185"/>
    <x v="0"/>
    <n v="100"/>
  </r>
  <r>
    <x v="10"/>
    <x v="185"/>
    <x v="1"/>
    <n v="28"/>
  </r>
  <r>
    <x v="10"/>
    <x v="185"/>
    <x v="2"/>
    <n v="110"/>
  </r>
  <r>
    <x v="10"/>
    <x v="185"/>
    <x v="3"/>
    <n v="67"/>
  </r>
  <r>
    <x v="10"/>
    <x v="185"/>
    <x v="4"/>
    <n v="98"/>
  </r>
  <r>
    <x v="10"/>
    <x v="185"/>
    <x v="5"/>
    <n v="17"/>
  </r>
  <r>
    <x v="10"/>
    <x v="185"/>
    <x v="6"/>
    <n v="57"/>
  </r>
  <r>
    <x v="10"/>
    <x v="186"/>
    <x v="0"/>
    <n v="90"/>
  </r>
  <r>
    <x v="10"/>
    <x v="186"/>
    <x v="1"/>
    <n v="45"/>
  </r>
  <r>
    <x v="10"/>
    <x v="186"/>
    <x v="2"/>
    <n v="72"/>
  </r>
  <r>
    <x v="10"/>
    <x v="186"/>
    <x v="3"/>
    <n v="82"/>
  </r>
  <r>
    <x v="10"/>
    <x v="186"/>
    <x v="4"/>
    <n v="124"/>
  </r>
  <r>
    <x v="10"/>
    <x v="186"/>
    <x v="5"/>
    <n v="8"/>
  </r>
  <r>
    <x v="10"/>
    <x v="186"/>
    <x v="6"/>
    <n v="19"/>
  </r>
  <r>
    <x v="10"/>
    <x v="187"/>
    <x v="0"/>
    <n v="48"/>
  </r>
  <r>
    <x v="10"/>
    <x v="187"/>
    <x v="1"/>
    <n v="19"/>
  </r>
  <r>
    <x v="10"/>
    <x v="187"/>
    <x v="2"/>
    <n v="17"/>
  </r>
  <r>
    <x v="10"/>
    <x v="187"/>
    <x v="3"/>
    <n v="9"/>
  </r>
  <r>
    <x v="10"/>
    <x v="187"/>
    <x v="4"/>
    <n v="30"/>
  </r>
  <r>
    <x v="10"/>
    <x v="187"/>
    <x v="5"/>
    <n v="4"/>
  </r>
  <r>
    <x v="10"/>
    <x v="187"/>
    <x v="6"/>
    <n v="4"/>
  </r>
  <r>
    <x v="10"/>
    <x v="188"/>
    <x v="0"/>
    <n v="14"/>
  </r>
  <r>
    <x v="10"/>
    <x v="188"/>
    <x v="1"/>
    <n v="13"/>
  </r>
  <r>
    <x v="10"/>
    <x v="188"/>
    <x v="2"/>
    <n v="12"/>
  </r>
  <r>
    <x v="10"/>
    <x v="188"/>
    <x v="3"/>
    <n v="14"/>
  </r>
  <r>
    <x v="10"/>
    <x v="188"/>
    <x v="4"/>
    <n v="18"/>
  </r>
  <r>
    <x v="10"/>
    <x v="188"/>
    <x v="5"/>
    <n v="18"/>
  </r>
  <r>
    <x v="10"/>
    <x v="188"/>
    <x v="6"/>
    <n v="2"/>
  </r>
  <r>
    <x v="10"/>
    <x v="189"/>
    <x v="0"/>
    <n v="100"/>
  </r>
  <r>
    <x v="10"/>
    <x v="189"/>
    <x v="1"/>
    <n v="18"/>
  </r>
  <r>
    <x v="10"/>
    <x v="189"/>
    <x v="2"/>
    <n v="146"/>
  </r>
  <r>
    <x v="10"/>
    <x v="189"/>
    <x v="3"/>
    <n v="8"/>
  </r>
  <r>
    <x v="10"/>
    <x v="189"/>
    <x v="4"/>
    <n v="64"/>
  </r>
  <r>
    <x v="10"/>
    <x v="189"/>
    <x v="5"/>
    <n v="5"/>
  </r>
  <r>
    <x v="10"/>
    <x v="189"/>
    <x v="6"/>
    <n v="41"/>
  </r>
  <r>
    <x v="10"/>
    <x v="190"/>
    <x v="0"/>
    <n v="103"/>
  </r>
  <r>
    <x v="10"/>
    <x v="190"/>
    <x v="1"/>
    <n v="24"/>
  </r>
  <r>
    <x v="10"/>
    <x v="190"/>
    <x v="2"/>
    <n v="82"/>
  </r>
  <r>
    <x v="10"/>
    <x v="190"/>
    <x v="3"/>
    <n v="69"/>
  </r>
  <r>
    <x v="10"/>
    <x v="190"/>
    <x v="4"/>
    <n v="120"/>
  </r>
  <r>
    <x v="10"/>
    <x v="190"/>
    <x v="5"/>
    <n v="12"/>
  </r>
  <r>
    <x v="10"/>
    <x v="190"/>
    <x v="6"/>
    <n v="11"/>
  </r>
  <r>
    <x v="10"/>
    <x v="191"/>
    <x v="0"/>
    <n v="9"/>
  </r>
  <r>
    <x v="10"/>
    <x v="191"/>
    <x v="1"/>
    <n v="5"/>
  </r>
  <r>
    <x v="10"/>
    <x v="191"/>
    <x v="2"/>
    <n v="2"/>
  </r>
  <r>
    <x v="10"/>
    <x v="191"/>
    <x v="3"/>
    <n v="2"/>
  </r>
  <r>
    <x v="10"/>
    <x v="191"/>
    <x v="4"/>
    <n v="6"/>
  </r>
  <r>
    <x v="10"/>
    <x v="191"/>
    <x v="5"/>
    <n v="5"/>
  </r>
  <r>
    <x v="10"/>
    <x v="191"/>
    <x v="6"/>
    <n v="7"/>
  </r>
  <r>
    <x v="10"/>
    <x v="192"/>
    <x v="0"/>
    <n v="10"/>
  </r>
  <r>
    <x v="10"/>
    <x v="192"/>
    <x v="1"/>
    <n v="3"/>
  </r>
  <r>
    <x v="10"/>
    <x v="192"/>
    <x v="2"/>
    <n v="11"/>
  </r>
  <r>
    <x v="10"/>
    <x v="192"/>
    <x v="3"/>
    <n v="3"/>
  </r>
  <r>
    <x v="10"/>
    <x v="192"/>
    <x v="4"/>
    <n v="8"/>
  </r>
  <r>
    <x v="10"/>
    <x v="192"/>
    <x v="5"/>
    <n v="3"/>
  </r>
  <r>
    <x v="10"/>
    <x v="192"/>
    <x v="6"/>
    <n v="8"/>
  </r>
  <r>
    <x v="10"/>
    <x v="193"/>
    <x v="0"/>
    <n v="103"/>
  </r>
  <r>
    <x v="10"/>
    <x v="193"/>
    <x v="1"/>
    <n v="39"/>
  </r>
  <r>
    <x v="10"/>
    <x v="193"/>
    <x v="2"/>
    <n v="99"/>
  </r>
  <r>
    <x v="10"/>
    <x v="193"/>
    <x v="3"/>
    <n v="39"/>
  </r>
  <r>
    <x v="10"/>
    <x v="193"/>
    <x v="4"/>
    <n v="114"/>
  </r>
  <r>
    <x v="10"/>
    <x v="193"/>
    <x v="5"/>
    <n v="61"/>
  </r>
  <r>
    <x v="10"/>
    <x v="193"/>
    <x v="6"/>
    <n v="57"/>
  </r>
  <r>
    <x v="10"/>
    <x v="194"/>
    <x v="0"/>
    <n v="696"/>
  </r>
  <r>
    <x v="10"/>
    <x v="194"/>
    <x v="1"/>
    <n v="28"/>
  </r>
  <r>
    <x v="10"/>
    <x v="194"/>
    <x v="2"/>
    <n v="226"/>
  </r>
  <r>
    <x v="10"/>
    <x v="194"/>
    <x v="3"/>
    <n v="181"/>
  </r>
  <r>
    <x v="10"/>
    <x v="194"/>
    <x v="4"/>
    <n v="305"/>
  </r>
  <r>
    <x v="10"/>
    <x v="194"/>
    <x v="5"/>
    <n v="156"/>
  </r>
  <r>
    <x v="10"/>
    <x v="194"/>
    <x v="6"/>
    <n v="378"/>
  </r>
  <r>
    <x v="10"/>
    <x v="195"/>
    <x v="0"/>
    <n v="4"/>
  </r>
  <r>
    <x v="10"/>
    <x v="195"/>
    <x v="1"/>
    <n v="4"/>
  </r>
  <r>
    <x v="10"/>
    <x v="195"/>
    <x v="2"/>
    <n v="2"/>
  </r>
  <r>
    <x v="10"/>
    <x v="195"/>
    <x v="3"/>
    <n v="0"/>
  </r>
  <r>
    <x v="10"/>
    <x v="195"/>
    <x v="4"/>
    <n v="0"/>
  </r>
  <r>
    <x v="10"/>
    <x v="195"/>
    <x v="5"/>
    <n v="0"/>
  </r>
  <r>
    <x v="10"/>
    <x v="195"/>
    <x v="6"/>
    <n v="3"/>
  </r>
  <r>
    <x v="10"/>
    <x v="196"/>
    <x v="0"/>
    <n v="126"/>
  </r>
  <r>
    <x v="10"/>
    <x v="196"/>
    <x v="1"/>
    <n v="44"/>
  </r>
  <r>
    <x v="10"/>
    <x v="196"/>
    <x v="2"/>
    <n v="206"/>
  </r>
  <r>
    <x v="10"/>
    <x v="196"/>
    <x v="3"/>
    <n v="77"/>
  </r>
  <r>
    <x v="10"/>
    <x v="196"/>
    <x v="4"/>
    <n v="192"/>
  </r>
  <r>
    <x v="10"/>
    <x v="196"/>
    <x v="5"/>
    <n v="11"/>
  </r>
  <r>
    <x v="10"/>
    <x v="196"/>
    <x v="6"/>
    <n v="71"/>
  </r>
  <r>
    <x v="11"/>
    <x v="197"/>
    <x v="0"/>
    <n v="320"/>
  </r>
  <r>
    <x v="11"/>
    <x v="197"/>
    <x v="1"/>
    <n v="0"/>
  </r>
  <r>
    <x v="11"/>
    <x v="197"/>
    <x v="2"/>
    <n v="21"/>
  </r>
  <r>
    <x v="11"/>
    <x v="197"/>
    <x v="3"/>
    <n v="104"/>
  </r>
  <r>
    <x v="11"/>
    <x v="197"/>
    <x v="4"/>
    <n v="106"/>
  </r>
  <r>
    <x v="11"/>
    <x v="197"/>
    <x v="5"/>
    <n v="54"/>
  </r>
  <r>
    <x v="11"/>
    <x v="197"/>
    <x v="6"/>
    <n v="136"/>
  </r>
  <r>
    <x v="11"/>
    <x v="198"/>
    <x v="0"/>
    <n v="77"/>
  </r>
  <r>
    <x v="11"/>
    <x v="198"/>
    <x v="1"/>
    <n v="16"/>
  </r>
  <r>
    <x v="11"/>
    <x v="198"/>
    <x v="2"/>
    <n v="126"/>
  </r>
  <r>
    <x v="11"/>
    <x v="198"/>
    <x v="3"/>
    <n v="123"/>
  </r>
  <r>
    <x v="11"/>
    <x v="198"/>
    <x v="4"/>
    <n v="63"/>
  </r>
  <r>
    <x v="11"/>
    <x v="198"/>
    <x v="5"/>
    <n v="3"/>
  </r>
  <r>
    <x v="11"/>
    <x v="198"/>
    <x v="6"/>
    <n v="18"/>
  </r>
  <r>
    <x v="11"/>
    <x v="199"/>
    <x v="0"/>
    <n v="90"/>
  </r>
  <r>
    <x v="11"/>
    <x v="199"/>
    <x v="1"/>
    <n v="14"/>
  </r>
  <r>
    <x v="11"/>
    <x v="199"/>
    <x v="2"/>
    <n v="48"/>
  </r>
  <r>
    <x v="11"/>
    <x v="199"/>
    <x v="3"/>
    <n v="15"/>
  </r>
  <r>
    <x v="11"/>
    <x v="199"/>
    <x v="4"/>
    <n v="52"/>
  </r>
  <r>
    <x v="11"/>
    <x v="199"/>
    <x v="5"/>
    <n v="3"/>
  </r>
  <r>
    <x v="11"/>
    <x v="199"/>
    <x v="6"/>
    <n v="16"/>
  </r>
  <r>
    <x v="11"/>
    <x v="200"/>
    <x v="0"/>
    <n v="148"/>
  </r>
  <r>
    <x v="11"/>
    <x v="200"/>
    <x v="1"/>
    <n v="10"/>
  </r>
  <r>
    <x v="11"/>
    <x v="200"/>
    <x v="2"/>
    <n v="15"/>
  </r>
  <r>
    <x v="11"/>
    <x v="200"/>
    <x v="3"/>
    <n v="5"/>
  </r>
  <r>
    <x v="11"/>
    <x v="200"/>
    <x v="4"/>
    <n v="32"/>
  </r>
  <r>
    <x v="11"/>
    <x v="200"/>
    <x v="5"/>
    <n v="14"/>
  </r>
  <r>
    <x v="11"/>
    <x v="200"/>
    <x v="6"/>
    <n v="12"/>
  </r>
  <r>
    <x v="11"/>
    <x v="201"/>
    <x v="0"/>
    <n v="70"/>
  </r>
  <r>
    <x v="11"/>
    <x v="201"/>
    <x v="1"/>
    <n v="2"/>
  </r>
  <r>
    <x v="11"/>
    <x v="201"/>
    <x v="2"/>
    <n v="15"/>
  </r>
  <r>
    <x v="11"/>
    <x v="201"/>
    <x v="3"/>
    <n v="33"/>
  </r>
  <r>
    <x v="11"/>
    <x v="201"/>
    <x v="4"/>
    <n v="22"/>
  </r>
  <r>
    <x v="11"/>
    <x v="201"/>
    <x v="5"/>
    <n v="38"/>
  </r>
  <r>
    <x v="11"/>
    <x v="201"/>
    <x v="6"/>
    <n v="5"/>
  </r>
  <r>
    <x v="11"/>
    <x v="202"/>
    <x v="0"/>
    <n v="52"/>
  </r>
  <r>
    <x v="11"/>
    <x v="202"/>
    <x v="1"/>
    <n v="4"/>
  </r>
  <r>
    <x v="11"/>
    <x v="202"/>
    <x v="2"/>
    <n v="17"/>
  </r>
  <r>
    <x v="11"/>
    <x v="202"/>
    <x v="3"/>
    <n v="15"/>
  </r>
  <r>
    <x v="11"/>
    <x v="202"/>
    <x v="4"/>
    <n v="17"/>
  </r>
  <r>
    <x v="11"/>
    <x v="202"/>
    <x v="5"/>
    <n v="3"/>
  </r>
  <r>
    <x v="11"/>
    <x v="202"/>
    <x v="6"/>
    <n v="3"/>
  </r>
  <r>
    <x v="11"/>
    <x v="203"/>
    <x v="0"/>
    <n v="15"/>
  </r>
  <r>
    <x v="11"/>
    <x v="203"/>
    <x v="1"/>
    <n v="0"/>
  </r>
  <r>
    <x v="11"/>
    <x v="203"/>
    <x v="2"/>
    <n v="2"/>
  </r>
  <r>
    <x v="11"/>
    <x v="203"/>
    <x v="3"/>
    <n v="1"/>
  </r>
  <r>
    <x v="11"/>
    <x v="203"/>
    <x v="4"/>
    <n v="5"/>
  </r>
  <r>
    <x v="11"/>
    <x v="203"/>
    <x v="5"/>
    <n v="1"/>
  </r>
  <r>
    <x v="11"/>
    <x v="203"/>
    <x v="6"/>
    <n v="1"/>
  </r>
  <r>
    <x v="11"/>
    <x v="204"/>
    <x v="0"/>
    <n v="101"/>
  </r>
  <r>
    <x v="11"/>
    <x v="204"/>
    <x v="1"/>
    <n v="12"/>
  </r>
  <r>
    <x v="11"/>
    <x v="204"/>
    <x v="2"/>
    <n v="32"/>
  </r>
  <r>
    <x v="11"/>
    <x v="204"/>
    <x v="3"/>
    <n v="17"/>
  </r>
  <r>
    <x v="11"/>
    <x v="204"/>
    <x v="4"/>
    <n v="90"/>
  </r>
  <r>
    <x v="11"/>
    <x v="204"/>
    <x v="5"/>
    <n v="24"/>
  </r>
  <r>
    <x v="11"/>
    <x v="204"/>
    <x v="6"/>
    <n v="40"/>
  </r>
  <r>
    <x v="11"/>
    <x v="205"/>
    <x v="0"/>
    <n v="8"/>
  </r>
  <r>
    <x v="11"/>
    <x v="205"/>
    <x v="1"/>
    <n v="2"/>
  </r>
  <r>
    <x v="11"/>
    <x v="205"/>
    <x v="2"/>
    <n v="3"/>
  </r>
  <r>
    <x v="11"/>
    <x v="205"/>
    <x v="3"/>
    <n v="6"/>
  </r>
  <r>
    <x v="11"/>
    <x v="205"/>
    <x v="4"/>
    <n v="7"/>
  </r>
  <r>
    <x v="11"/>
    <x v="205"/>
    <x v="5"/>
    <n v="3"/>
  </r>
  <r>
    <x v="11"/>
    <x v="205"/>
    <x v="6"/>
    <n v="0"/>
  </r>
  <r>
    <x v="11"/>
    <x v="206"/>
    <x v="0"/>
    <n v="10"/>
  </r>
  <r>
    <x v="11"/>
    <x v="206"/>
    <x v="1"/>
    <n v="1"/>
  </r>
  <r>
    <x v="11"/>
    <x v="206"/>
    <x v="2"/>
    <n v="18"/>
  </r>
  <r>
    <x v="11"/>
    <x v="206"/>
    <x v="3"/>
    <n v="12"/>
  </r>
  <r>
    <x v="11"/>
    <x v="206"/>
    <x v="4"/>
    <n v="12"/>
  </r>
  <r>
    <x v="11"/>
    <x v="206"/>
    <x v="5"/>
    <n v="0"/>
  </r>
  <r>
    <x v="11"/>
    <x v="206"/>
    <x v="6"/>
    <n v="12"/>
  </r>
  <r>
    <x v="11"/>
    <x v="207"/>
    <x v="0"/>
    <n v="43"/>
  </r>
  <r>
    <x v="11"/>
    <x v="207"/>
    <x v="1"/>
    <n v="5"/>
  </r>
  <r>
    <x v="11"/>
    <x v="207"/>
    <x v="2"/>
    <n v="28"/>
  </r>
  <r>
    <x v="11"/>
    <x v="207"/>
    <x v="3"/>
    <n v="29"/>
  </r>
  <r>
    <x v="11"/>
    <x v="207"/>
    <x v="4"/>
    <n v="44"/>
  </r>
  <r>
    <x v="11"/>
    <x v="207"/>
    <x v="5"/>
    <n v="5"/>
  </r>
  <r>
    <x v="11"/>
    <x v="207"/>
    <x v="6"/>
    <n v="22"/>
  </r>
  <r>
    <x v="11"/>
    <x v="208"/>
    <x v="0"/>
    <n v="16"/>
  </r>
  <r>
    <x v="11"/>
    <x v="208"/>
    <x v="1"/>
    <n v="4"/>
  </r>
  <r>
    <x v="11"/>
    <x v="208"/>
    <x v="2"/>
    <n v="13"/>
  </r>
  <r>
    <x v="11"/>
    <x v="208"/>
    <x v="3"/>
    <n v="41"/>
  </r>
  <r>
    <x v="11"/>
    <x v="208"/>
    <x v="4"/>
    <n v="9"/>
  </r>
  <r>
    <x v="11"/>
    <x v="208"/>
    <x v="5"/>
    <n v="2"/>
  </r>
  <r>
    <x v="11"/>
    <x v="208"/>
    <x v="6"/>
    <n v="3"/>
  </r>
  <r>
    <x v="11"/>
    <x v="209"/>
    <x v="0"/>
    <n v="9"/>
  </r>
  <r>
    <x v="11"/>
    <x v="209"/>
    <x v="1"/>
    <n v="3"/>
  </r>
  <r>
    <x v="11"/>
    <x v="209"/>
    <x v="2"/>
    <n v="22"/>
  </r>
  <r>
    <x v="11"/>
    <x v="209"/>
    <x v="3"/>
    <n v="5"/>
  </r>
  <r>
    <x v="11"/>
    <x v="209"/>
    <x v="4"/>
    <n v="10"/>
  </r>
  <r>
    <x v="11"/>
    <x v="209"/>
    <x v="5"/>
    <n v="2"/>
  </r>
  <r>
    <x v="11"/>
    <x v="209"/>
    <x v="6"/>
    <n v="6"/>
  </r>
  <r>
    <x v="11"/>
    <x v="210"/>
    <x v="0"/>
    <n v="4"/>
  </r>
  <r>
    <x v="11"/>
    <x v="210"/>
    <x v="1"/>
    <n v="1"/>
  </r>
  <r>
    <x v="11"/>
    <x v="210"/>
    <x v="2"/>
    <n v="8"/>
  </r>
  <r>
    <x v="11"/>
    <x v="210"/>
    <x v="3"/>
    <n v="25"/>
  </r>
  <r>
    <x v="11"/>
    <x v="210"/>
    <x v="4"/>
    <n v="20"/>
  </r>
  <r>
    <x v="11"/>
    <x v="210"/>
    <x v="5"/>
    <n v="0"/>
  </r>
  <r>
    <x v="11"/>
    <x v="210"/>
    <x v="6"/>
    <n v="1"/>
  </r>
  <r>
    <x v="11"/>
    <x v="211"/>
    <x v="0"/>
    <n v="96"/>
  </r>
  <r>
    <x v="11"/>
    <x v="211"/>
    <x v="1"/>
    <n v="31"/>
  </r>
  <r>
    <x v="11"/>
    <x v="211"/>
    <x v="2"/>
    <n v="88"/>
  </r>
  <r>
    <x v="11"/>
    <x v="211"/>
    <x v="3"/>
    <n v="72"/>
  </r>
  <r>
    <x v="11"/>
    <x v="211"/>
    <x v="4"/>
    <n v="94"/>
  </r>
  <r>
    <x v="11"/>
    <x v="211"/>
    <x v="5"/>
    <n v="66"/>
  </r>
  <r>
    <x v="11"/>
    <x v="211"/>
    <x v="6"/>
    <n v="37"/>
  </r>
  <r>
    <x v="11"/>
    <x v="212"/>
    <x v="0"/>
    <n v="70"/>
  </r>
  <r>
    <x v="11"/>
    <x v="212"/>
    <x v="1"/>
    <n v="9"/>
  </r>
  <r>
    <x v="11"/>
    <x v="212"/>
    <x v="2"/>
    <n v="86"/>
  </r>
  <r>
    <x v="11"/>
    <x v="212"/>
    <x v="3"/>
    <n v="18"/>
  </r>
  <r>
    <x v="11"/>
    <x v="212"/>
    <x v="4"/>
    <n v="48"/>
  </r>
  <r>
    <x v="11"/>
    <x v="212"/>
    <x v="5"/>
    <n v="35"/>
  </r>
  <r>
    <x v="11"/>
    <x v="212"/>
    <x v="6"/>
    <n v="65"/>
  </r>
  <r>
    <x v="11"/>
    <x v="213"/>
    <x v="0"/>
    <n v="40"/>
  </r>
  <r>
    <x v="11"/>
    <x v="213"/>
    <x v="1"/>
    <n v="3"/>
  </r>
  <r>
    <x v="11"/>
    <x v="213"/>
    <x v="2"/>
    <n v="11"/>
  </r>
  <r>
    <x v="11"/>
    <x v="213"/>
    <x v="3"/>
    <n v="11"/>
  </r>
  <r>
    <x v="11"/>
    <x v="213"/>
    <x v="4"/>
    <n v="24"/>
  </r>
  <r>
    <x v="11"/>
    <x v="213"/>
    <x v="5"/>
    <n v="11"/>
  </r>
  <r>
    <x v="11"/>
    <x v="213"/>
    <x v="6"/>
    <n v="3"/>
  </r>
  <r>
    <x v="11"/>
    <x v="214"/>
    <x v="0"/>
    <n v="13"/>
  </r>
  <r>
    <x v="11"/>
    <x v="214"/>
    <x v="1"/>
    <n v="2"/>
  </r>
  <r>
    <x v="11"/>
    <x v="214"/>
    <x v="2"/>
    <n v="3"/>
  </r>
  <r>
    <x v="11"/>
    <x v="214"/>
    <x v="3"/>
    <n v="0"/>
  </r>
  <r>
    <x v="11"/>
    <x v="214"/>
    <x v="4"/>
    <n v="3"/>
  </r>
  <r>
    <x v="11"/>
    <x v="214"/>
    <x v="5"/>
    <n v="0"/>
  </r>
  <r>
    <x v="11"/>
    <x v="214"/>
    <x v="6"/>
    <n v="5"/>
  </r>
  <r>
    <x v="11"/>
    <x v="215"/>
    <x v="0"/>
    <n v="84"/>
  </r>
  <r>
    <x v="11"/>
    <x v="215"/>
    <x v="1"/>
    <n v="0"/>
  </r>
  <r>
    <x v="11"/>
    <x v="215"/>
    <x v="2"/>
    <n v="15"/>
  </r>
  <r>
    <x v="11"/>
    <x v="215"/>
    <x v="3"/>
    <n v="6"/>
  </r>
  <r>
    <x v="11"/>
    <x v="215"/>
    <x v="4"/>
    <n v="8"/>
  </r>
  <r>
    <x v="11"/>
    <x v="215"/>
    <x v="5"/>
    <n v="0"/>
  </r>
  <r>
    <x v="11"/>
    <x v="215"/>
    <x v="6"/>
    <n v="39"/>
  </r>
  <r>
    <x v="11"/>
    <x v="216"/>
    <x v="0"/>
    <n v="41"/>
  </r>
  <r>
    <x v="11"/>
    <x v="216"/>
    <x v="1"/>
    <n v="16"/>
  </r>
  <r>
    <x v="11"/>
    <x v="216"/>
    <x v="2"/>
    <n v="7"/>
  </r>
  <r>
    <x v="11"/>
    <x v="216"/>
    <x v="3"/>
    <n v="3"/>
  </r>
  <r>
    <x v="11"/>
    <x v="216"/>
    <x v="4"/>
    <n v="8"/>
  </r>
  <r>
    <x v="11"/>
    <x v="216"/>
    <x v="5"/>
    <n v="2"/>
  </r>
  <r>
    <x v="11"/>
    <x v="216"/>
    <x v="6"/>
    <n v="2"/>
  </r>
  <r>
    <x v="11"/>
    <x v="217"/>
    <x v="0"/>
    <n v="50"/>
  </r>
  <r>
    <x v="11"/>
    <x v="217"/>
    <x v="1"/>
    <n v="0"/>
  </r>
  <r>
    <x v="11"/>
    <x v="217"/>
    <x v="2"/>
    <n v="3"/>
  </r>
  <r>
    <x v="11"/>
    <x v="217"/>
    <x v="3"/>
    <n v="2"/>
  </r>
  <r>
    <x v="11"/>
    <x v="217"/>
    <x v="4"/>
    <n v="4"/>
  </r>
  <r>
    <x v="11"/>
    <x v="217"/>
    <x v="5"/>
    <n v="13"/>
  </r>
  <r>
    <x v="11"/>
    <x v="217"/>
    <x v="6"/>
    <n v="17"/>
  </r>
  <r>
    <x v="11"/>
    <x v="218"/>
    <x v="0"/>
    <n v="186"/>
  </r>
  <r>
    <x v="11"/>
    <x v="218"/>
    <x v="1"/>
    <n v="14"/>
  </r>
  <r>
    <x v="11"/>
    <x v="218"/>
    <x v="2"/>
    <n v="23"/>
  </r>
  <r>
    <x v="11"/>
    <x v="218"/>
    <x v="3"/>
    <n v="7"/>
  </r>
  <r>
    <x v="11"/>
    <x v="218"/>
    <x v="4"/>
    <n v="37"/>
  </r>
  <r>
    <x v="11"/>
    <x v="218"/>
    <x v="5"/>
    <n v="30"/>
  </r>
  <r>
    <x v="11"/>
    <x v="218"/>
    <x v="6"/>
    <n v="35"/>
  </r>
  <r>
    <x v="11"/>
    <x v="219"/>
    <x v="0"/>
    <n v="139"/>
  </r>
  <r>
    <x v="11"/>
    <x v="219"/>
    <x v="1"/>
    <n v="3"/>
  </r>
  <r>
    <x v="11"/>
    <x v="219"/>
    <x v="2"/>
    <n v="8"/>
  </r>
  <r>
    <x v="11"/>
    <x v="219"/>
    <x v="3"/>
    <n v="1"/>
  </r>
  <r>
    <x v="11"/>
    <x v="219"/>
    <x v="4"/>
    <n v="25"/>
  </r>
  <r>
    <x v="11"/>
    <x v="219"/>
    <x v="5"/>
    <n v="14"/>
  </r>
  <r>
    <x v="11"/>
    <x v="219"/>
    <x v="6"/>
    <n v="23"/>
  </r>
  <r>
    <x v="11"/>
    <x v="220"/>
    <x v="0"/>
    <n v="15"/>
  </r>
  <r>
    <x v="11"/>
    <x v="220"/>
    <x v="1"/>
    <n v="0"/>
  </r>
  <r>
    <x v="11"/>
    <x v="220"/>
    <x v="2"/>
    <n v="4"/>
  </r>
  <r>
    <x v="11"/>
    <x v="220"/>
    <x v="3"/>
    <n v="3"/>
  </r>
  <r>
    <x v="11"/>
    <x v="220"/>
    <x v="4"/>
    <n v="12"/>
  </r>
  <r>
    <x v="11"/>
    <x v="220"/>
    <x v="5"/>
    <n v="0"/>
  </r>
  <r>
    <x v="11"/>
    <x v="220"/>
    <x v="6"/>
    <n v="20"/>
  </r>
  <r>
    <x v="11"/>
    <x v="221"/>
    <x v="0"/>
    <n v="4"/>
  </r>
  <r>
    <x v="11"/>
    <x v="221"/>
    <x v="1"/>
    <n v="2"/>
  </r>
  <r>
    <x v="11"/>
    <x v="221"/>
    <x v="2"/>
    <n v="0"/>
  </r>
  <r>
    <x v="11"/>
    <x v="221"/>
    <x v="3"/>
    <n v="13"/>
  </r>
  <r>
    <x v="11"/>
    <x v="221"/>
    <x v="4"/>
    <n v="2"/>
  </r>
  <r>
    <x v="11"/>
    <x v="221"/>
    <x v="5"/>
    <n v="3"/>
  </r>
  <r>
    <x v="11"/>
    <x v="221"/>
    <x v="6"/>
    <n v="1"/>
  </r>
  <r>
    <x v="11"/>
    <x v="222"/>
    <x v="0"/>
    <n v="67"/>
  </r>
  <r>
    <x v="11"/>
    <x v="222"/>
    <x v="1"/>
    <n v="1"/>
  </r>
  <r>
    <x v="11"/>
    <x v="222"/>
    <x v="2"/>
    <n v="25"/>
  </r>
  <r>
    <x v="11"/>
    <x v="222"/>
    <x v="3"/>
    <n v="12"/>
  </r>
  <r>
    <x v="11"/>
    <x v="222"/>
    <x v="4"/>
    <n v="22"/>
  </r>
  <r>
    <x v="11"/>
    <x v="222"/>
    <x v="5"/>
    <n v="4"/>
  </r>
  <r>
    <x v="11"/>
    <x v="222"/>
    <x v="6"/>
    <n v="16"/>
  </r>
  <r>
    <x v="11"/>
    <x v="223"/>
    <x v="0"/>
    <n v="69"/>
  </r>
  <r>
    <x v="11"/>
    <x v="223"/>
    <x v="1"/>
    <n v="4"/>
  </r>
  <r>
    <x v="11"/>
    <x v="223"/>
    <x v="2"/>
    <n v="23"/>
  </r>
  <r>
    <x v="11"/>
    <x v="223"/>
    <x v="3"/>
    <n v="0"/>
  </r>
  <r>
    <x v="11"/>
    <x v="223"/>
    <x v="4"/>
    <n v="26"/>
  </r>
  <r>
    <x v="11"/>
    <x v="223"/>
    <x v="5"/>
    <n v="9"/>
  </r>
  <r>
    <x v="11"/>
    <x v="223"/>
    <x v="6"/>
    <n v="5"/>
  </r>
  <r>
    <x v="11"/>
    <x v="224"/>
    <x v="0"/>
    <n v="71"/>
  </r>
  <r>
    <x v="11"/>
    <x v="224"/>
    <x v="1"/>
    <n v="5"/>
  </r>
  <r>
    <x v="11"/>
    <x v="224"/>
    <x v="2"/>
    <n v="1"/>
  </r>
  <r>
    <x v="11"/>
    <x v="224"/>
    <x v="3"/>
    <n v="1"/>
  </r>
  <r>
    <x v="11"/>
    <x v="224"/>
    <x v="4"/>
    <n v="6"/>
  </r>
  <r>
    <x v="11"/>
    <x v="224"/>
    <x v="5"/>
    <n v="4"/>
  </r>
  <r>
    <x v="11"/>
    <x v="224"/>
    <x v="6"/>
    <n v="6"/>
  </r>
  <r>
    <x v="11"/>
    <x v="225"/>
    <x v="0"/>
    <n v="182"/>
  </r>
  <r>
    <x v="11"/>
    <x v="225"/>
    <x v="1"/>
    <n v="36"/>
  </r>
  <r>
    <x v="11"/>
    <x v="225"/>
    <x v="2"/>
    <n v="34"/>
  </r>
  <r>
    <x v="11"/>
    <x v="225"/>
    <x v="3"/>
    <n v="31"/>
  </r>
  <r>
    <x v="11"/>
    <x v="225"/>
    <x v="4"/>
    <n v="71"/>
  </r>
  <r>
    <x v="11"/>
    <x v="225"/>
    <x v="5"/>
    <n v="13"/>
  </r>
  <r>
    <x v="11"/>
    <x v="225"/>
    <x v="6"/>
    <n v="15"/>
  </r>
  <r>
    <x v="11"/>
    <x v="226"/>
    <x v="0"/>
    <n v="123"/>
  </r>
  <r>
    <x v="11"/>
    <x v="226"/>
    <x v="1"/>
    <n v="30"/>
  </r>
  <r>
    <x v="11"/>
    <x v="226"/>
    <x v="2"/>
    <n v="215"/>
  </r>
  <r>
    <x v="11"/>
    <x v="226"/>
    <x v="3"/>
    <n v="22"/>
  </r>
  <r>
    <x v="11"/>
    <x v="226"/>
    <x v="4"/>
    <n v="79"/>
  </r>
  <r>
    <x v="11"/>
    <x v="226"/>
    <x v="5"/>
    <n v="8"/>
  </r>
  <r>
    <x v="11"/>
    <x v="226"/>
    <x v="6"/>
    <n v="36"/>
  </r>
  <r>
    <x v="11"/>
    <x v="227"/>
    <x v="0"/>
    <n v="54"/>
  </r>
  <r>
    <x v="11"/>
    <x v="227"/>
    <x v="1"/>
    <n v="3"/>
  </r>
  <r>
    <x v="11"/>
    <x v="227"/>
    <x v="2"/>
    <n v="2"/>
  </r>
  <r>
    <x v="11"/>
    <x v="227"/>
    <x v="3"/>
    <n v="9"/>
  </r>
  <r>
    <x v="11"/>
    <x v="227"/>
    <x v="4"/>
    <n v="20"/>
  </r>
  <r>
    <x v="11"/>
    <x v="227"/>
    <x v="5"/>
    <n v="1"/>
  </r>
  <r>
    <x v="11"/>
    <x v="227"/>
    <x v="6"/>
    <n v="1"/>
  </r>
  <r>
    <x v="11"/>
    <x v="228"/>
    <x v="0"/>
    <n v="10"/>
  </r>
  <r>
    <x v="11"/>
    <x v="228"/>
    <x v="1"/>
    <n v="8"/>
  </r>
  <r>
    <x v="11"/>
    <x v="228"/>
    <x v="2"/>
    <n v="1"/>
  </r>
  <r>
    <x v="11"/>
    <x v="228"/>
    <x v="3"/>
    <n v="1"/>
  </r>
  <r>
    <x v="11"/>
    <x v="228"/>
    <x v="4"/>
    <n v="0"/>
  </r>
  <r>
    <x v="11"/>
    <x v="228"/>
    <x v="5"/>
    <n v="0"/>
  </r>
  <r>
    <x v="11"/>
    <x v="228"/>
    <x v="6"/>
    <n v="0"/>
  </r>
  <r>
    <x v="11"/>
    <x v="229"/>
    <x v="0"/>
    <n v="28"/>
  </r>
  <r>
    <x v="11"/>
    <x v="229"/>
    <x v="1"/>
    <n v="9"/>
  </r>
  <r>
    <x v="11"/>
    <x v="229"/>
    <x v="2"/>
    <n v="55"/>
  </r>
  <r>
    <x v="11"/>
    <x v="229"/>
    <x v="3"/>
    <n v="10"/>
  </r>
  <r>
    <x v="11"/>
    <x v="229"/>
    <x v="4"/>
    <n v="21"/>
  </r>
  <r>
    <x v="11"/>
    <x v="229"/>
    <x v="5"/>
    <n v="4"/>
  </r>
  <r>
    <x v="11"/>
    <x v="229"/>
    <x v="6"/>
    <n v="3"/>
  </r>
  <r>
    <x v="12"/>
    <x v="230"/>
    <x v="0"/>
    <n v="161"/>
  </r>
  <r>
    <x v="12"/>
    <x v="230"/>
    <x v="1"/>
    <n v="66"/>
  </r>
  <r>
    <x v="12"/>
    <x v="230"/>
    <x v="2"/>
    <n v="167"/>
  </r>
  <r>
    <x v="12"/>
    <x v="230"/>
    <x v="3"/>
    <n v="12"/>
  </r>
  <r>
    <x v="12"/>
    <x v="230"/>
    <x v="4"/>
    <n v="77"/>
  </r>
  <r>
    <x v="12"/>
    <x v="230"/>
    <x v="5"/>
    <n v="4"/>
  </r>
  <r>
    <x v="12"/>
    <x v="230"/>
    <x v="6"/>
    <n v="45"/>
  </r>
  <r>
    <x v="12"/>
    <x v="231"/>
    <x v="0"/>
    <n v="54"/>
  </r>
  <r>
    <x v="12"/>
    <x v="231"/>
    <x v="1"/>
    <n v="25"/>
  </r>
  <r>
    <x v="12"/>
    <x v="231"/>
    <x v="2"/>
    <n v="64"/>
  </r>
  <r>
    <x v="12"/>
    <x v="231"/>
    <x v="3"/>
    <n v="7"/>
  </r>
  <r>
    <x v="12"/>
    <x v="231"/>
    <x v="4"/>
    <n v="84"/>
  </r>
  <r>
    <x v="12"/>
    <x v="231"/>
    <x v="5"/>
    <n v="2"/>
  </r>
  <r>
    <x v="12"/>
    <x v="231"/>
    <x v="6"/>
    <n v="19"/>
  </r>
  <r>
    <x v="12"/>
    <x v="232"/>
    <x v="0"/>
    <n v="16"/>
  </r>
  <r>
    <x v="12"/>
    <x v="232"/>
    <x v="1"/>
    <n v="8"/>
  </r>
  <r>
    <x v="12"/>
    <x v="232"/>
    <x v="2"/>
    <n v="0"/>
  </r>
  <r>
    <x v="12"/>
    <x v="232"/>
    <x v="3"/>
    <n v="0"/>
  </r>
  <r>
    <x v="12"/>
    <x v="232"/>
    <x v="4"/>
    <n v="7"/>
  </r>
  <r>
    <x v="12"/>
    <x v="232"/>
    <x v="5"/>
    <n v="2"/>
  </r>
  <r>
    <x v="12"/>
    <x v="232"/>
    <x v="6"/>
    <n v="3"/>
  </r>
  <r>
    <x v="12"/>
    <x v="233"/>
    <x v="0"/>
    <n v="10"/>
  </r>
  <r>
    <x v="12"/>
    <x v="233"/>
    <x v="1"/>
    <n v="5"/>
  </r>
  <r>
    <x v="12"/>
    <x v="233"/>
    <x v="2"/>
    <n v="6"/>
  </r>
  <r>
    <x v="12"/>
    <x v="233"/>
    <x v="3"/>
    <n v="1"/>
  </r>
  <r>
    <x v="12"/>
    <x v="233"/>
    <x v="4"/>
    <n v="25"/>
  </r>
  <r>
    <x v="12"/>
    <x v="233"/>
    <x v="5"/>
    <n v="0"/>
  </r>
  <r>
    <x v="12"/>
    <x v="233"/>
    <x v="6"/>
    <n v="5"/>
  </r>
  <r>
    <x v="12"/>
    <x v="234"/>
    <x v="0"/>
    <n v="11"/>
  </r>
  <r>
    <x v="12"/>
    <x v="234"/>
    <x v="1"/>
    <n v="2"/>
  </r>
  <r>
    <x v="12"/>
    <x v="234"/>
    <x v="2"/>
    <n v="0"/>
  </r>
  <r>
    <x v="12"/>
    <x v="234"/>
    <x v="3"/>
    <n v="9"/>
  </r>
  <r>
    <x v="12"/>
    <x v="234"/>
    <x v="4"/>
    <n v="15"/>
  </r>
  <r>
    <x v="12"/>
    <x v="234"/>
    <x v="5"/>
    <n v="0"/>
  </r>
  <r>
    <x v="12"/>
    <x v="234"/>
    <x v="6"/>
    <n v="6"/>
  </r>
  <r>
    <x v="12"/>
    <x v="235"/>
    <x v="0"/>
    <n v="41"/>
  </r>
  <r>
    <x v="12"/>
    <x v="235"/>
    <x v="1"/>
    <n v="8"/>
  </r>
  <r>
    <x v="12"/>
    <x v="235"/>
    <x v="2"/>
    <n v="19"/>
  </r>
  <r>
    <x v="12"/>
    <x v="235"/>
    <x v="3"/>
    <n v="21"/>
  </r>
  <r>
    <x v="12"/>
    <x v="235"/>
    <x v="4"/>
    <n v="20"/>
  </r>
  <r>
    <x v="12"/>
    <x v="235"/>
    <x v="5"/>
    <n v="7"/>
  </r>
  <r>
    <x v="12"/>
    <x v="235"/>
    <x v="6"/>
    <n v="2"/>
  </r>
  <r>
    <x v="12"/>
    <x v="236"/>
    <x v="0"/>
    <n v="23"/>
  </r>
  <r>
    <x v="12"/>
    <x v="236"/>
    <x v="1"/>
    <n v="6"/>
  </r>
  <r>
    <x v="12"/>
    <x v="236"/>
    <x v="2"/>
    <n v="0"/>
  </r>
  <r>
    <x v="12"/>
    <x v="236"/>
    <x v="3"/>
    <n v="2"/>
  </r>
  <r>
    <x v="12"/>
    <x v="236"/>
    <x v="4"/>
    <n v="22"/>
  </r>
  <r>
    <x v="12"/>
    <x v="236"/>
    <x v="5"/>
    <n v="4"/>
  </r>
  <r>
    <x v="12"/>
    <x v="236"/>
    <x v="6"/>
    <n v="1"/>
  </r>
  <r>
    <x v="12"/>
    <x v="237"/>
    <x v="0"/>
    <n v="46"/>
  </r>
  <r>
    <x v="12"/>
    <x v="237"/>
    <x v="1"/>
    <n v="0"/>
  </r>
  <r>
    <x v="12"/>
    <x v="237"/>
    <x v="2"/>
    <n v="4"/>
  </r>
  <r>
    <x v="12"/>
    <x v="237"/>
    <x v="3"/>
    <n v="4"/>
  </r>
  <r>
    <x v="12"/>
    <x v="237"/>
    <x v="4"/>
    <n v="4"/>
  </r>
  <r>
    <x v="12"/>
    <x v="237"/>
    <x v="5"/>
    <n v="4"/>
  </r>
  <r>
    <x v="12"/>
    <x v="237"/>
    <x v="6"/>
    <n v="4"/>
  </r>
  <r>
    <x v="12"/>
    <x v="238"/>
    <x v="0"/>
    <n v="54"/>
  </r>
  <r>
    <x v="12"/>
    <x v="238"/>
    <x v="1"/>
    <n v="5"/>
  </r>
  <r>
    <x v="12"/>
    <x v="238"/>
    <x v="2"/>
    <n v="10"/>
  </r>
  <r>
    <x v="12"/>
    <x v="238"/>
    <x v="3"/>
    <n v="2"/>
  </r>
  <r>
    <x v="12"/>
    <x v="238"/>
    <x v="4"/>
    <n v="15"/>
  </r>
  <r>
    <x v="12"/>
    <x v="238"/>
    <x v="5"/>
    <n v="33"/>
  </r>
  <r>
    <x v="12"/>
    <x v="238"/>
    <x v="6"/>
    <n v="4"/>
  </r>
  <r>
    <x v="12"/>
    <x v="239"/>
    <x v="0"/>
    <n v="15"/>
  </r>
  <r>
    <x v="12"/>
    <x v="239"/>
    <x v="1"/>
    <n v="1"/>
  </r>
  <r>
    <x v="12"/>
    <x v="239"/>
    <x v="2"/>
    <n v="2"/>
  </r>
  <r>
    <x v="12"/>
    <x v="239"/>
    <x v="3"/>
    <n v="16"/>
  </r>
  <r>
    <x v="12"/>
    <x v="239"/>
    <x v="4"/>
    <n v="12"/>
  </r>
  <r>
    <x v="12"/>
    <x v="239"/>
    <x v="5"/>
    <n v="8"/>
  </r>
  <r>
    <x v="12"/>
    <x v="239"/>
    <x v="6"/>
    <n v="2"/>
  </r>
  <r>
    <x v="12"/>
    <x v="240"/>
    <x v="0"/>
    <n v="14"/>
  </r>
  <r>
    <x v="12"/>
    <x v="240"/>
    <x v="1"/>
    <n v="3"/>
  </r>
  <r>
    <x v="12"/>
    <x v="240"/>
    <x v="2"/>
    <n v="5"/>
  </r>
  <r>
    <x v="12"/>
    <x v="240"/>
    <x v="3"/>
    <n v="15"/>
  </r>
  <r>
    <x v="12"/>
    <x v="240"/>
    <x v="4"/>
    <n v="18"/>
  </r>
  <r>
    <x v="12"/>
    <x v="240"/>
    <x v="5"/>
    <n v="22"/>
  </r>
  <r>
    <x v="12"/>
    <x v="240"/>
    <x v="6"/>
    <n v="8"/>
  </r>
  <r>
    <x v="12"/>
    <x v="241"/>
    <x v="0"/>
    <n v="8"/>
  </r>
  <r>
    <x v="12"/>
    <x v="241"/>
    <x v="1"/>
    <n v="2"/>
  </r>
  <r>
    <x v="12"/>
    <x v="241"/>
    <x v="2"/>
    <n v="3"/>
  </r>
  <r>
    <x v="12"/>
    <x v="241"/>
    <x v="3"/>
    <n v="3"/>
  </r>
  <r>
    <x v="12"/>
    <x v="241"/>
    <x v="4"/>
    <n v="1"/>
  </r>
  <r>
    <x v="12"/>
    <x v="241"/>
    <x v="5"/>
    <n v="5"/>
  </r>
  <r>
    <x v="12"/>
    <x v="241"/>
    <x v="6"/>
    <n v="0"/>
  </r>
  <r>
    <x v="12"/>
    <x v="242"/>
    <x v="0"/>
    <n v="56"/>
  </r>
  <r>
    <x v="12"/>
    <x v="242"/>
    <x v="1"/>
    <n v="6"/>
  </r>
  <r>
    <x v="12"/>
    <x v="242"/>
    <x v="2"/>
    <n v="24"/>
  </r>
  <r>
    <x v="12"/>
    <x v="242"/>
    <x v="3"/>
    <n v="9"/>
  </r>
  <r>
    <x v="12"/>
    <x v="242"/>
    <x v="4"/>
    <n v="25"/>
  </r>
  <r>
    <x v="12"/>
    <x v="242"/>
    <x v="5"/>
    <n v="6"/>
  </r>
  <r>
    <x v="12"/>
    <x v="242"/>
    <x v="6"/>
    <n v="2"/>
  </r>
  <r>
    <x v="12"/>
    <x v="243"/>
    <x v="0"/>
    <n v="40"/>
  </r>
  <r>
    <x v="12"/>
    <x v="243"/>
    <x v="1"/>
    <n v="28"/>
  </r>
  <r>
    <x v="12"/>
    <x v="243"/>
    <x v="2"/>
    <n v="42"/>
  </r>
  <r>
    <x v="12"/>
    <x v="243"/>
    <x v="3"/>
    <n v="1"/>
  </r>
  <r>
    <x v="12"/>
    <x v="243"/>
    <x v="4"/>
    <n v="69"/>
  </r>
  <r>
    <x v="12"/>
    <x v="243"/>
    <x v="5"/>
    <n v="1"/>
  </r>
  <r>
    <x v="12"/>
    <x v="243"/>
    <x v="6"/>
    <n v="25"/>
  </r>
  <r>
    <x v="12"/>
    <x v="244"/>
    <x v="0"/>
    <n v="28"/>
  </r>
  <r>
    <x v="12"/>
    <x v="244"/>
    <x v="1"/>
    <n v="5"/>
  </r>
  <r>
    <x v="12"/>
    <x v="244"/>
    <x v="2"/>
    <n v="32"/>
  </r>
  <r>
    <x v="12"/>
    <x v="244"/>
    <x v="3"/>
    <n v="9"/>
  </r>
  <r>
    <x v="12"/>
    <x v="244"/>
    <x v="4"/>
    <n v="23"/>
  </r>
  <r>
    <x v="12"/>
    <x v="244"/>
    <x v="5"/>
    <n v="3"/>
  </r>
  <r>
    <x v="12"/>
    <x v="244"/>
    <x v="6"/>
    <n v="8"/>
  </r>
  <r>
    <x v="12"/>
    <x v="245"/>
    <x v="0"/>
    <n v="27"/>
  </r>
  <r>
    <x v="12"/>
    <x v="245"/>
    <x v="1"/>
    <n v="3"/>
  </r>
  <r>
    <x v="12"/>
    <x v="245"/>
    <x v="2"/>
    <n v="12"/>
  </r>
  <r>
    <x v="12"/>
    <x v="245"/>
    <x v="3"/>
    <n v="18"/>
  </r>
  <r>
    <x v="12"/>
    <x v="245"/>
    <x v="4"/>
    <n v="53"/>
  </r>
  <r>
    <x v="12"/>
    <x v="245"/>
    <x v="5"/>
    <n v="0"/>
  </r>
  <r>
    <x v="12"/>
    <x v="245"/>
    <x v="6"/>
    <n v="12"/>
  </r>
  <r>
    <x v="12"/>
    <x v="246"/>
    <x v="0"/>
    <n v="41"/>
  </r>
  <r>
    <x v="12"/>
    <x v="246"/>
    <x v="1"/>
    <n v="4"/>
  </r>
  <r>
    <x v="12"/>
    <x v="246"/>
    <x v="2"/>
    <n v="32"/>
  </r>
  <r>
    <x v="12"/>
    <x v="246"/>
    <x v="3"/>
    <n v="6"/>
  </r>
  <r>
    <x v="12"/>
    <x v="246"/>
    <x v="4"/>
    <n v="24"/>
  </r>
  <r>
    <x v="12"/>
    <x v="246"/>
    <x v="5"/>
    <n v="5"/>
  </r>
  <r>
    <x v="12"/>
    <x v="246"/>
    <x v="6"/>
    <n v="26"/>
  </r>
  <r>
    <x v="12"/>
    <x v="247"/>
    <x v="0"/>
    <n v="140"/>
  </r>
  <r>
    <x v="12"/>
    <x v="247"/>
    <x v="1"/>
    <n v="2"/>
  </r>
  <r>
    <x v="12"/>
    <x v="247"/>
    <x v="2"/>
    <n v="23"/>
  </r>
  <r>
    <x v="12"/>
    <x v="247"/>
    <x v="3"/>
    <n v="68"/>
  </r>
  <r>
    <x v="12"/>
    <x v="247"/>
    <x v="4"/>
    <n v="56"/>
  </r>
  <r>
    <x v="12"/>
    <x v="247"/>
    <x v="5"/>
    <n v="25"/>
  </r>
  <r>
    <x v="12"/>
    <x v="247"/>
    <x v="6"/>
    <n v="28"/>
  </r>
  <r>
    <x v="12"/>
    <x v="248"/>
    <x v="0"/>
    <n v="35"/>
  </r>
  <r>
    <x v="12"/>
    <x v="248"/>
    <x v="1"/>
    <n v="2"/>
  </r>
  <r>
    <x v="12"/>
    <x v="248"/>
    <x v="2"/>
    <n v="15"/>
  </r>
  <r>
    <x v="12"/>
    <x v="248"/>
    <x v="3"/>
    <n v="8"/>
  </r>
  <r>
    <x v="12"/>
    <x v="248"/>
    <x v="4"/>
    <n v="43"/>
  </r>
  <r>
    <x v="12"/>
    <x v="248"/>
    <x v="5"/>
    <n v="2"/>
  </r>
  <r>
    <x v="12"/>
    <x v="248"/>
    <x v="6"/>
    <n v="11"/>
  </r>
  <r>
    <x v="12"/>
    <x v="249"/>
    <x v="0"/>
    <n v="24"/>
  </r>
  <r>
    <x v="12"/>
    <x v="249"/>
    <x v="1"/>
    <n v="15"/>
  </r>
  <r>
    <x v="12"/>
    <x v="249"/>
    <x v="2"/>
    <n v="4"/>
  </r>
  <r>
    <x v="12"/>
    <x v="249"/>
    <x v="3"/>
    <n v="1"/>
  </r>
  <r>
    <x v="12"/>
    <x v="249"/>
    <x v="4"/>
    <n v="16"/>
  </r>
  <r>
    <x v="12"/>
    <x v="249"/>
    <x v="5"/>
    <n v="1"/>
  </r>
  <r>
    <x v="12"/>
    <x v="249"/>
    <x v="6"/>
    <n v="4"/>
  </r>
  <r>
    <x v="12"/>
    <x v="250"/>
    <x v="0"/>
    <n v="29"/>
  </r>
  <r>
    <x v="12"/>
    <x v="250"/>
    <x v="1"/>
    <n v="3"/>
  </r>
  <r>
    <x v="12"/>
    <x v="250"/>
    <x v="2"/>
    <n v="1"/>
  </r>
  <r>
    <x v="12"/>
    <x v="250"/>
    <x v="3"/>
    <n v="0"/>
  </r>
  <r>
    <x v="12"/>
    <x v="250"/>
    <x v="4"/>
    <n v="0"/>
  </r>
  <r>
    <x v="12"/>
    <x v="250"/>
    <x v="5"/>
    <n v="3"/>
  </r>
  <r>
    <x v="12"/>
    <x v="250"/>
    <x v="6"/>
    <n v="3"/>
  </r>
  <r>
    <x v="12"/>
    <x v="251"/>
    <x v="0"/>
    <n v="25"/>
  </r>
  <r>
    <x v="12"/>
    <x v="251"/>
    <x v="1"/>
    <n v="1"/>
  </r>
  <r>
    <x v="12"/>
    <x v="251"/>
    <x v="2"/>
    <n v="8"/>
  </r>
  <r>
    <x v="12"/>
    <x v="251"/>
    <x v="3"/>
    <n v="0"/>
  </r>
  <r>
    <x v="12"/>
    <x v="251"/>
    <x v="4"/>
    <n v="0"/>
  </r>
  <r>
    <x v="12"/>
    <x v="251"/>
    <x v="5"/>
    <n v="0"/>
  </r>
  <r>
    <x v="12"/>
    <x v="251"/>
    <x v="6"/>
    <n v="1"/>
  </r>
  <r>
    <x v="12"/>
    <x v="252"/>
    <x v="0"/>
    <n v="71"/>
  </r>
  <r>
    <x v="12"/>
    <x v="252"/>
    <x v="1"/>
    <n v="6"/>
  </r>
  <r>
    <x v="12"/>
    <x v="252"/>
    <x v="2"/>
    <n v="14"/>
  </r>
  <r>
    <x v="12"/>
    <x v="252"/>
    <x v="3"/>
    <n v="13"/>
  </r>
  <r>
    <x v="12"/>
    <x v="252"/>
    <x v="4"/>
    <n v="29"/>
  </r>
  <r>
    <x v="12"/>
    <x v="252"/>
    <x v="5"/>
    <n v="7"/>
  </r>
  <r>
    <x v="12"/>
    <x v="252"/>
    <x v="6"/>
    <n v="25"/>
  </r>
  <r>
    <x v="12"/>
    <x v="253"/>
    <x v="0"/>
    <n v="8"/>
  </r>
  <r>
    <x v="12"/>
    <x v="253"/>
    <x v="1"/>
    <n v="0"/>
  </r>
  <r>
    <x v="12"/>
    <x v="253"/>
    <x v="2"/>
    <n v="11"/>
  </r>
  <r>
    <x v="12"/>
    <x v="253"/>
    <x v="3"/>
    <n v="14"/>
  </r>
  <r>
    <x v="12"/>
    <x v="253"/>
    <x v="4"/>
    <n v="35"/>
  </r>
  <r>
    <x v="12"/>
    <x v="253"/>
    <x v="5"/>
    <n v="1"/>
  </r>
  <r>
    <x v="12"/>
    <x v="253"/>
    <x v="6"/>
    <n v="2"/>
  </r>
  <r>
    <x v="12"/>
    <x v="254"/>
    <x v="0"/>
    <n v="47"/>
  </r>
  <r>
    <x v="12"/>
    <x v="254"/>
    <x v="1"/>
    <n v="1"/>
  </r>
  <r>
    <x v="12"/>
    <x v="254"/>
    <x v="2"/>
    <n v="54"/>
  </r>
  <r>
    <x v="12"/>
    <x v="254"/>
    <x v="3"/>
    <n v="35"/>
  </r>
  <r>
    <x v="12"/>
    <x v="254"/>
    <x v="4"/>
    <n v="56"/>
  </r>
  <r>
    <x v="12"/>
    <x v="254"/>
    <x v="5"/>
    <n v="7"/>
  </r>
  <r>
    <x v="12"/>
    <x v="254"/>
    <x v="6"/>
    <n v="11"/>
  </r>
  <r>
    <x v="12"/>
    <x v="255"/>
    <x v="0"/>
    <n v="72"/>
  </r>
  <r>
    <x v="12"/>
    <x v="255"/>
    <x v="1"/>
    <n v="15"/>
  </r>
  <r>
    <x v="12"/>
    <x v="255"/>
    <x v="2"/>
    <n v="44"/>
  </r>
  <r>
    <x v="12"/>
    <x v="255"/>
    <x v="3"/>
    <n v="51"/>
  </r>
  <r>
    <x v="12"/>
    <x v="255"/>
    <x v="4"/>
    <n v="80"/>
  </r>
  <r>
    <x v="12"/>
    <x v="255"/>
    <x v="5"/>
    <n v="12"/>
  </r>
  <r>
    <x v="12"/>
    <x v="255"/>
    <x v="6"/>
    <n v="39"/>
  </r>
  <r>
    <x v="12"/>
    <x v="256"/>
    <x v="0"/>
    <n v="62"/>
  </r>
  <r>
    <x v="12"/>
    <x v="256"/>
    <x v="1"/>
    <n v="15"/>
  </r>
  <r>
    <x v="12"/>
    <x v="256"/>
    <x v="2"/>
    <n v="48"/>
  </r>
  <r>
    <x v="12"/>
    <x v="256"/>
    <x v="3"/>
    <n v="13"/>
  </r>
  <r>
    <x v="12"/>
    <x v="256"/>
    <x v="4"/>
    <n v="15"/>
  </r>
  <r>
    <x v="12"/>
    <x v="256"/>
    <x v="5"/>
    <n v="14"/>
  </r>
  <r>
    <x v="12"/>
    <x v="256"/>
    <x v="6"/>
    <n v="18"/>
  </r>
  <r>
    <x v="12"/>
    <x v="257"/>
    <x v="0"/>
    <n v="221"/>
  </r>
  <r>
    <x v="12"/>
    <x v="257"/>
    <x v="1"/>
    <n v="3"/>
  </r>
  <r>
    <x v="12"/>
    <x v="257"/>
    <x v="2"/>
    <n v="1"/>
  </r>
  <r>
    <x v="12"/>
    <x v="257"/>
    <x v="3"/>
    <n v="40"/>
  </r>
  <r>
    <x v="12"/>
    <x v="257"/>
    <x v="4"/>
    <n v="47"/>
  </r>
  <r>
    <x v="12"/>
    <x v="257"/>
    <x v="5"/>
    <n v="16"/>
  </r>
  <r>
    <x v="12"/>
    <x v="257"/>
    <x v="6"/>
    <n v="19"/>
  </r>
  <r>
    <x v="13"/>
    <x v="258"/>
    <x v="0"/>
    <n v="71"/>
  </r>
  <r>
    <x v="13"/>
    <x v="258"/>
    <x v="1"/>
    <n v="4"/>
  </r>
  <r>
    <x v="13"/>
    <x v="258"/>
    <x v="2"/>
    <n v="6"/>
  </r>
  <r>
    <x v="13"/>
    <x v="258"/>
    <x v="3"/>
    <n v="63"/>
  </r>
  <r>
    <x v="13"/>
    <x v="258"/>
    <x v="4"/>
    <n v="14"/>
  </r>
  <r>
    <x v="13"/>
    <x v="258"/>
    <x v="5"/>
    <n v="29"/>
  </r>
  <r>
    <x v="13"/>
    <x v="258"/>
    <x v="6"/>
    <n v="2"/>
  </r>
  <r>
    <x v="13"/>
    <x v="259"/>
    <x v="0"/>
    <n v="43"/>
  </r>
  <r>
    <x v="13"/>
    <x v="259"/>
    <x v="1"/>
    <n v="2"/>
  </r>
  <r>
    <x v="13"/>
    <x v="259"/>
    <x v="2"/>
    <n v="17"/>
  </r>
  <r>
    <x v="13"/>
    <x v="259"/>
    <x v="3"/>
    <n v="29"/>
  </r>
  <r>
    <x v="13"/>
    <x v="259"/>
    <x v="4"/>
    <n v="29"/>
  </r>
  <r>
    <x v="13"/>
    <x v="259"/>
    <x v="5"/>
    <n v="5"/>
  </r>
  <r>
    <x v="13"/>
    <x v="259"/>
    <x v="6"/>
    <n v="3"/>
  </r>
  <r>
    <x v="13"/>
    <x v="260"/>
    <x v="0"/>
    <n v="24"/>
  </r>
  <r>
    <x v="13"/>
    <x v="260"/>
    <x v="1"/>
    <n v="4"/>
  </r>
  <r>
    <x v="13"/>
    <x v="260"/>
    <x v="2"/>
    <n v="5"/>
  </r>
  <r>
    <x v="13"/>
    <x v="260"/>
    <x v="3"/>
    <n v="13"/>
  </r>
  <r>
    <x v="13"/>
    <x v="260"/>
    <x v="4"/>
    <n v="7"/>
  </r>
  <r>
    <x v="13"/>
    <x v="260"/>
    <x v="5"/>
    <n v="1"/>
  </r>
  <r>
    <x v="13"/>
    <x v="260"/>
    <x v="6"/>
    <n v="3"/>
  </r>
  <r>
    <x v="13"/>
    <x v="261"/>
    <x v="0"/>
    <n v="117"/>
  </r>
  <r>
    <x v="13"/>
    <x v="261"/>
    <x v="1"/>
    <n v="5"/>
  </r>
  <r>
    <x v="13"/>
    <x v="261"/>
    <x v="2"/>
    <n v="6"/>
  </r>
  <r>
    <x v="13"/>
    <x v="261"/>
    <x v="3"/>
    <n v="1"/>
  </r>
  <r>
    <x v="13"/>
    <x v="261"/>
    <x v="4"/>
    <n v="13"/>
  </r>
  <r>
    <x v="13"/>
    <x v="261"/>
    <x v="5"/>
    <n v="19"/>
  </r>
  <r>
    <x v="13"/>
    <x v="261"/>
    <x v="6"/>
    <n v="6"/>
  </r>
  <r>
    <x v="13"/>
    <x v="262"/>
    <x v="0"/>
    <n v="100"/>
  </r>
  <r>
    <x v="13"/>
    <x v="262"/>
    <x v="1"/>
    <n v="1"/>
  </r>
  <r>
    <x v="13"/>
    <x v="262"/>
    <x v="2"/>
    <n v="5"/>
  </r>
  <r>
    <x v="13"/>
    <x v="262"/>
    <x v="3"/>
    <n v="3"/>
  </r>
  <r>
    <x v="13"/>
    <x v="262"/>
    <x v="4"/>
    <n v="37"/>
  </r>
  <r>
    <x v="13"/>
    <x v="262"/>
    <x v="5"/>
    <n v="4"/>
  </r>
  <r>
    <x v="13"/>
    <x v="262"/>
    <x v="6"/>
    <n v="37"/>
  </r>
  <r>
    <x v="13"/>
    <x v="263"/>
    <x v="0"/>
    <n v="30"/>
  </r>
  <r>
    <x v="13"/>
    <x v="263"/>
    <x v="1"/>
    <n v="0"/>
  </r>
  <r>
    <x v="13"/>
    <x v="263"/>
    <x v="2"/>
    <n v="4"/>
  </r>
  <r>
    <x v="13"/>
    <x v="263"/>
    <x v="3"/>
    <n v="0"/>
  </r>
  <r>
    <x v="13"/>
    <x v="263"/>
    <x v="4"/>
    <n v="5"/>
  </r>
  <r>
    <x v="13"/>
    <x v="263"/>
    <x v="5"/>
    <n v="1"/>
  </r>
  <r>
    <x v="13"/>
    <x v="263"/>
    <x v="6"/>
    <n v="5"/>
  </r>
  <r>
    <x v="13"/>
    <x v="264"/>
    <x v="0"/>
    <n v="75"/>
  </r>
  <r>
    <x v="13"/>
    <x v="264"/>
    <x v="1"/>
    <n v="7"/>
  </r>
  <r>
    <x v="13"/>
    <x v="264"/>
    <x v="2"/>
    <n v="40"/>
  </r>
  <r>
    <x v="13"/>
    <x v="264"/>
    <x v="3"/>
    <n v="43"/>
  </r>
  <r>
    <x v="13"/>
    <x v="264"/>
    <x v="4"/>
    <n v="79"/>
  </r>
  <r>
    <x v="13"/>
    <x v="264"/>
    <x v="5"/>
    <n v="8"/>
  </r>
  <r>
    <x v="13"/>
    <x v="264"/>
    <x v="6"/>
    <n v="12"/>
  </r>
  <r>
    <x v="13"/>
    <x v="265"/>
    <x v="0"/>
    <n v="73"/>
  </r>
  <r>
    <x v="13"/>
    <x v="265"/>
    <x v="1"/>
    <n v="8"/>
  </r>
  <r>
    <x v="13"/>
    <x v="265"/>
    <x v="2"/>
    <n v="35"/>
  </r>
  <r>
    <x v="13"/>
    <x v="265"/>
    <x v="3"/>
    <n v="24"/>
  </r>
  <r>
    <x v="13"/>
    <x v="265"/>
    <x v="4"/>
    <n v="32"/>
  </r>
  <r>
    <x v="13"/>
    <x v="265"/>
    <x v="5"/>
    <n v="10"/>
  </r>
  <r>
    <x v="13"/>
    <x v="265"/>
    <x v="6"/>
    <n v="31"/>
  </r>
  <r>
    <x v="13"/>
    <x v="266"/>
    <x v="0"/>
    <n v="32"/>
  </r>
  <r>
    <x v="13"/>
    <x v="266"/>
    <x v="1"/>
    <n v="3"/>
  </r>
  <r>
    <x v="13"/>
    <x v="266"/>
    <x v="2"/>
    <n v="14"/>
  </r>
  <r>
    <x v="13"/>
    <x v="266"/>
    <x v="3"/>
    <n v="0"/>
  </r>
  <r>
    <x v="13"/>
    <x v="266"/>
    <x v="4"/>
    <n v="6"/>
  </r>
  <r>
    <x v="13"/>
    <x v="266"/>
    <x v="5"/>
    <n v="1"/>
  </r>
  <r>
    <x v="13"/>
    <x v="266"/>
    <x v="6"/>
    <n v="19"/>
  </r>
  <r>
    <x v="13"/>
    <x v="267"/>
    <x v="0"/>
    <n v="10"/>
  </r>
  <r>
    <x v="13"/>
    <x v="267"/>
    <x v="1"/>
    <n v="21"/>
  </r>
  <r>
    <x v="13"/>
    <x v="267"/>
    <x v="2"/>
    <n v="21"/>
  </r>
  <r>
    <x v="13"/>
    <x v="267"/>
    <x v="3"/>
    <n v="30"/>
  </r>
  <r>
    <x v="13"/>
    <x v="267"/>
    <x v="4"/>
    <n v="28"/>
  </r>
  <r>
    <x v="13"/>
    <x v="267"/>
    <x v="5"/>
    <n v="0"/>
  </r>
  <r>
    <x v="13"/>
    <x v="267"/>
    <x v="6"/>
    <n v="21"/>
  </r>
  <r>
    <x v="13"/>
    <x v="268"/>
    <x v="0"/>
    <n v="15"/>
  </r>
  <r>
    <x v="13"/>
    <x v="268"/>
    <x v="1"/>
    <n v="1"/>
  </r>
  <r>
    <x v="13"/>
    <x v="268"/>
    <x v="2"/>
    <n v="14"/>
  </r>
  <r>
    <x v="13"/>
    <x v="268"/>
    <x v="3"/>
    <n v="29"/>
  </r>
  <r>
    <x v="13"/>
    <x v="268"/>
    <x v="4"/>
    <n v="16"/>
  </r>
  <r>
    <x v="13"/>
    <x v="268"/>
    <x v="5"/>
    <n v="5"/>
  </r>
  <r>
    <x v="13"/>
    <x v="268"/>
    <x v="6"/>
    <n v="5"/>
  </r>
  <r>
    <x v="13"/>
    <x v="269"/>
    <x v="0"/>
    <n v="13"/>
  </r>
  <r>
    <x v="13"/>
    <x v="269"/>
    <x v="1"/>
    <n v="10"/>
  </r>
  <r>
    <x v="13"/>
    <x v="269"/>
    <x v="2"/>
    <n v="37"/>
  </r>
  <r>
    <x v="13"/>
    <x v="269"/>
    <x v="3"/>
    <n v="10"/>
  </r>
  <r>
    <x v="13"/>
    <x v="269"/>
    <x v="4"/>
    <n v="5"/>
  </r>
  <r>
    <x v="13"/>
    <x v="269"/>
    <x v="5"/>
    <n v="0"/>
  </r>
  <r>
    <x v="13"/>
    <x v="269"/>
    <x v="6"/>
    <n v="2"/>
  </r>
  <r>
    <x v="13"/>
    <x v="270"/>
    <x v="0"/>
    <n v="31"/>
  </r>
  <r>
    <x v="13"/>
    <x v="270"/>
    <x v="1"/>
    <n v="3"/>
  </r>
  <r>
    <x v="13"/>
    <x v="270"/>
    <x v="2"/>
    <n v="12"/>
  </r>
  <r>
    <x v="13"/>
    <x v="270"/>
    <x v="3"/>
    <n v="5"/>
  </r>
  <r>
    <x v="13"/>
    <x v="270"/>
    <x v="4"/>
    <n v="19"/>
  </r>
  <r>
    <x v="13"/>
    <x v="270"/>
    <x v="5"/>
    <n v="12"/>
  </r>
  <r>
    <x v="13"/>
    <x v="270"/>
    <x v="6"/>
    <n v="22"/>
  </r>
  <r>
    <x v="13"/>
    <x v="271"/>
    <x v="0"/>
    <n v="96"/>
  </r>
  <r>
    <x v="13"/>
    <x v="271"/>
    <x v="1"/>
    <n v="12"/>
  </r>
  <r>
    <x v="13"/>
    <x v="271"/>
    <x v="2"/>
    <n v="38"/>
  </r>
  <r>
    <x v="13"/>
    <x v="271"/>
    <x v="3"/>
    <n v="1"/>
  </r>
  <r>
    <x v="13"/>
    <x v="271"/>
    <x v="4"/>
    <n v="16"/>
  </r>
  <r>
    <x v="13"/>
    <x v="271"/>
    <x v="5"/>
    <n v="0"/>
  </r>
  <r>
    <x v="13"/>
    <x v="271"/>
    <x v="6"/>
    <n v="18"/>
  </r>
  <r>
    <x v="13"/>
    <x v="272"/>
    <x v="0"/>
    <n v="126"/>
  </r>
  <r>
    <x v="13"/>
    <x v="272"/>
    <x v="1"/>
    <n v="0"/>
  </r>
  <r>
    <x v="13"/>
    <x v="272"/>
    <x v="2"/>
    <n v="4"/>
  </r>
  <r>
    <x v="13"/>
    <x v="272"/>
    <x v="3"/>
    <n v="9"/>
  </r>
  <r>
    <x v="13"/>
    <x v="272"/>
    <x v="4"/>
    <n v="15"/>
  </r>
  <r>
    <x v="13"/>
    <x v="272"/>
    <x v="5"/>
    <n v="9"/>
  </r>
  <r>
    <x v="13"/>
    <x v="272"/>
    <x v="6"/>
    <n v="14"/>
  </r>
  <r>
    <x v="13"/>
    <x v="273"/>
    <x v="0"/>
    <n v="146"/>
  </r>
  <r>
    <x v="13"/>
    <x v="273"/>
    <x v="1"/>
    <n v="0"/>
  </r>
  <r>
    <x v="13"/>
    <x v="273"/>
    <x v="2"/>
    <n v="12"/>
  </r>
  <r>
    <x v="13"/>
    <x v="273"/>
    <x v="3"/>
    <n v="10"/>
  </r>
  <r>
    <x v="13"/>
    <x v="273"/>
    <x v="4"/>
    <n v="41"/>
  </r>
  <r>
    <x v="13"/>
    <x v="273"/>
    <x v="5"/>
    <n v="17"/>
  </r>
  <r>
    <x v="13"/>
    <x v="273"/>
    <x v="6"/>
    <n v="22"/>
  </r>
  <r>
    <x v="13"/>
    <x v="274"/>
    <x v="0"/>
    <n v="94"/>
  </r>
  <r>
    <x v="13"/>
    <x v="274"/>
    <x v="1"/>
    <n v="8"/>
  </r>
  <r>
    <x v="13"/>
    <x v="274"/>
    <x v="2"/>
    <n v="45"/>
  </r>
  <r>
    <x v="13"/>
    <x v="274"/>
    <x v="3"/>
    <n v="5"/>
  </r>
  <r>
    <x v="13"/>
    <x v="274"/>
    <x v="4"/>
    <n v="22"/>
  </r>
  <r>
    <x v="13"/>
    <x v="274"/>
    <x v="5"/>
    <n v="3"/>
  </r>
  <r>
    <x v="13"/>
    <x v="274"/>
    <x v="6"/>
    <n v="28"/>
  </r>
  <r>
    <x v="13"/>
    <x v="275"/>
    <x v="0"/>
    <n v="93"/>
  </r>
  <r>
    <x v="13"/>
    <x v="275"/>
    <x v="1"/>
    <n v="11"/>
  </r>
  <r>
    <x v="13"/>
    <x v="275"/>
    <x v="2"/>
    <n v="76"/>
  </r>
  <r>
    <x v="13"/>
    <x v="275"/>
    <x v="3"/>
    <n v="9"/>
  </r>
  <r>
    <x v="13"/>
    <x v="275"/>
    <x v="4"/>
    <n v="14"/>
  </r>
  <r>
    <x v="13"/>
    <x v="275"/>
    <x v="5"/>
    <n v="1"/>
  </r>
  <r>
    <x v="13"/>
    <x v="275"/>
    <x v="6"/>
    <n v="16"/>
  </r>
  <r>
    <x v="13"/>
    <x v="276"/>
    <x v="0"/>
    <n v="37"/>
  </r>
  <r>
    <x v="13"/>
    <x v="276"/>
    <x v="1"/>
    <n v="8"/>
  </r>
  <r>
    <x v="13"/>
    <x v="276"/>
    <x v="2"/>
    <n v="15"/>
  </r>
  <r>
    <x v="13"/>
    <x v="276"/>
    <x v="3"/>
    <n v="11"/>
  </r>
  <r>
    <x v="13"/>
    <x v="276"/>
    <x v="4"/>
    <n v="38"/>
  </r>
  <r>
    <x v="13"/>
    <x v="276"/>
    <x v="5"/>
    <n v="19"/>
  </r>
  <r>
    <x v="13"/>
    <x v="276"/>
    <x v="6"/>
    <n v="7"/>
  </r>
  <r>
    <x v="13"/>
    <x v="277"/>
    <x v="0"/>
    <n v="34"/>
  </r>
  <r>
    <x v="13"/>
    <x v="277"/>
    <x v="1"/>
    <n v="32"/>
  </r>
  <r>
    <x v="13"/>
    <x v="277"/>
    <x v="2"/>
    <n v="76"/>
  </r>
  <r>
    <x v="13"/>
    <x v="277"/>
    <x v="3"/>
    <n v="17"/>
  </r>
  <r>
    <x v="13"/>
    <x v="277"/>
    <x v="4"/>
    <n v="14"/>
  </r>
  <r>
    <x v="13"/>
    <x v="277"/>
    <x v="5"/>
    <n v="2"/>
  </r>
  <r>
    <x v="13"/>
    <x v="277"/>
    <x v="6"/>
    <n v="9"/>
  </r>
  <r>
    <x v="13"/>
    <x v="278"/>
    <x v="0"/>
    <n v="45"/>
  </r>
  <r>
    <x v="13"/>
    <x v="278"/>
    <x v="1"/>
    <n v="2"/>
  </r>
  <r>
    <x v="13"/>
    <x v="278"/>
    <x v="2"/>
    <n v="13"/>
  </r>
  <r>
    <x v="13"/>
    <x v="278"/>
    <x v="3"/>
    <n v="1"/>
  </r>
  <r>
    <x v="13"/>
    <x v="278"/>
    <x v="4"/>
    <n v="5"/>
  </r>
  <r>
    <x v="13"/>
    <x v="278"/>
    <x v="5"/>
    <n v="3"/>
  </r>
  <r>
    <x v="13"/>
    <x v="278"/>
    <x v="6"/>
    <n v="10"/>
  </r>
  <r>
    <x v="13"/>
    <x v="279"/>
    <x v="0"/>
    <n v="14"/>
  </r>
  <r>
    <x v="13"/>
    <x v="279"/>
    <x v="1"/>
    <n v="9"/>
  </r>
  <r>
    <x v="13"/>
    <x v="279"/>
    <x v="2"/>
    <n v="24"/>
  </r>
  <r>
    <x v="13"/>
    <x v="279"/>
    <x v="3"/>
    <n v="1"/>
  </r>
  <r>
    <x v="13"/>
    <x v="279"/>
    <x v="4"/>
    <n v="5"/>
  </r>
  <r>
    <x v="13"/>
    <x v="279"/>
    <x v="5"/>
    <n v="1"/>
  </r>
  <r>
    <x v="13"/>
    <x v="279"/>
    <x v="6"/>
    <n v="6"/>
  </r>
  <r>
    <x v="13"/>
    <x v="280"/>
    <x v="0"/>
    <n v="156"/>
  </r>
  <r>
    <x v="13"/>
    <x v="280"/>
    <x v="1"/>
    <n v="6"/>
  </r>
  <r>
    <x v="13"/>
    <x v="280"/>
    <x v="2"/>
    <n v="32"/>
  </r>
  <r>
    <x v="13"/>
    <x v="280"/>
    <x v="3"/>
    <n v="222"/>
  </r>
  <r>
    <x v="13"/>
    <x v="280"/>
    <x v="4"/>
    <n v="43"/>
  </r>
  <r>
    <x v="13"/>
    <x v="280"/>
    <x v="5"/>
    <n v="10"/>
  </r>
  <r>
    <x v="13"/>
    <x v="280"/>
    <x v="6"/>
    <n v="37"/>
  </r>
  <r>
    <x v="13"/>
    <x v="281"/>
    <x v="0"/>
    <n v="76"/>
  </r>
  <r>
    <x v="13"/>
    <x v="281"/>
    <x v="1"/>
    <n v="11"/>
  </r>
  <r>
    <x v="13"/>
    <x v="281"/>
    <x v="2"/>
    <n v="97"/>
  </r>
  <r>
    <x v="13"/>
    <x v="281"/>
    <x v="3"/>
    <n v="59"/>
  </r>
  <r>
    <x v="13"/>
    <x v="281"/>
    <x v="4"/>
    <n v="16"/>
  </r>
  <r>
    <x v="13"/>
    <x v="281"/>
    <x v="5"/>
    <n v="46"/>
  </r>
  <r>
    <x v="13"/>
    <x v="281"/>
    <x v="6"/>
    <n v="16"/>
  </r>
  <r>
    <x v="13"/>
    <x v="282"/>
    <x v="0"/>
    <n v="92"/>
  </r>
  <r>
    <x v="13"/>
    <x v="282"/>
    <x v="1"/>
    <n v="1"/>
  </r>
  <r>
    <x v="13"/>
    <x v="282"/>
    <x v="2"/>
    <n v="96"/>
  </r>
  <r>
    <x v="13"/>
    <x v="282"/>
    <x v="3"/>
    <n v="24"/>
  </r>
  <r>
    <x v="13"/>
    <x v="282"/>
    <x v="4"/>
    <n v="49"/>
  </r>
  <r>
    <x v="13"/>
    <x v="282"/>
    <x v="5"/>
    <n v="15"/>
  </r>
  <r>
    <x v="13"/>
    <x v="282"/>
    <x v="6"/>
    <n v="19"/>
  </r>
  <r>
    <x v="13"/>
    <x v="283"/>
    <x v="0"/>
    <n v="33"/>
  </r>
  <r>
    <x v="13"/>
    <x v="283"/>
    <x v="1"/>
    <n v="3"/>
  </r>
  <r>
    <x v="13"/>
    <x v="283"/>
    <x v="2"/>
    <n v="21"/>
  </r>
  <r>
    <x v="13"/>
    <x v="283"/>
    <x v="3"/>
    <n v="13"/>
  </r>
  <r>
    <x v="13"/>
    <x v="283"/>
    <x v="4"/>
    <n v="19"/>
  </r>
  <r>
    <x v="13"/>
    <x v="283"/>
    <x v="5"/>
    <n v="3"/>
  </r>
  <r>
    <x v="13"/>
    <x v="283"/>
    <x v="6"/>
    <n v="10"/>
  </r>
  <r>
    <x v="13"/>
    <x v="284"/>
    <x v="0"/>
    <n v="9"/>
  </r>
  <r>
    <x v="13"/>
    <x v="284"/>
    <x v="1"/>
    <n v="7"/>
  </r>
  <r>
    <x v="13"/>
    <x v="284"/>
    <x v="2"/>
    <n v="15"/>
  </r>
  <r>
    <x v="13"/>
    <x v="284"/>
    <x v="3"/>
    <n v="5"/>
  </r>
  <r>
    <x v="13"/>
    <x v="284"/>
    <x v="4"/>
    <n v="45"/>
  </r>
  <r>
    <x v="13"/>
    <x v="284"/>
    <x v="5"/>
    <n v="2"/>
  </r>
  <r>
    <x v="13"/>
    <x v="284"/>
    <x v="6"/>
    <n v="2"/>
  </r>
  <r>
    <x v="13"/>
    <x v="285"/>
    <x v="0"/>
    <n v="30"/>
  </r>
  <r>
    <x v="13"/>
    <x v="285"/>
    <x v="1"/>
    <n v="30"/>
  </r>
  <r>
    <x v="13"/>
    <x v="285"/>
    <x v="2"/>
    <n v="54"/>
  </r>
  <r>
    <x v="13"/>
    <x v="285"/>
    <x v="3"/>
    <n v="5"/>
  </r>
  <r>
    <x v="13"/>
    <x v="285"/>
    <x v="4"/>
    <n v="21"/>
  </r>
  <r>
    <x v="13"/>
    <x v="285"/>
    <x v="5"/>
    <n v="53"/>
  </r>
  <r>
    <x v="13"/>
    <x v="285"/>
    <x v="6"/>
    <n v="10"/>
  </r>
  <r>
    <x v="13"/>
    <x v="286"/>
    <x v="0"/>
    <n v="18"/>
  </r>
  <r>
    <x v="13"/>
    <x v="286"/>
    <x v="1"/>
    <n v="9"/>
  </r>
  <r>
    <x v="13"/>
    <x v="286"/>
    <x v="2"/>
    <n v="115"/>
  </r>
  <r>
    <x v="13"/>
    <x v="286"/>
    <x v="3"/>
    <n v="6"/>
  </r>
  <r>
    <x v="13"/>
    <x v="286"/>
    <x v="4"/>
    <n v="23"/>
  </r>
  <r>
    <x v="13"/>
    <x v="286"/>
    <x v="5"/>
    <n v="38"/>
  </r>
  <r>
    <x v="13"/>
    <x v="286"/>
    <x v="6"/>
    <n v="7"/>
  </r>
  <r>
    <x v="13"/>
    <x v="287"/>
    <x v="0"/>
    <n v="53"/>
  </r>
  <r>
    <x v="13"/>
    <x v="287"/>
    <x v="1"/>
    <n v="13"/>
  </r>
  <r>
    <x v="13"/>
    <x v="287"/>
    <x v="2"/>
    <n v="88"/>
  </r>
  <r>
    <x v="13"/>
    <x v="287"/>
    <x v="3"/>
    <n v="22"/>
  </r>
  <r>
    <x v="13"/>
    <x v="287"/>
    <x v="4"/>
    <n v="35"/>
  </r>
  <r>
    <x v="13"/>
    <x v="287"/>
    <x v="5"/>
    <n v="113"/>
  </r>
  <r>
    <x v="13"/>
    <x v="287"/>
    <x v="6"/>
    <n v="43"/>
  </r>
  <r>
    <x v="13"/>
    <x v="288"/>
    <x v="0"/>
    <n v="33"/>
  </r>
  <r>
    <x v="13"/>
    <x v="288"/>
    <x v="1"/>
    <n v="9"/>
  </r>
  <r>
    <x v="13"/>
    <x v="288"/>
    <x v="2"/>
    <n v="72"/>
  </r>
  <r>
    <x v="13"/>
    <x v="288"/>
    <x v="3"/>
    <n v="3"/>
  </r>
  <r>
    <x v="13"/>
    <x v="288"/>
    <x v="4"/>
    <n v="13"/>
  </r>
  <r>
    <x v="13"/>
    <x v="288"/>
    <x v="5"/>
    <n v="11"/>
  </r>
  <r>
    <x v="13"/>
    <x v="288"/>
    <x v="6"/>
    <n v="6"/>
  </r>
  <r>
    <x v="13"/>
    <x v="289"/>
    <x v="0"/>
    <n v="19"/>
  </r>
  <r>
    <x v="13"/>
    <x v="289"/>
    <x v="1"/>
    <n v="16"/>
  </r>
  <r>
    <x v="13"/>
    <x v="289"/>
    <x v="2"/>
    <n v="44"/>
  </r>
  <r>
    <x v="13"/>
    <x v="289"/>
    <x v="3"/>
    <n v="0"/>
  </r>
  <r>
    <x v="13"/>
    <x v="289"/>
    <x v="4"/>
    <n v="11"/>
  </r>
  <r>
    <x v="13"/>
    <x v="289"/>
    <x v="5"/>
    <n v="6"/>
  </r>
  <r>
    <x v="13"/>
    <x v="289"/>
    <x v="6"/>
    <n v="2"/>
  </r>
  <r>
    <x v="13"/>
    <x v="290"/>
    <x v="0"/>
    <n v="34"/>
  </r>
  <r>
    <x v="13"/>
    <x v="290"/>
    <x v="1"/>
    <n v="32"/>
  </r>
  <r>
    <x v="13"/>
    <x v="290"/>
    <x v="2"/>
    <n v="47"/>
  </r>
  <r>
    <x v="13"/>
    <x v="290"/>
    <x v="3"/>
    <n v="3"/>
  </r>
  <r>
    <x v="13"/>
    <x v="290"/>
    <x v="4"/>
    <n v="9"/>
  </r>
  <r>
    <x v="13"/>
    <x v="290"/>
    <x v="5"/>
    <n v="56"/>
  </r>
  <r>
    <x v="13"/>
    <x v="290"/>
    <x v="6"/>
    <n v="8"/>
  </r>
  <r>
    <x v="13"/>
    <x v="291"/>
    <x v="0"/>
    <n v="65"/>
  </r>
  <r>
    <x v="13"/>
    <x v="291"/>
    <x v="1"/>
    <n v="74"/>
  </r>
  <r>
    <x v="13"/>
    <x v="291"/>
    <x v="2"/>
    <n v="128"/>
  </r>
  <r>
    <x v="13"/>
    <x v="291"/>
    <x v="3"/>
    <n v="6"/>
  </r>
  <r>
    <x v="13"/>
    <x v="291"/>
    <x v="4"/>
    <n v="14"/>
  </r>
  <r>
    <x v="13"/>
    <x v="291"/>
    <x v="5"/>
    <n v="0"/>
  </r>
  <r>
    <x v="13"/>
    <x v="291"/>
    <x v="6"/>
    <n v="20"/>
  </r>
  <r>
    <x v="14"/>
    <x v="292"/>
    <x v="0"/>
    <n v="635"/>
  </r>
  <r>
    <x v="14"/>
    <x v="292"/>
    <x v="1"/>
    <n v="2"/>
  </r>
  <r>
    <x v="14"/>
    <x v="292"/>
    <x v="2"/>
    <n v="175"/>
  </r>
  <r>
    <x v="14"/>
    <x v="292"/>
    <x v="3"/>
    <n v="310"/>
  </r>
  <r>
    <x v="14"/>
    <x v="292"/>
    <x v="4"/>
    <n v="290"/>
  </r>
  <r>
    <x v="14"/>
    <x v="292"/>
    <x v="5"/>
    <n v="951"/>
  </r>
  <r>
    <x v="14"/>
    <x v="292"/>
    <x v="6"/>
    <n v="468"/>
  </r>
  <r>
    <x v="14"/>
    <x v="293"/>
    <x v="0"/>
    <n v="49"/>
  </r>
  <r>
    <x v="14"/>
    <x v="293"/>
    <x v="1"/>
    <n v="15"/>
  </r>
  <r>
    <x v="14"/>
    <x v="293"/>
    <x v="2"/>
    <n v="22"/>
  </r>
  <r>
    <x v="14"/>
    <x v="293"/>
    <x v="3"/>
    <n v="9"/>
  </r>
  <r>
    <x v="14"/>
    <x v="293"/>
    <x v="4"/>
    <n v="24"/>
  </r>
  <r>
    <x v="14"/>
    <x v="293"/>
    <x v="5"/>
    <n v="2"/>
  </r>
  <r>
    <x v="14"/>
    <x v="293"/>
    <x v="6"/>
    <n v="7"/>
  </r>
  <r>
    <x v="14"/>
    <x v="294"/>
    <x v="0"/>
    <n v="7"/>
  </r>
  <r>
    <x v="14"/>
    <x v="294"/>
    <x v="1"/>
    <n v="7"/>
  </r>
  <r>
    <x v="14"/>
    <x v="294"/>
    <x v="2"/>
    <n v="4"/>
  </r>
  <r>
    <x v="14"/>
    <x v="294"/>
    <x v="3"/>
    <n v="23"/>
  </r>
  <r>
    <x v="14"/>
    <x v="294"/>
    <x v="4"/>
    <n v="16"/>
  </r>
  <r>
    <x v="14"/>
    <x v="294"/>
    <x v="5"/>
    <n v="6"/>
  </r>
  <r>
    <x v="14"/>
    <x v="294"/>
    <x v="6"/>
    <n v="0"/>
  </r>
  <r>
    <x v="14"/>
    <x v="295"/>
    <x v="0"/>
    <n v="25"/>
  </r>
  <r>
    <x v="14"/>
    <x v="295"/>
    <x v="1"/>
    <n v="5"/>
  </r>
  <r>
    <x v="14"/>
    <x v="295"/>
    <x v="2"/>
    <n v="4"/>
  </r>
  <r>
    <x v="14"/>
    <x v="295"/>
    <x v="3"/>
    <n v="5"/>
  </r>
  <r>
    <x v="14"/>
    <x v="295"/>
    <x v="4"/>
    <n v="22"/>
  </r>
  <r>
    <x v="14"/>
    <x v="295"/>
    <x v="5"/>
    <n v="10"/>
  </r>
  <r>
    <x v="14"/>
    <x v="295"/>
    <x v="6"/>
    <n v="11"/>
  </r>
  <r>
    <x v="14"/>
    <x v="296"/>
    <x v="0"/>
    <n v="75"/>
  </r>
  <r>
    <x v="14"/>
    <x v="296"/>
    <x v="1"/>
    <n v="12"/>
  </r>
  <r>
    <x v="14"/>
    <x v="296"/>
    <x v="2"/>
    <n v="4"/>
  </r>
  <r>
    <x v="14"/>
    <x v="296"/>
    <x v="3"/>
    <n v="21"/>
  </r>
  <r>
    <x v="14"/>
    <x v="296"/>
    <x v="4"/>
    <n v="18"/>
  </r>
  <r>
    <x v="14"/>
    <x v="296"/>
    <x v="5"/>
    <n v="8"/>
  </r>
  <r>
    <x v="14"/>
    <x v="296"/>
    <x v="6"/>
    <n v="19"/>
  </r>
  <r>
    <x v="14"/>
    <x v="297"/>
    <x v="0"/>
    <n v="103"/>
  </r>
  <r>
    <x v="14"/>
    <x v="297"/>
    <x v="1"/>
    <n v="11"/>
  </r>
  <r>
    <x v="14"/>
    <x v="297"/>
    <x v="2"/>
    <n v="94"/>
  </r>
  <r>
    <x v="14"/>
    <x v="297"/>
    <x v="3"/>
    <n v="24"/>
  </r>
  <r>
    <x v="14"/>
    <x v="297"/>
    <x v="4"/>
    <n v="47"/>
  </r>
  <r>
    <x v="14"/>
    <x v="297"/>
    <x v="5"/>
    <n v="120"/>
  </r>
  <r>
    <x v="14"/>
    <x v="297"/>
    <x v="6"/>
    <n v="35"/>
  </r>
  <r>
    <x v="14"/>
    <x v="298"/>
    <x v="0"/>
    <n v="17"/>
  </r>
  <r>
    <x v="14"/>
    <x v="298"/>
    <x v="1"/>
    <n v="7"/>
  </r>
  <r>
    <x v="14"/>
    <x v="298"/>
    <x v="2"/>
    <n v="30"/>
  </r>
  <r>
    <x v="14"/>
    <x v="298"/>
    <x v="3"/>
    <n v="4"/>
  </r>
  <r>
    <x v="14"/>
    <x v="298"/>
    <x v="4"/>
    <n v="13"/>
  </r>
  <r>
    <x v="14"/>
    <x v="298"/>
    <x v="5"/>
    <n v="0"/>
  </r>
  <r>
    <x v="14"/>
    <x v="298"/>
    <x v="6"/>
    <n v="24"/>
  </r>
  <r>
    <x v="14"/>
    <x v="299"/>
    <x v="0"/>
    <n v="98"/>
  </r>
  <r>
    <x v="14"/>
    <x v="299"/>
    <x v="1"/>
    <n v="13"/>
  </r>
  <r>
    <x v="14"/>
    <x v="299"/>
    <x v="2"/>
    <n v="91"/>
  </r>
  <r>
    <x v="14"/>
    <x v="299"/>
    <x v="3"/>
    <n v="34"/>
  </r>
  <r>
    <x v="14"/>
    <x v="299"/>
    <x v="4"/>
    <n v="41"/>
  </r>
  <r>
    <x v="14"/>
    <x v="299"/>
    <x v="5"/>
    <n v="6"/>
  </r>
  <r>
    <x v="14"/>
    <x v="299"/>
    <x v="6"/>
    <n v="34"/>
  </r>
  <r>
    <x v="14"/>
    <x v="300"/>
    <x v="0"/>
    <n v="68"/>
  </r>
  <r>
    <x v="14"/>
    <x v="300"/>
    <x v="1"/>
    <n v="10"/>
  </r>
  <r>
    <x v="14"/>
    <x v="300"/>
    <x v="2"/>
    <n v="47"/>
  </r>
  <r>
    <x v="14"/>
    <x v="300"/>
    <x v="3"/>
    <n v="31"/>
  </r>
  <r>
    <x v="14"/>
    <x v="300"/>
    <x v="4"/>
    <n v="9"/>
  </r>
  <r>
    <x v="14"/>
    <x v="300"/>
    <x v="5"/>
    <n v="7"/>
  </r>
  <r>
    <x v="14"/>
    <x v="300"/>
    <x v="6"/>
    <n v="43"/>
  </r>
  <r>
    <x v="14"/>
    <x v="301"/>
    <x v="0"/>
    <n v="35"/>
  </r>
  <r>
    <x v="14"/>
    <x v="301"/>
    <x v="1"/>
    <n v="27"/>
  </r>
  <r>
    <x v="14"/>
    <x v="301"/>
    <x v="2"/>
    <n v="22"/>
  </r>
  <r>
    <x v="14"/>
    <x v="301"/>
    <x v="3"/>
    <n v="42"/>
  </r>
  <r>
    <x v="14"/>
    <x v="301"/>
    <x v="4"/>
    <n v="9"/>
  </r>
  <r>
    <x v="14"/>
    <x v="301"/>
    <x v="5"/>
    <n v="6"/>
  </r>
  <r>
    <x v="14"/>
    <x v="301"/>
    <x v="6"/>
    <n v="48"/>
  </r>
  <r>
    <x v="14"/>
    <x v="302"/>
    <x v="0"/>
    <n v="16"/>
  </r>
  <r>
    <x v="14"/>
    <x v="302"/>
    <x v="1"/>
    <n v="13"/>
  </r>
  <r>
    <x v="14"/>
    <x v="302"/>
    <x v="2"/>
    <n v="20"/>
  </r>
  <r>
    <x v="14"/>
    <x v="302"/>
    <x v="3"/>
    <n v="9"/>
  </r>
  <r>
    <x v="14"/>
    <x v="302"/>
    <x v="4"/>
    <n v="15"/>
  </r>
  <r>
    <x v="14"/>
    <x v="302"/>
    <x v="5"/>
    <n v="1"/>
  </r>
  <r>
    <x v="14"/>
    <x v="302"/>
    <x v="6"/>
    <n v="18"/>
  </r>
  <r>
    <x v="14"/>
    <x v="303"/>
    <x v="0"/>
    <n v="22"/>
  </r>
  <r>
    <x v="14"/>
    <x v="303"/>
    <x v="1"/>
    <n v="11"/>
  </r>
  <r>
    <x v="14"/>
    <x v="303"/>
    <x v="2"/>
    <n v="8"/>
  </r>
  <r>
    <x v="14"/>
    <x v="303"/>
    <x v="3"/>
    <n v="13"/>
  </r>
  <r>
    <x v="14"/>
    <x v="303"/>
    <x v="4"/>
    <n v="8"/>
  </r>
  <r>
    <x v="14"/>
    <x v="303"/>
    <x v="5"/>
    <n v="9"/>
  </r>
  <r>
    <x v="14"/>
    <x v="303"/>
    <x v="6"/>
    <n v="17"/>
  </r>
  <r>
    <x v="14"/>
    <x v="304"/>
    <x v="0"/>
    <n v="50"/>
  </r>
  <r>
    <x v="14"/>
    <x v="304"/>
    <x v="1"/>
    <n v="175"/>
  </r>
  <r>
    <x v="14"/>
    <x v="304"/>
    <x v="2"/>
    <n v="111"/>
  </r>
  <r>
    <x v="14"/>
    <x v="304"/>
    <x v="3"/>
    <n v="82"/>
  </r>
  <r>
    <x v="14"/>
    <x v="304"/>
    <x v="4"/>
    <n v="133"/>
  </r>
  <r>
    <x v="14"/>
    <x v="304"/>
    <x v="5"/>
    <n v="2"/>
  </r>
  <r>
    <x v="14"/>
    <x v="304"/>
    <x v="6"/>
    <n v="93"/>
  </r>
  <r>
    <x v="14"/>
    <x v="305"/>
    <x v="0"/>
    <n v="10"/>
  </r>
  <r>
    <x v="14"/>
    <x v="305"/>
    <x v="1"/>
    <n v="10"/>
  </r>
  <r>
    <x v="14"/>
    <x v="305"/>
    <x v="2"/>
    <n v="72"/>
  </r>
  <r>
    <x v="14"/>
    <x v="305"/>
    <x v="3"/>
    <n v="13"/>
  </r>
  <r>
    <x v="14"/>
    <x v="305"/>
    <x v="4"/>
    <n v="34"/>
  </r>
  <r>
    <x v="14"/>
    <x v="305"/>
    <x v="5"/>
    <n v="1"/>
  </r>
  <r>
    <x v="14"/>
    <x v="305"/>
    <x v="6"/>
    <n v="16"/>
  </r>
  <r>
    <x v="14"/>
    <x v="306"/>
    <x v="0"/>
    <n v="38"/>
  </r>
  <r>
    <x v="14"/>
    <x v="306"/>
    <x v="1"/>
    <n v="1"/>
  </r>
  <r>
    <x v="14"/>
    <x v="306"/>
    <x v="2"/>
    <n v="67"/>
  </r>
  <r>
    <x v="14"/>
    <x v="306"/>
    <x v="3"/>
    <n v="29"/>
  </r>
  <r>
    <x v="14"/>
    <x v="306"/>
    <x v="4"/>
    <n v="44"/>
  </r>
  <r>
    <x v="14"/>
    <x v="306"/>
    <x v="5"/>
    <n v="3"/>
  </r>
  <r>
    <x v="14"/>
    <x v="306"/>
    <x v="6"/>
    <n v="7"/>
  </r>
  <r>
    <x v="14"/>
    <x v="307"/>
    <x v="0"/>
    <n v="169"/>
  </r>
  <r>
    <x v="14"/>
    <x v="307"/>
    <x v="1"/>
    <n v="18"/>
  </r>
  <r>
    <x v="14"/>
    <x v="307"/>
    <x v="2"/>
    <n v="134"/>
  </r>
  <r>
    <x v="14"/>
    <x v="307"/>
    <x v="3"/>
    <n v="133"/>
  </r>
  <r>
    <x v="14"/>
    <x v="307"/>
    <x v="4"/>
    <n v="110"/>
  </r>
  <r>
    <x v="14"/>
    <x v="307"/>
    <x v="5"/>
    <n v="34"/>
  </r>
  <r>
    <x v="14"/>
    <x v="307"/>
    <x v="6"/>
    <n v="45"/>
  </r>
  <r>
    <x v="14"/>
    <x v="308"/>
    <x v="0"/>
    <n v="30"/>
  </r>
  <r>
    <x v="14"/>
    <x v="308"/>
    <x v="1"/>
    <n v="37"/>
  </r>
  <r>
    <x v="14"/>
    <x v="308"/>
    <x v="2"/>
    <n v="68"/>
  </r>
  <r>
    <x v="14"/>
    <x v="308"/>
    <x v="3"/>
    <n v="22"/>
  </r>
  <r>
    <x v="14"/>
    <x v="308"/>
    <x v="4"/>
    <n v="21"/>
  </r>
  <r>
    <x v="14"/>
    <x v="308"/>
    <x v="5"/>
    <n v="11"/>
  </r>
  <r>
    <x v="14"/>
    <x v="308"/>
    <x v="6"/>
    <n v="8"/>
  </r>
  <r>
    <x v="14"/>
    <x v="309"/>
    <x v="0"/>
    <n v="33"/>
  </r>
  <r>
    <x v="14"/>
    <x v="309"/>
    <x v="1"/>
    <n v="21"/>
  </r>
  <r>
    <x v="14"/>
    <x v="309"/>
    <x v="2"/>
    <n v="106"/>
  </r>
  <r>
    <x v="14"/>
    <x v="309"/>
    <x v="3"/>
    <n v="6"/>
  </r>
  <r>
    <x v="14"/>
    <x v="309"/>
    <x v="4"/>
    <n v="23"/>
  </r>
  <r>
    <x v="14"/>
    <x v="309"/>
    <x v="5"/>
    <n v="16"/>
  </r>
  <r>
    <x v="14"/>
    <x v="309"/>
    <x v="6"/>
    <n v="17"/>
  </r>
  <r>
    <x v="14"/>
    <x v="310"/>
    <x v="0"/>
    <n v="86"/>
  </r>
  <r>
    <x v="14"/>
    <x v="310"/>
    <x v="1"/>
    <n v="55"/>
  </r>
  <r>
    <x v="14"/>
    <x v="310"/>
    <x v="2"/>
    <n v="229"/>
  </r>
  <r>
    <x v="14"/>
    <x v="310"/>
    <x v="3"/>
    <n v="81"/>
  </r>
  <r>
    <x v="14"/>
    <x v="310"/>
    <x v="4"/>
    <n v="64"/>
  </r>
  <r>
    <x v="14"/>
    <x v="310"/>
    <x v="5"/>
    <n v="13"/>
  </r>
  <r>
    <x v="14"/>
    <x v="310"/>
    <x v="6"/>
    <n v="17"/>
  </r>
  <r>
    <x v="14"/>
    <x v="311"/>
    <x v="0"/>
    <n v="113"/>
  </r>
  <r>
    <x v="14"/>
    <x v="311"/>
    <x v="1"/>
    <n v="6"/>
  </r>
  <r>
    <x v="14"/>
    <x v="311"/>
    <x v="2"/>
    <n v="118"/>
  </r>
  <r>
    <x v="14"/>
    <x v="311"/>
    <x v="3"/>
    <n v="72"/>
  </r>
  <r>
    <x v="14"/>
    <x v="311"/>
    <x v="4"/>
    <n v="97"/>
  </r>
  <r>
    <x v="14"/>
    <x v="311"/>
    <x v="5"/>
    <n v="47"/>
  </r>
  <r>
    <x v="14"/>
    <x v="311"/>
    <x v="6"/>
    <n v="36"/>
  </r>
  <r>
    <x v="14"/>
    <x v="312"/>
    <x v="0"/>
    <n v="130"/>
  </r>
  <r>
    <x v="14"/>
    <x v="312"/>
    <x v="1"/>
    <n v="4"/>
  </r>
  <r>
    <x v="14"/>
    <x v="312"/>
    <x v="2"/>
    <n v="71"/>
  </r>
  <r>
    <x v="14"/>
    <x v="312"/>
    <x v="3"/>
    <n v="1"/>
  </r>
  <r>
    <x v="14"/>
    <x v="312"/>
    <x v="4"/>
    <n v="29"/>
  </r>
  <r>
    <x v="14"/>
    <x v="312"/>
    <x v="5"/>
    <n v="10"/>
  </r>
  <r>
    <x v="14"/>
    <x v="312"/>
    <x v="6"/>
    <n v="58"/>
  </r>
  <r>
    <x v="14"/>
    <x v="313"/>
    <x v="0"/>
    <n v="10"/>
  </r>
  <r>
    <x v="14"/>
    <x v="313"/>
    <x v="1"/>
    <n v="0"/>
  </r>
  <r>
    <x v="14"/>
    <x v="313"/>
    <x v="2"/>
    <n v="2"/>
  </r>
  <r>
    <x v="14"/>
    <x v="313"/>
    <x v="3"/>
    <n v="0"/>
  </r>
  <r>
    <x v="14"/>
    <x v="313"/>
    <x v="4"/>
    <n v="19"/>
  </r>
  <r>
    <x v="14"/>
    <x v="313"/>
    <x v="5"/>
    <n v="3"/>
  </r>
  <r>
    <x v="14"/>
    <x v="313"/>
    <x v="6"/>
    <n v="4"/>
  </r>
  <r>
    <x v="14"/>
    <x v="314"/>
    <x v="0"/>
    <n v="11"/>
  </r>
  <r>
    <x v="14"/>
    <x v="314"/>
    <x v="1"/>
    <n v="2"/>
  </r>
  <r>
    <x v="14"/>
    <x v="314"/>
    <x v="2"/>
    <n v="10"/>
  </r>
  <r>
    <x v="14"/>
    <x v="314"/>
    <x v="3"/>
    <n v="8"/>
  </r>
  <r>
    <x v="14"/>
    <x v="314"/>
    <x v="4"/>
    <n v="11"/>
  </r>
  <r>
    <x v="14"/>
    <x v="314"/>
    <x v="5"/>
    <n v="19"/>
  </r>
  <r>
    <x v="14"/>
    <x v="314"/>
    <x v="6"/>
    <n v="6"/>
  </r>
  <r>
    <x v="14"/>
    <x v="315"/>
    <x v="0"/>
    <n v="84"/>
  </r>
  <r>
    <x v="14"/>
    <x v="315"/>
    <x v="1"/>
    <n v="9"/>
  </r>
  <r>
    <x v="14"/>
    <x v="315"/>
    <x v="2"/>
    <n v="24"/>
  </r>
  <r>
    <x v="14"/>
    <x v="315"/>
    <x v="3"/>
    <n v="26"/>
  </r>
  <r>
    <x v="14"/>
    <x v="315"/>
    <x v="4"/>
    <n v="32"/>
  </r>
  <r>
    <x v="14"/>
    <x v="315"/>
    <x v="5"/>
    <n v="24"/>
  </r>
  <r>
    <x v="14"/>
    <x v="315"/>
    <x v="6"/>
    <n v="8"/>
  </r>
  <r>
    <x v="14"/>
    <x v="316"/>
    <x v="0"/>
    <n v="7"/>
  </r>
  <r>
    <x v="14"/>
    <x v="316"/>
    <x v="1"/>
    <n v="1"/>
  </r>
  <r>
    <x v="14"/>
    <x v="316"/>
    <x v="2"/>
    <n v="6"/>
  </r>
  <r>
    <x v="14"/>
    <x v="316"/>
    <x v="3"/>
    <n v="8"/>
  </r>
  <r>
    <x v="14"/>
    <x v="316"/>
    <x v="4"/>
    <n v="7"/>
  </r>
  <r>
    <x v="14"/>
    <x v="316"/>
    <x v="5"/>
    <n v="0"/>
  </r>
  <r>
    <x v="14"/>
    <x v="316"/>
    <x v="6"/>
    <n v="1"/>
  </r>
  <r>
    <x v="15"/>
    <x v="317"/>
    <x v="0"/>
    <n v="50"/>
  </r>
  <r>
    <x v="15"/>
    <x v="317"/>
    <x v="1"/>
    <n v="19"/>
  </r>
  <r>
    <x v="15"/>
    <x v="317"/>
    <x v="2"/>
    <n v="469"/>
  </r>
  <r>
    <x v="15"/>
    <x v="317"/>
    <x v="3"/>
    <n v="34"/>
  </r>
  <r>
    <x v="15"/>
    <x v="317"/>
    <x v="4"/>
    <n v="151"/>
  </r>
  <r>
    <x v="15"/>
    <x v="317"/>
    <x v="5"/>
    <n v="165"/>
  </r>
  <r>
    <x v="15"/>
    <x v="317"/>
    <x v="6"/>
    <n v="48"/>
  </r>
  <r>
    <x v="15"/>
    <x v="318"/>
    <x v="0"/>
    <n v="21"/>
  </r>
  <r>
    <x v="15"/>
    <x v="318"/>
    <x v="1"/>
    <n v="0"/>
  </r>
  <r>
    <x v="15"/>
    <x v="318"/>
    <x v="2"/>
    <n v="11"/>
  </r>
  <r>
    <x v="15"/>
    <x v="318"/>
    <x v="3"/>
    <n v="1"/>
  </r>
  <r>
    <x v="15"/>
    <x v="318"/>
    <x v="4"/>
    <n v="12"/>
  </r>
  <r>
    <x v="15"/>
    <x v="318"/>
    <x v="5"/>
    <n v="18"/>
  </r>
  <r>
    <x v="15"/>
    <x v="318"/>
    <x v="6"/>
    <n v="11"/>
  </r>
  <r>
    <x v="15"/>
    <x v="319"/>
    <x v="0"/>
    <n v="15"/>
  </r>
  <r>
    <x v="15"/>
    <x v="319"/>
    <x v="1"/>
    <n v="4"/>
  </r>
  <r>
    <x v="15"/>
    <x v="319"/>
    <x v="2"/>
    <n v="6"/>
  </r>
  <r>
    <x v="15"/>
    <x v="319"/>
    <x v="3"/>
    <n v="3"/>
  </r>
  <r>
    <x v="15"/>
    <x v="319"/>
    <x v="4"/>
    <n v="8"/>
  </r>
  <r>
    <x v="15"/>
    <x v="319"/>
    <x v="5"/>
    <n v="1"/>
  </r>
  <r>
    <x v="15"/>
    <x v="319"/>
    <x v="6"/>
    <n v="1"/>
  </r>
  <r>
    <x v="15"/>
    <x v="320"/>
    <x v="0"/>
    <n v="228"/>
  </r>
  <r>
    <x v="15"/>
    <x v="320"/>
    <x v="1"/>
    <n v="12"/>
  </r>
  <r>
    <x v="15"/>
    <x v="320"/>
    <x v="2"/>
    <n v="317"/>
  </r>
  <r>
    <x v="15"/>
    <x v="320"/>
    <x v="3"/>
    <n v="51"/>
  </r>
  <r>
    <x v="15"/>
    <x v="320"/>
    <x v="4"/>
    <n v="172"/>
  </r>
  <r>
    <x v="15"/>
    <x v="320"/>
    <x v="5"/>
    <n v="60"/>
  </r>
  <r>
    <x v="15"/>
    <x v="320"/>
    <x v="6"/>
    <n v="103"/>
  </r>
  <r>
    <x v="15"/>
    <x v="321"/>
    <x v="0"/>
    <n v="35"/>
  </r>
  <r>
    <x v="15"/>
    <x v="321"/>
    <x v="1"/>
    <n v="7"/>
  </r>
  <r>
    <x v="15"/>
    <x v="321"/>
    <x v="2"/>
    <n v="10"/>
  </r>
  <r>
    <x v="15"/>
    <x v="321"/>
    <x v="3"/>
    <n v="21"/>
  </r>
  <r>
    <x v="15"/>
    <x v="321"/>
    <x v="4"/>
    <n v="11"/>
  </r>
  <r>
    <x v="15"/>
    <x v="321"/>
    <x v="5"/>
    <n v="1"/>
  </r>
  <r>
    <x v="15"/>
    <x v="321"/>
    <x v="6"/>
    <n v="3"/>
  </r>
  <r>
    <x v="15"/>
    <x v="322"/>
    <x v="0"/>
    <n v="25"/>
  </r>
  <r>
    <x v="15"/>
    <x v="322"/>
    <x v="1"/>
    <n v="1"/>
  </r>
  <r>
    <x v="15"/>
    <x v="322"/>
    <x v="2"/>
    <n v="4"/>
  </r>
  <r>
    <x v="15"/>
    <x v="322"/>
    <x v="3"/>
    <n v="4"/>
  </r>
  <r>
    <x v="15"/>
    <x v="322"/>
    <x v="4"/>
    <n v="24"/>
  </r>
  <r>
    <x v="15"/>
    <x v="322"/>
    <x v="5"/>
    <n v="5"/>
  </r>
  <r>
    <x v="15"/>
    <x v="322"/>
    <x v="6"/>
    <n v="5"/>
  </r>
  <r>
    <x v="15"/>
    <x v="323"/>
    <x v="0"/>
    <n v="113"/>
  </r>
  <r>
    <x v="15"/>
    <x v="323"/>
    <x v="1"/>
    <n v="8"/>
  </r>
  <r>
    <x v="15"/>
    <x v="323"/>
    <x v="2"/>
    <n v="127"/>
  </r>
  <r>
    <x v="15"/>
    <x v="323"/>
    <x v="3"/>
    <n v="68"/>
  </r>
  <r>
    <x v="15"/>
    <x v="323"/>
    <x v="4"/>
    <n v="85"/>
  </r>
  <r>
    <x v="15"/>
    <x v="323"/>
    <x v="5"/>
    <n v="13"/>
  </r>
  <r>
    <x v="15"/>
    <x v="323"/>
    <x v="6"/>
    <n v="66"/>
  </r>
  <r>
    <x v="15"/>
    <x v="324"/>
    <x v="0"/>
    <n v="58"/>
  </r>
  <r>
    <x v="15"/>
    <x v="324"/>
    <x v="1"/>
    <n v="12"/>
  </r>
  <r>
    <x v="15"/>
    <x v="324"/>
    <x v="2"/>
    <n v="115"/>
  </r>
  <r>
    <x v="15"/>
    <x v="324"/>
    <x v="3"/>
    <n v="38"/>
  </r>
  <r>
    <x v="15"/>
    <x v="324"/>
    <x v="4"/>
    <n v="61"/>
  </r>
  <r>
    <x v="15"/>
    <x v="324"/>
    <x v="5"/>
    <n v="0"/>
  </r>
  <r>
    <x v="15"/>
    <x v="324"/>
    <x v="6"/>
    <n v="20"/>
  </r>
  <r>
    <x v="15"/>
    <x v="325"/>
    <x v="0"/>
    <n v="9"/>
  </r>
  <r>
    <x v="15"/>
    <x v="325"/>
    <x v="1"/>
    <n v="3"/>
  </r>
  <r>
    <x v="15"/>
    <x v="325"/>
    <x v="2"/>
    <n v="11"/>
  </r>
  <r>
    <x v="15"/>
    <x v="325"/>
    <x v="3"/>
    <n v="0"/>
  </r>
  <r>
    <x v="15"/>
    <x v="325"/>
    <x v="4"/>
    <n v="7"/>
  </r>
  <r>
    <x v="15"/>
    <x v="325"/>
    <x v="5"/>
    <n v="0"/>
  </r>
  <r>
    <x v="15"/>
    <x v="325"/>
    <x v="6"/>
    <n v="2"/>
  </r>
  <r>
    <x v="15"/>
    <x v="326"/>
    <x v="0"/>
    <n v="3"/>
  </r>
  <r>
    <x v="15"/>
    <x v="326"/>
    <x v="1"/>
    <n v="1"/>
  </r>
  <r>
    <x v="15"/>
    <x v="326"/>
    <x v="2"/>
    <n v="22"/>
  </r>
  <r>
    <x v="15"/>
    <x v="326"/>
    <x v="3"/>
    <n v="11"/>
  </r>
  <r>
    <x v="15"/>
    <x v="326"/>
    <x v="4"/>
    <n v="26"/>
  </r>
  <r>
    <x v="15"/>
    <x v="326"/>
    <x v="5"/>
    <n v="0"/>
  </r>
  <r>
    <x v="15"/>
    <x v="326"/>
    <x v="6"/>
    <n v="1"/>
  </r>
  <r>
    <x v="15"/>
    <x v="327"/>
    <x v="0"/>
    <n v="13"/>
  </r>
  <r>
    <x v="15"/>
    <x v="327"/>
    <x v="1"/>
    <n v="2"/>
  </r>
  <r>
    <x v="15"/>
    <x v="327"/>
    <x v="2"/>
    <n v="80"/>
  </r>
  <r>
    <x v="15"/>
    <x v="327"/>
    <x v="3"/>
    <n v="26"/>
  </r>
  <r>
    <x v="15"/>
    <x v="327"/>
    <x v="4"/>
    <n v="18"/>
  </r>
  <r>
    <x v="15"/>
    <x v="327"/>
    <x v="5"/>
    <n v="0"/>
  </r>
  <r>
    <x v="15"/>
    <x v="327"/>
    <x v="6"/>
    <n v="3"/>
  </r>
  <r>
    <x v="15"/>
    <x v="328"/>
    <x v="0"/>
    <n v="4"/>
  </r>
  <r>
    <x v="15"/>
    <x v="328"/>
    <x v="1"/>
    <n v="4"/>
  </r>
  <r>
    <x v="15"/>
    <x v="328"/>
    <x v="2"/>
    <n v="1"/>
  </r>
  <r>
    <x v="15"/>
    <x v="328"/>
    <x v="3"/>
    <n v="4"/>
  </r>
  <r>
    <x v="15"/>
    <x v="328"/>
    <x v="4"/>
    <n v="2"/>
  </r>
  <r>
    <x v="15"/>
    <x v="328"/>
    <x v="5"/>
    <n v="8"/>
  </r>
  <r>
    <x v="15"/>
    <x v="328"/>
    <x v="6"/>
    <n v="0"/>
  </r>
  <r>
    <x v="15"/>
    <x v="329"/>
    <x v="0"/>
    <n v="4"/>
  </r>
  <r>
    <x v="15"/>
    <x v="329"/>
    <x v="1"/>
    <n v="4"/>
  </r>
  <r>
    <x v="15"/>
    <x v="329"/>
    <x v="2"/>
    <n v="6"/>
  </r>
  <r>
    <x v="15"/>
    <x v="329"/>
    <x v="3"/>
    <n v="0"/>
  </r>
  <r>
    <x v="15"/>
    <x v="329"/>
    <x v="4"/>
    <n v="2"/>
  </r>
  <r>
    <x v="15"/>
    <x v="329"/>
    <x v="5"/>
    <n v="0"/>
  </r>
  <r>
    <x v="15"/>
    <x v="329"/>
    <x v="6"/>
    <n v="3"/>
  </r>
  <r>
    <x v="15"/>
    <x v="330"/>
    <x v="0"/>
    <n v="9"/>
  </r>
  <r>
    <x v="15"/>
    <x v="330"/>
    <x v="1"/>
    <n v="2"/>
  </r>
  <r>
    <x v="15"/>
    <x v="330"/>
    <x v="2"/>
    <n v="24"/>
  </r>
  <r>
    <x v="15"/>
    <x v="330"/>
    <x v="3"/>
    <n v="10"/>
  </r>
  <r>
    <x v="15"/>
    <x v="330"/>
    <x v="4"/>
    <n v="12"/>
  </r>
  <r>
    <x v="15"/>
    <x v="330"/>
    <x v="5"/>
    <n v="0"/>
  </r>
  <r>
    <x v="15"/>
    <x v="330"/>
    <x v="6"/>
    <n v="4"/>
  </r>
  <r>
    <x v="15"/>
    <x v="331"/>
    <x v="0"/>
    <n v="30"/>
  </r>
  <r>
    <x v="15"/>
    <x v="331"/>
    <x v="1"/>
    <n v="4"/>
  </r>
  <r>
    <x v="15"/>
    <x v="331"/>
    <x v="2"/>
    <n v="32"/>
  </r>
  <r>
    <x v="15"/>
    <x v="331"/>
    <x v="3"/>
    <n v="6"/>
  </r>
  <r>
    <x v="15"/>
    <x v="331"/>
    <x v="4"/>
    <n v="32"/>
  </r>
  <r>
    <x v="15"/>
    <x v="331"/>
    <x v="5"/>
    <n v="6"/>
  </r>
  <r>
    <x v="15"/>
    <x v="331"/>
    <x v="6"/>
    <n v="4"/>
  </r>
  <r>
    <x v="15"/>
    <x v="332"/>
    <x v="0"/>
    <n v="8"/>
  </r>
  <r>
    <x v="15"/>
    <x v="332"/>
    <x v="1"/>
    <n v="5"/>
  </r>
  <r>
    <x v="15"/>
    <x v="332"/>
    <x v="2"/>
    <n v="22"/>
  </r>
  <r>
    <x v="15"/>
    <x v="332"/>
    <x v="3"/>
    <n v="4"/>
  </r>
  <r>
    <x v="15"/>
    <x v="332"/>
    <x v="4"/>
    <n v="6"/>
  </r>
  <r>
    <x v="15"/>
    <x v="332"/>
    <x v="5"/>
    <n v="5"/>
  </r>
  <r>
    <x v="15"/>
    <x v="332"/>
    <x v="6"/>
    <n v="4"/>
  </r>
  <r>
    <x v="15"/>
    <x v="333"/>
    <x v="0"/>
    <n v="27"/>
  </r>
  <r>
    <x v="15"/>
    <x v="333"/>
    <x v="1"/>
    <n v="1"/>
  </r>
  <r>
    <x v="15"/>
    <x v="333"/>
    <x v="2"/>
    <n v="29"/>
  </r>
  <r>
    <x v="15"/>
    <x v="333"/>
    <x v="3"/>
    <n v="31"/>
  </r>
  <r>
    <x v="15"/>
    <x v="333"/>
    <x v="4"/>
    <n v="53"/>
  </r>
  <r>
    <x v="15"/>
    <x v="333"/>
    <x v="5"/>
    <n v="0"/>
  </r>
  <r>
    <x v="15"/>
    <x v="333"/>
    <x v="6"/>
    <n v="2"/>
  </r>
  <r>
    <x v="15"/>
    <x v="334"/>
    <x v="0"/>
    <n v="2"/>
  </r>
  <r>
    <x v="15"/>
    <x v="334"/>
    <x v="1"/>
    <n v="3"/>
  </r>
  <r>
    <x v="15"/>
    <x v="334"/>
    <x v="2"/>
    <n v="22"/>
  </r>
  <r>
    <x v="15"/>
    <x v="334"/>
    <x v="3"/>
    <n v="6"/>
  </r>
  <r>
    <x v="15"/>
    <x v="334"/>
    <x v="4"/>
    <n v="7"/>
  </r>
  <r>
    <x v="15"/>
    <x v="334"/>
    <x v="5"/>
    <n v="0"/>
  </r>
  <r>
    <x v="15"/>
    <x v="334"/>
    <x v="6"/>
    <n v="3"/>
  </r>
  <r>
    <x v="15"/>
    <x v="335"/>
    <x v="0"/>
    <n v="1"/>
  </r>
  <r>
    <x v="15"/>
    <x v="335"/>
    <x v="1"/>
    <n v="7"/>
  </r>
  <r>
    <x v="15"/>
    <x v="335"/>
    <x v="2"/>
    <n v="8"/>
  </r>
  <r>
    <x v="15"/>
    <x v="335"/>
    <x v="3"/>
    <n v="5"/>
  </r>
  <r>
    <x v="15"/>
    <x v="335"/>
    <x v="4"/>
    <n v="2"/>
  </r>
  <r>
    <x v="15"/>
    <x v="335"/>
    <x v="5"/>
    <n v="0"/>
  </r>
  <r>
    <x v="15"/>
    <x v="335"/>
    <x v="6"/>
    <n v="1"/>
  </r>
  <r>
    <x v="15"/>
    <x v="336"/>
    <x v="0"/>
    <n v="17"/>
  </r>
  <r>
    <x v="15"/>
    <x v="336"/>
    <x v="1"/>
    <n v="18"/>
  </r>
  <r>
    <x v="15"/>
    <x v="336"/>
    <x v="2"/>
    <n v="29"/>
  </r>
  <r>
    <x v="15"/>
    <x v="336"/>
    <x v="3"/>
    <n v="8"/>
  </r>
  <r>
    <x v="15"/>
    <x v="336"/>
    <x v="4"/>
    <n v="7"/>
  </r>
  <r>
    <x v="15"/>
    <x v="336"/>
    <x v="5"/>
    <n v="3"/>
  </r>
  <r>
    <x v="15"/>
    <x v="336"/>
    <x v="6"/>
    <n v="4"/>
  </r>
  <r>
    <x v="15"/>
    <x v="337"/>
    <x v="0"/>
    <n v="41"/>
  </r>
  <r>
    <x v="15"/>
    <x v="337"/>
    <x v="1"/>
    <n v="14"/>
  </r>
  <r>
    <x v="15"/>
    <x v="337"/>
    <x v="2"/>
    <n v="59"/>
  </r>
  <r>
    <x v="15"/>
    <x v="337"/>
    <x v="3"/>
    <n v="6"/>
  </r>
  <r>
    <x v="15"/>
    <x v="337"/>
    <x v="4"/>
    <n v="17"/>
  </r>
  <r>
    <x v="15"/>
    <x v="337"/>
    <x v="5"/>
    <n v="58"/>
  </r>
  <r>
    <x v="15"/>
    <x v="337"/>
    <x v="6"/>
    <n v="14"/>
  </r>
  <r>
    <x v="15"/>
    <x v="338"/>
    <x v="0"/>
    <n v="1"/>
  </r>
  <r>
    <x v="15"/>
    <x v="338"/>
    <x v="1"/>
    <n v="3"/>
  </r>
  <r>
    <x v="15"/>
    <x v="338"/>
    <x v="2"/>
    <n v="3"/>
  </r>
  <r>
    <x v="15"/>
    <x v="338"/>
    <x v="3"/>
    <n v="0"/>
  </r>
  <r>
    <x v="15"/>
    <x v="338"/>
    <x v="4"/>
    <n v="15"/>
  </r>
  <r>
    <x v="15"/>
    <x v="338"/>
    <x v="5"/>
    <n v="3"/>
  </r>
  <r>
    <x v="15"/>
    <x v="338"/>
    <x v="6"/>
    <n v="0"/>
  </r>
  <r>
    <x v="15"/>
    <x v="339"/>
    <x v="0"/>
    <n v="57"/>
  </r>
  <r>
    <x v="15"/>
    <x v="339"/>
    <x v="1"/>
    <n v="2"/>
  </r>
  <r>
    <x v="15"/>
    <x v="339"/>
    <x v="2"/>
    <n v="49"/>
  </r>
  <r>
    <x v="15"/>
    <x v="339"/>
    <x v="3"/>
    <n v="10"/>
  </r>
  <r>
    <x v="15"/>
    <x v="339"/>
    <x v="4"/>
    <n v="54"/>
  </r>
  <r>
    <x v="15"/>
    <x v="339"/>
    <x v="5"/>
    <n v="11"/>
  </r>
  <r>
    <x v="15"/>
    <x v="339"/>
    <x v="6"/>
    <n v="37"/>
  </r>
  <r>
    <x v="16"/>
    <x v="340"/>
    <x v="0"/>
    <n v="217"/>
  </r>
  <r>
    <x v="16"/>
    <x v="340"/>
    <x v="1"/>
    <n v="58"/>
  </r>
  <r>
    <x v="16"/>
    <x v="340"/>
    <x v="2"/>
    <n v="38"/>
  </r>
  <r>
    <x v="16"/>
    <x v="340"/>
    <x v="3"/>
    <n v="88"/>
  </r>
  <r>
    <x v="16"/>
    <x v="340"/>
    <x v="4"/>
    <n v="106"/>
  </r>
  <r>
    <x v="16"/>
    <x v="340"/>
    <x v="5"/>
    <n v="114"/>
  </r>
  <r>
    <x v="16"/>
    <x v="340"/>
    <x v="6"/>
    <n v="69"/>
  </r>
  <r>
    <x v="16"/>
    <x v="341"/>
    <x v="0"/>
    <n v="16"/>
  </r>
  <r>
    <x v="16"/>
    <x v="341"/>
    <x v="1"/>
    <n v="3"/>
  </r>
  <r>
    <x v="16"/>
    <x v="341"/>
    <x v="2"/>
    <n v="1"/>
  </r>
  <r>
    <x v="16"/>
    <x v="341"/>
    <x v="3"/>
    <n v="39"/>
  </r>
  <r>
    <x v="16"/>
    <x v="341"/>
    <x v="4"/>
    <n v="9"/>
  </r>
  <r>
    <x v="16"/>
    <x v="341"/>
    <x v="5"/>
    <n v="1"/>
  </r>
  <r>
    <x v="16"/>
    <x v="341"/>
    <x v="6"/>
    <n v="1"/>
  </r>
  <r>
    <x v="16"/>
    <x v="342"/>
    <x v="0"/>
    <n v="1"/>
  </r>
  <r>
    <x v="16"/>
    <x v="342"/>
    <x v="1"/>
    <n v="2"/>
  </r>
  <r>
    <x v="16"/>
    <x v="342"/>
    <x v="2"/>
    <n v="5"/>
  </r>
  <r>
    <x v="16"/>
    <x v="342"/>
    <x v="3"/>
    <n v="2"/>
  </r>
  <r>
    <x v="16"/>
    <x v="342"/>
    <x v="4"/>
    <n v="12"/>
  </r>
  <r>
    <x v="16"/>
    <x v="342"/>
    <x v="5"/>
    <n v="1"/>
  </r>
  <r>
    <x v="16"/>
    <x v="342"/>
    <x v="6"/>
    <n v="1"/>
  </r>
  <r>
    <x v="16"/>
    <x v="343"/>
    <x v="0"/>
    <n v="17"/>
  </r>
  <r>
    <x v="16"/>
    <x v="343"/>
    <x v="1"/>
    <n v="8"/>
  </r>
  <r>
    <x v="16"/>
    <x v="343"/>
    <x v="2"/>
    <n v="30"/>
  </r>
  <r>
    <x v="16"/>
    <x v="343"/>
    <x v="3"/>
    <n v="12"/>
  </r>
  <r>
    <x v="16"/>
    <x v="343"/>
    <x v="4"/>
    <n v="21"/>
  </r>
  <r>
    <x v="16"/>
    <x v="343"/>
    <x v="5"/>
    <n v="14"/>
  </r>
  <r>
    <x v="16"/>
    <x v="343"/>
    <x v="6"/>
    <n v="11"/>
  </r>
  <r>
    <x v="16"/>
    <x v="344"/>
    <x v="0"/>
    <n v="28"/>
  </r>
  <r>
    <x v="16"/>
    <x v="344"/>
    <x v="1"/>
    <n v="12"/>
  </r>
  <r>
    <x v="16"/>
    <x v="344"/>
    <x v="2"/>
    <n v="15"/>
  </r>
  <r>
    <x v="16"/>
    <x v="344"/>
    <x v="3"/>
    <n v="14"/>
  </r>
  <r>
    <x v="16"/>
    <x v="344"/>
    <x v="4"/>
    <n v="44"/>
  </r>
  <r>
    <x v="16"/>
    <x v="344"/>
    <x v="5"/>
    <n v="10"/>
  </r>
  <r>
    <x v="16"/>
    <x v="344"/>
    <x v="6"/>
    <n v="1"/>
  </r>
  <r>
    <x v="16"/>
    <x v="345"/>
    <x v="0"/>
    <n v="9"/>
  </r>
  <r>
    <x v="16"/>
    <x v="345"/>
    <x v="1"/>
    <n v="3"/>
  </r>
  <r>
    <x v="16"/>
    <x v="345"/>
    <x v="2"/>
    <n v="9"/>
  </r>
  <r>
    <x v="16"/>
    <x v="345"/>
    <x v="3"/>
    <n v="3"/>
  </r>
  <r>
    <x v="16"/>
    <x v="345"/>
    <x v="4"/>
    <n v="13"/>
  </r>
  <r>
    <x v="16"/>
    <x v="345"/>
    <x v="5"/>
    <n v="2"/>
  </r>
  <r>
    <x v="16"/>
    <x v="345"/>
    <x v="6"/>
    <n v="0"/>
  </r>
  <r>
    <x v="16"/>
    <x v="346"/>
    <x v="0"/>
    <n v="11"/>
  </r>
  <r>
    <x v="16"/>
    <x v="346"/>
    <x v="1"/>
    <n v="4"/>
  </r>
  <r>
    <x v="16"/>
    <x v="346"/>
    <x v="2"/>
    <n v="2"/>
  </r>
  <r>
    <x v="16"/>
    <x v="346"/>
    <x v="3"/>
    <n v="4"/>
  </r>
  <r>
    <x v="16"/>
    <x v="346"/>
    <x v="4"/>
    <n v="23"/>
  </r>
  <r>
    <x v="16"/>
    <x v="346"/>
    <x v="5"/>
    <n v="7"/>
  </r>
  <r>
    <x v="16"/>
    <x v="346"/>
    <x v="6"/>
    <n v="0"/>
  </r>
  <r>
    <x v="16"/>
    <x v="347"/>
    <x v="0"/>
    <n v="17"/>
  </r>
  <r>
    <x v="16"/>
    <x v="347"/>
    <x v="1"/>
    <n v="20"/>
  </r>
  <r>
    <x v="16"/>
    <x v="347"/>
    <x v="2"/>
    <n v="4"/>
  </r>
  <r>
    <x v="16"/>
    <x v="347"/>
    <x v="3"/>
    <n v="6"/>
  </r>
  <r>
    <x v="16"/>
    <x v="347"/>
    <x v="4"/>
    <n v="14"/>
  </r>
  <r>
    <x v="16"/>
    <x v="347"/>
    <x v="5"/>
    <n v="12"/>
  </r>
  <r>
    <x v="16"/>
    <x v="347"/>
    <x v="6"/>
    <n v="11"/>
  </r>
  <r>
    <x v="16"/>
    <x v="348"/>
    <x v="0"/>
    <n v="20"/>
  </r>
  <r>
    <x v="16"/>
    <x v="348"/>
    <x v="1"/>
    <n v="8"/>
  </r>
  <r>
    <x v="16"/>
    <x v="348"/>
    <x v="2"/>
    <n v="36"/>
  </r>
  <r>
    <x v="16"/>
    <x v="348"/>
    <x v="3"/>
    <n v="90"/>
  </r>
  <r>
    <x v="16"/>
    <x v="348"/>
    <x v="4"/>
    <n v="46"/>
  </r>
  <r>
    <x v="16"/>
    <x v="348"/>
    <x v="5"/>
    <n v="15"/>
  </r>
  <r>
    <x v="16"/>
    <x v="348"/>
    <x v="6"/>
    <n v="43"/>
  </r>
  <r>
    <x v="16"/>
    <x v="349"/>
    <x v="0"/>
    <n v="61"/>
  </r>
  <r>
    <x v="16"/>
    <x v="349"/>
    <x v="1"/>
    <n v="19"/>
  </r>
  <r>
    <x v="16"/>
    <x v="349"/>
    <x v="2"/>
    <n v="28"/>
  </r>
  <r>
    <x v="16"/>
    <x v="349"/>
    <x v="3"/>
    <n v="2"/>
  </r>
  <r>
    <x v="16"/>
    <x v="349"/>
    <x v="4"/>
    <n v="23"/>
  </r>
  <r>
    <x v="16"/>
    <x v="349"/>
    <x v="5"/>
    <n v="3"/>
  </r>
  <r>
    <x v="16"/>
    <x v="349"/>
    <x v="6"/>
    <n v="10"/>
  </r>
  <r>
    <x v="16"/>
    <x v="350"/>
    <x v="0"/>
    <n v="93"/>
  </r>
  <r>
    <x v="16"/>
    <x v="350"/>
    <x v="1"/>
    <n v="1"/>
  </r>
  <r>
    <x v="16"/>
    <x v="350"/>
    <x v="2"/>
    <n v="19"/>
  </r>
  <r>
    <x v="16"/>
    <x v="350"/>
    <x v="3"/>
    <n v="60"/>
  </r>
  <r>
    <x v="16"/>
    <x v="350"/>
    <x v="4"/>
    <n v="82"/>
  </r>
  <r>
    <x v="16"/>
    <x v="350"/>
    <x v="5"/>
    <n v="8"/>
  </r>
  <r>
    <x v="16"/>
    <x v="350"/>
    <x v="6"/>
    <n v="8"/>
  </r>
  <r>
    <x v="16"/>
    <x v="351"/>
    <x v="0"/>
    <n v="1"/>
  </r>
  <r>
    <x v="16"/>
    <x v="351"/>
    <x v="1"/>
    <n v="2"/>
  </r>
  <r>
    <x v="16"/>
    <x v="351"/>
    <x v="2"/>
    <n v="2"/>
  </r>
  <r>
    <x v="16"/>
    <x v="351"/>
    <x v="3"/>
    <n v="5"/>
  </r>
  <r>
    <x v="16"/>
    <x v="351"/>
    <x v="4"/>
    <n v="22"/>
  </r>
  <r>
    <x v="16"/>
    <x v="351"/>
    <x v="5"/>
    <n v="0"/>
  </r>
  <r>
    <x v="16"/>
    <x v="351"/>
    <x v="6"/>
    <n v="0"/>
  </r>
  <r>
    <x v="16"/>
    <x v="352"/>
    <x v="0"/>
    <n v="8"/>
  </r>
  <r>
    <x v="16"/>
    <x v="352"/>
    <x v="1"/>
    <n v="3"/>
  </r>
  <r>
    <x v="16"/>
    <x v="352"/>
    <x v="2"/>
    <n v="6"/>
  </r>
  <r>
    <x v="16"/>
    <x v="352"/>
    <x v="3"/>
    <n v="4"/>
  </r>
  <r>
    <x v="16"/>
    <x v="352"/>
    <x v="4"/>
    <n v="30"/>
  </r>
  <r>
    <x v="16"/>
    <x v="352"/>
    <x v="5"/>
    <n v="0"/>
  </r>
  <r>
    <x v="16"/>
    <x v="352"/>
    <x v="6"/>
    <n v="3"/>
  </r>
  <r>
    <x v="16"/>
    <x v="353"/>
    <x v="0"/>
    <n v="39"/>
  </r>
  <r>
    <x v="16"/>
    <x v="353"/>
    <x v="1"/>
    <n v="12"/>
  </r>
  <r>
    <x v="16"/>
    <x v="353"/>
    <x v="2"/>
    <n v="8"/>
  </r>
  <r>
    <x v="16"/>
    <x v="353"/>
    <x v="3"/>
    <n v="0"/>
  </r>
  <r>
    <x v="16"/>
    <x v="353"/>
    <x v="4"/>
    <n v="27"/>
  </r>
  <r>
    <x v="16"/>
    <x v="353"/>
    <x v="5"/>
    <n v="9"/>
  </r>
  <r>
    <x v="16"/>
    <x v="353"/>
    <x v="6"/>
    <n v="6"/>
  </r>
  <r>
    <x v="16"/>
    <x v="354"/>
    <x v="0"/>
    <n v="17"/>
  </r>
  <r>
    <x v="16"/>
    <x v="354"/>
    <x v="1"/>
    <n v="3"/>
  </r>
  <r>
    <x v="16"/>
    <x v="354"/>
    <x v="2"/>
    <n v="10"/>
  </r>
  <r>
    <x v="16"/>
    <x v="354"/>
    <x v="3"/>
    <n v="6"/>
  </r>
  <r>
    <x v="16"/>
    <x v="354"/>
    <x v="4"/>
    <n v="18"/>
  </r>
  <r>
    <x v="16"/>
    <x v="354"/>
    <x v="5"/>
    <n v="9"/>
  </r>
  <r>
    <x v="16"/>
    <x v="354"/>
    <x v="6"/>
    <n v="12"/>
  </r>
  <r>
    <x v="16"/>
    <x v="355"/>
    <x v="0"/>
    <n v="16"/>
  </r>
  <r>
    <x v="16"/>
    <x v="355"/>
    <x v="1"/>
    <n v="4"/>
  </r>
  <r>
    <x v="16"/>
    <x v="355"/>
    <x v="2"/>
    <n v="24"/>
  </r>
  <r>
    <x v="16"/>
    <x v="355"/>
    <x v="3"/>
    <n v="7"/>
  </r>
  <r>
    <x v="16"/>
    <x v="355"/>
    <x v="4"/>
    <n v="45"/>
  </r>
  <r>
    <x v="16"/>
    <x v="355"/>
    <x v="5"/>
    <n v="1"/>
  </r>
  <r>
    <x v="16"/>
    <x v="355"/>
    <x v="6"/>
    <n v="2"/>
  </r>
  <r>
    <x v="16"/>
    <x v="356"/>
    <x v="0"/>
    <n v="49"/>
  </r>
  <r>
    <x v="16"/>
    <x v="356"/>
    <x v="1"/>
    <n v="15"/>
  </r>
  <r>
    <x v="16"/>
    <x v="356"/>
    <x v="2"/>
    <n v="15"/>
  </r>
  <r>
    <x v="16"/>
    <x v="356"/>
    <x v="3"/>
    <n v="8"/>
  </r>
  <r>
    <x v="16"/>
    <x v="356"/>
    <x v="4"/>
    <n v="16"/>
  </r>
  <r>
    <x v="16"/>
    <x v="356"/>
    <x v="5"/>
    <n v="4"/>
  </r>
  <r>
    <x v="16"/>
    <x v="356"/>
    <x v="6"/>
    <n v="1"/>
  </r>
  <r>
    <x v="16"/>
    <x v="357"/>
    <x v="0"/>
    <n v="66"/>
  </r>
  <r>
    <x v="16"/>
    <x v="357"/>
    <x v="1"/>
    <n v="10"/>
  </r>
  <r>
    <x v="16"/>
    <x v="357"/>
    <x v="2"/>
    <n v="4"/>
  </r>
  <r>
    <x v="16"/>
    <x v="357"/>
    <x v="3"/>
    <n v="20"/>
  </r>
  <r>
    <x v="16"/>
    <x v="357"/>
    <x v="4"/>
    <n v="16"/>
  </r>
  <r>
    <x v="16"/>
    <x v="357"/>
    <x v="5"/>
    <n v="15"/>
  </r>
  <r>
    <x v="16"/>
    <x v="357"/>
    <x v="6"/>
    <n v="5"/>
  </r>
  <r>
    <x v="16"/>
    <x v="358"/>
    <x v="0"/>
    <n v="0"/>
  </r>
  <r>
    <x v="16"/>
    <x v="358"/>
    <x v="1"/>
    <n v="0"/>
  </r>
  <r>
    <x v="16"/>
    <x v="358"/>
    <x v="2"/>
    <n v="0"/>
  </r>
  <r>
    <x v="16"/>
    <x v="358"/>
    <x v="3"/>
    <n v="0"/>
  </r>
  <r>
    <x v="16"/>
    <x v="358"/>
    <x v="4"/>
    <n v="0"/>
  </r>
  <r>
    <x v="16"/>
    <x v="358"/>
    <x v="5"/>
    <n v="0"/>
  </r>
  <r>
    <x v="16"/>
    <x v="358"/>
    <x v="6"/>
    <n v="1"/>
  </r>
  <r>
    <x v="16"/>
    <x v="359"/>
    <x v="0"/>
    <n v="10"/>
  </r>
  <r>
    <x v="16"/>
    <x v="359"/>
    <x v="1"/>
    <n v="5"/>
  </r>
  <r>
    <x v="16"/>
    <x v="359"/>
    <x v="2"/>
    <n v="3"/>
  </r>
  <r>
    <x v="16"/>
    <x v="359"/>
    <x v="3"/>
    <n v="7"/>
  </r>
  <r>
    <x v="16"/>
    <x v="359"/>
    <x v="4"/>
    <n v="6"/>
  </r>
  <r>
    <x v="16"/>
    <x v="359"/>
    <x v="5"/>
    <n v="10"/>
  </r>
  <r>
    <x v="16"/>
    <x v="359"/>
    <x v="6"/>
    <n v="2"/>
  </r>
  <r>
    <x v="16"/>
    <x v="360"/>
    <x v="0"/>
    <n v="48"/>
  </r>
  <r>
    <x v="16"/>
    <x v="360"/>
    <x v="1"/>
    <n v="10"/>
  </r>
  <r>
    <x v="16"/>
    <x v="360"/>
    <x v="2"/>
    <n v="13"/>
  </r>
  <r>
    <x v="16"/>
    <x v="360"/>
    <x v="3"/>
    <n v="24"/>
  </r>
  <r>
    <x v="16"/>
    <x v="360"/>
    <x v="4"/>
    <n v="27"/>
  </r>
  <r>
    <x v="16"/>
    <x v="360"/>
    <x v="5"/>
    <n v="7"/>
  </r>
  <r>
    <x v="16"/>
    <x v="360"/>
    <x v="6"/>
    <n v="5"/>
  </r>
  <r>
    <x v="16"/>
    <x v="361"/>
    <x v="0"/>
    <n v="38"/>
  </r>
  <r>
    <x v="16"/>
    <x v="361"/>
    <x v="1"/>
    <n v="32"/>
  </r>
  <r>
    <x v="16"/>
    <x v="361"/>
    <x v="2"/>
    <n v="5"/>
  </r>
  <r>
    <x v="16"/>
    <x v="361"/>
    <x v="3"/>
    <n v="14"/>
  </r>
  <r>
    <x v="16"/>
    <x v="361"/>
    <x v="4"/>
    <n v="24"/>
  </r>
  <r>
    <x v="16"/>
    <x v="361"/>
    <x v="5"/>
    <n v="16"/>
  </r>
  <r>
    <x v="16"/>
    <x v="361"/>
    <x v="6"/>
    <n v="11"/>
  </r>
  <r>
    <x v="16"/>
    <x v="362"/>
    <x v="0"/>
    <n v="9"/>
  </r>
  <r>
    <x v="16"/>
    <x v="362"/>
    <x v="1"/>
    <n v="2"/>
  </r>
  <r>
    <x v="16"/>
    <x v="362"/>
    <x v="2"/>
    <n v="0"/>
  </r>
  <r>
    <x v="16"/>
    <x v="362"/>
    <x v="3"/>
    <n v="11"/>
  </r>
  <r>
    <x v="16"/>
    <x v="362"/>
    <x v="4"/>
    <n v="20"/>
  </r>
  <r>
    <x v="16"/>
    <x v="362"/>
    <x v="5"/>
    <n v="0"/>
  </r>
  <r>
    <x v="16"/>
    <x v="362"/>
    <x v="6"/>
    <n v="2"/>
  </r>
  <r>
    <x v="16"/>
    <x v="363"/>
    <x v="0"/>
    <n v="31"/>
  </r>
  <r>
    <x v="16"/>
    <x v="363"/>
    <x v="1"/>
    <n v="2"/>
  </r>
  <r>
    <x v="16"/>
    <x v="363"/>
    <x v="2"/>
    <n v="9"/>
  </r>
  <r>
    <x v="16"/>
    <x v="363"/>
    <x v="3"/>
    <n v="23"/>
  </r>
  <r>
    <x v="16"/>
    <x v="363"/>
    <x v="4"/>
    <n v="17"/>
  </r>
  <r>
    <x v="16"/>
    <x v="363"/>
    <x v="5"/>
    <n v="0"/>
  </r>
  <r>
    <x v="16"/>
    <x v="363"/>
    <x v="6"/>
    <n v="6"/>
  </r>
  <r>
    <x v="16"/>
    <x v="364"/>
    <x v="0"/>
    <n v="26"/>
  </r>
  <r>
    <x v="16"/>
    <x v="364"/>
    <x v="1"/>
    <n v="2"/>
  </r>
  <r>
    <x v="16"/>
    <x v="364"/>
    <x v="2"/>
    <n v="7"/>
  </r>
  <r>
    <x v="16"/>
    <x v="364"/>
    <x v="3"/>
    <n v="7"/>
  </r>
  <r>
    <x v="16"/>
    <x v="364"/>
    <x v="4"/>
    <n v="29"/>
  </r>
  <r>
    <x v="16"/>
    <x v="364"/>
    <x v="5"/>
    <n v="4"/>
  </r>
  <r>
    <x v="16"/>
    <x v="364"/>
    <x v="6"/>
    <n v="10"/>
  </r>
  <r>
    <x v="16"/>
    <x v="365"/>
    <x v="0"/>
    <n v="6"/>
  </r>
  <r>
    <x v="16"/>
    <x v="365"/>
    <x v="1"/>
    <n v="5"/>
  </r>
  <r>
    <x v="16"/>
    <x v="365"/>
    <x v="2"/>
    <n v="1"/>
  </r>
  <r>
    <x v="16"/>
    <x v="365"/>
    <x v="3"/>
    <n v="30"/>
  </r>
  <r>
    <x v="16"/>
    <x v="365"/>
    <x v="4"/>
    <n v="7"/>
  </r>
  <r>
    <x v="16"/>
    <x v="365"/>
    <x v="5"/>
    <n v="0"/>
  </r>
  <r>
    <x v="16"/>
    <x v="365"/>
    <x v="6"/>
    <n v="0"/>
  </r>
  <r>
    <x v="16"/>
    <x v="366"/>
    <x v="0"/>
    <n v="25"/>
  </r>
  <r>
    <x v="16"/>
    <x v="366"/>
    <x v="1"/>
    <n v="24"/>
  </r>
  <r>
    <x v="16"/>
    <x v="366"/>
    <x v="2"/>
    <n v="8"/>
  </r>
  <r>
    <x v="16"/>
    <x v="366"/>
    <x v="3"/>
    <n v="4"/>
  </r>
  <r>
    <x v="16"/>
    <x v="366"/>
    <x v="4"/>
    <n v="30"/>
  </r>
  <r>
    <x v="16"/>
    <x v="366"/>
    <x v="5"/>
    <n v="10"/>
  </r>
  <r>
    <x v="16"/>
    <x v="366"/>
    <x v="6"/>
    <n v="4"/>
  </r>
  <r>
    <x v="16"/>
    <x v="367"/>
    <x v="0"/>
    <n v="21"/>
  </r>
  <r>
    <x v="16"/>
    <x v="367"/>
    <x v="1"/>
    <n v="13"/>
  </r>
  <r>
    <x v="16"/>
    <x v="367"/>
    <x v="2"/>
    <n v="8"/>
  </r>
  <r>
    <x v="16"/>
    <x v="367"/>
    <x v="3"/>
    <n v="2"/>
  </r>
  <r>
    <x v="16"/>
    <x v="367"/>
    <x v="4"/>
    <n v="13"/>
  </r>
  <r>
    <x v="16"/>
    <x v="367"/>
    <x v="5"/>
    <n v="5"/>
  </r>
  <r>
    <x v="16"/>
    <x v="367"/>
    <x v="6"/>
    <n v="8"/>
  </r>
  <r>
    <x v="16"/>
    <x v="368"/>
    <x v="0"/>
    <n v="1"/>
  </r>
  <r>
    <x v="16"/>
    <x v="368"/>
    <x v="1"/>
    <n v="7"/>
  </r>
  <r>
    <x v="16"/>
    <x v="368"/>
    <x v="2"/>
    <n v="0"/>
  </r>
  <r>
    <x v="16"/>
    <x v="368"/>
    <x v="3"/>
    <n v="0"/>
  </r>
  <r>
    <x v="16"/>
    <x v="368"/>
    <x v="4"/>
    <n v="4"/>
  </r>
  <r>
    <x v="16"/>
    <x v="368"/>
    <x v="5"/>
    <n v="0"/>
  </r>
  <r>
    <x v="16"/>
    <x v="368"/>
    <x v="6"/>
    <n v="0"/>
  </r>
  <r>
    <x v="16"/>
    <x v="369"/>
    <x v="0"/>
    <n v="3"/>
  </r>
  <r>
    <x v="16"/>
    <x v="369"/>
    <x v="1"/>
    <n v="4"/>
  </r>
  <r>
    <x v="16"/>
    <x v="369"/>
    <x v="2"/>
    <n v="4"/>
  </r>
  <r>
    <x v="16"/>
    <x v="369"/>
    <x v="3"/>
    <n v="0"/>
  </r>
  <r>
    <x v="16"/>
    <x v="369"/>
    <x v="4"/>
    <n v="5"/>
  </r>
  <r>
    <x v="16"/>
    <x v="369"/>
    <x v="5"/>
    <n v="1"/>
  </r>
  <r>
    <x v="16"/>
    <x v="369"/>
    <x v="6"/>
    <n v="1"/>
  </r>
  <r>
    <x v="16"/>
    <x v="370"/>
    <x v="0"/>
    <n v="8"/>
  </r>
  <r>
    <x v="16"/>
    <x v="370"/>
    <x v="1"/>
    <n v="10"/>
  </r>
  <r>
    <x v="16"/>
    <x v="370"/>
    <x v="2"/>
    <n v="1"/>
  </r>
  <r>
    <x v="16"/>
    <x v="370"/>
    <x v="3"/>
    <n v="39"/>
  </r>
  <r>
    <x v="16"/>
    <x v="370"/>
    <x v="4"/>
    <n v="8"/>
  </r>
  <r>
    <x v="16"/>
    <x v="370"/>
    <x v="5"/>
    <n v="2"/>
  </r>
  <r>
    <x v="16"/>
    <x v="370"/>
    <x v="6"/>
    <n v="17"/>
  </r>
  <r>
    <x v="16"/>
    <x v="371"/>
    <x v="0"/>
    <n v="13"/>
  </r>
  <r>
    <x v="16"/>
    <x v="371"/>
    <x v="1"/>
    <n v="8"/>
  </r>
  <r>
    <x v="16"/>
    <x v="371"/>
    <x v="2"/>
    <n v="4"/>
  </r>
  <r>
    <x v="16"/>
    <x v="371"/>
    <x v="3"/>
    <n v="0"/>
  </r>
  <r>
    <x v="16"/>
    <x v="371"/>
    <x v="4"/>
    <n v="6"/>
  </r>
  <r>
    <x v="16"/>
    <x v="371"/>
    <x v="5"/>
    <n v="1"/>
  </r>
  <r>
    <x v="16"/>
    <x v="371"/>
    <x v="6"/>
    <n v="0"/>
  </r>
  <r>
    <x v="16"/>
    <x v="372"/>
    <x v="0"/>
    <n v="19"/>
  </r>
  <r>
    <x v="16"/>
    <x v="372"/>
    <x v="1"/>
    <n v="8"/>
  </r>
  <r>
    <x v="16"/>
    <x v="372"/>
    <x v="2"/>
    <n v="2"/>
  </r>
  <r>
    <x v="16"/>
    <x v="372"/>
    <x v="3"/>
    <n v="8"/>
  </r>
  <r>
    <x v="16"/>
    <x v="372"/>
    <x v="4"/>
    <n v="22"/>
  </r>
  <r>
    <x v="16"/>
    <x v="372"/>
    <x v="5"/>
    <n v="0"/>
  </r>
  <r>
    <x v="16"/>
    <x v="372"/>
    <x v="6"/>
    <n v="0"/>
  </r>
  <r>
    <x v="16"/>
    <x v="373"/>
    <x v="0"/>
    <n v="5"/>
  </r>
  <r>
    <x v="16"/>
    <x v="373"/>
    <x v="1"/>
    <n v="0"/>
  </r>
  <r>
    <x v="16"/>
    <x v="373"/>
    <x v="2"/>
    <n v="0"/>
  </r>
  <r>
    <x v="16"/>
    <x v="373"/>
    <x v="3"/>
    <n v="0"/>
  </r>
  <r>
    <x v="16"/>
    <x v="373"/>
    <x v="4"/>
    <n v="0"/>
  </r>
  <r>
    <x v="16"/>
    <x v="373"/>
    <x v="5"/>
    <n v="0"/>
  </r>
  <r>
    <x v="16"/>
    <x v="373"/>
    <x v="6"/>
    <n v="1"/>
  </r>
  <r>
    <x v="16"/>
    <x v="374"/>
    <x v="0"/>
    <n v="2"/>
  </r>
  <r>
    <x v="16"/>
    <x v="374"/>
    <x v="1"/>
    <n v="0"/>
  </r>
  <r>
    <x v="16"/>
    <x v="374"/>
    <x v="2"/>
    <n v="0"/>
  </r>
  <r>
    <x v="16"/>
    <x v="374"/>
    <x v="3"/>
    <n v="0"/>
  </r>
  <r>
    <x v="16"/>
    <x v="374"/>
    <x v="4"/>
    <n v="1"/>
  </r>
  <r>
    <x v="16"/>
    <x v="374"/>
    <x v="5"/>
    <n v="1"/>
  </r>
  <r>
    <x v="16"/>
    <x v="374"/>
    <x v="6"/>
    <n v="0"/>
  </r>
  <r>
    <x v="16"/>
    <x v="375"/>
    <x v="0"/>
    <n v="15"/>
  </r>
  <r>
    <x v="16"/>
    <x v="375"/>
    <x v="1"/>
    <n v="3"/>
  </r>
  <r>
    <x v="16"/>
    <x v="375"/>
    <x v="2"/>
    <n v="0"/>
  </r>
  <r>
    <x v="16"/>
    <x v="375"/>
    <x v="3"/>
    <n v="12"/>
  </r>
  <r>
    <x v="16"/>
    <x v="375"/>
    <x v="4"/>
    <n v="4"/>
  </r>
  <r>
    <x v="16"/>
    <x v="375"/>
    <x v="5"/>
    <n v="6"/>
  </r>
  <r>
    <x v="16"/>
    <x v="375"/>
    <x v="6"/>
    <n v="0"/>
  </r>
  <r>
    <x v="16"/>
    <x v="376"/>
    <x v="0"/>
    <n v="76"/>
  </r>
  <r>
    <x v="16"/>
    <x v="376"/>
    <x v="1"/>
    <n v="18"/>
  </r>
  <r>
    <x v="16"/>
    <x v="376"/>
    <x v="2"/>
    <n v="6"/>
  </r>
  <r>
    <x v="16"/>
    <x v="376"/>
    <x v="3"/>
    <n v="32"/>
  </r>
  <r>
    <x v="16"/>
    <x v="376"/>
    <x v="4"/>
    <n v="27"/>
  </r>
  <r>
    <x v="16"/>
    <x v="376"/>
    <x v="5"/>
    <n v="2"/>
  </r>
  <r>
    <x v="16"/>
    <x v="376"/>
    <x v="6"/>
    <n v="3"/>
  </r>
  <r>
    <x v="16"/>
    <x v="377"/>
    <x v="0"/>
    <n v="33"/>
  </r>
  <r>
    <x v="16"/>
    <x v="377"/>
    <x v="1"/>
    <n v="4"/>
  </r>
  <r>
    <x v="16"/>
    <x v="377"/>
    <x v="2"/>
    <n v="3"/>
  </r>
  <r>
    <x v="16"/>
    <x v="377"/>
    <x v="3"/>
    <n v="7"/>
  </r>
  <r>
    <x v="16"/>
    <x v="377"/>
    <x v="4"/>
    <n v="21"/>
  </r>
  <r>
    <x v="16"/>
    <x v="377"/>
    <x v="5"/>
    <n v="6"/>
  </r>
  <r>
    <x v="16"/>
    <x v="377"/>
    <x v="6"/>
    <n v="4"/>
  </r>
  <r>
    <x v="16"/>
    <x v="378"/>
    <x v="0"/>
    <n v="49"/>
  </r>
  <r>
    <x v="16"/>
    <x v="378"/>
    <x v="1"/>
    <n v="10"/>
  </r>
  <r>
    <x v="16"/>
    <x v="378"/>
    <x v="2"/>
    <n v="10"/>
  </r>
  <r>
    <x v="16"/>
    <x v="378"/>
    <x v="3"/>
    <n v="13"/>
  </r>
  <r>
    <x v="16"/>
    <x v="378"/>
    <x v="4"/>
    <n v="19"/>
  </r>
  <r>
    <x v="16"/>
    <x v="378"/>
    <x v="5"/>
    <n v="5"/>
  </r>
  <r>
    <x v="16"/>
    <x v="378"/>
    <x v="6"/>
    <n v="0"/>
  </r>
  <r>
    <x v="16"/>
    <x v="379"/>
    <x v="0"/>
    <n v="47"/>
  </r>
  <r>
    <x v="16"/>
    <x v="379"/>
    <x v="1"/>
    <n v="17"/>
  </r>
  <r>
    <x v="16"/>
    <x v="379"/>
    <x v="2"/>
    <n v="4"/>
  </r>
  <r>
    <x v="16"/>
    <x v="379"/>
    <x v="3"/>
    <n v="4"/>
  </r>
  <r>
    <x v="16"/>
    <x v="379"/>
    <x v="4"/>
    <n v="26"/>
  </r>
  <r>
    <x v="16"/>
    <x v="379"/>
    <x v="5"/>
    <n v="2"/>
  </r>
  <r>
    <x v="16"/>
    <x v="379"/>
    <x v="6"/>
    <n v="0"/>
  </r>
  <r>
    <x v="16"/>
    <x v="380"/>
    <x v="0"/>
    <n v="16"/>
  </r>
  <r>
    <x v="16"/>
    <x v="380"/>
    <x v="1"/>
    <n v="3"/>
  </r>
  <r>
    <x v="16"/>
    <x v="380"/>
    <x v="2"/>
    <n v="2"/>
  </r>
  <r>
    <x v="16"/>
    <x v="380"/>
    <x v="3"/>
    <n v="8"/>
  </r>
  <r>
    <x v="16"/>
    <x v="380"/>
    <x v="4"/>
    <n v="4"/>
  </r>
  <r>
    <x v="16"/>
    <x v="380"/>
    <x v="5"/>
    <n v="3"/>
  </r>
  <r>
    <x v="16"/>
    <x v="380"/>
    <x v="6"/>
    <n v="0"/>
  </r>
  <r>
    <x v="16"/>
    <x v="381"/>
    <x v="0"/>
    <n v="63"/>
  </r>
  <r>
    <x v="16"/>
    <x v="381"/>
    <x v="1"/>
    <n v="7"/>
  </r>
  <r>
    <x v="16"/>
    <x v="381"/>
    <x v="2"/>
    <n v="20"/>
  </r>
  <r>
    <x v="16"/>
    <x v="381"/>
    <x v="3"/>
    <n v="12"/>
  </r>
  <r>
    <x v="16"/>
    <x v="381"/>
    <x v="4"/>
    <n v="19"/>
  </r>
  <r>
    <x v="16"/>
    <x v="381"/>
    <x v="5"/>
    <n v="15"/>
  </r>
  <r>
    <x v="16"/>
    <x v="381"/>
    <x v="6"/>
    <n v="13"/>
  </r>
  <r>
    <x v="16"/>
    <x v="382"/>
    <x v="0"/>
    <n v="7"/>
  </r>
  <r>
    <x v="16"/>
    <x v="382"/>
    <x v="1"/>
    <n v="2"/>
  </r>
  <r>
    <x v="16"/>
    <x v="382"/>
    <x v="2"/>
    <n v="3"/>
  </r>
  <r>
    <x v="16"/>
    <x v="382"/>
    <x v="3"/>
    <n v="36"/>
  </r>
  <r>
    <x v="16"/>
    <x v="382"/>
    <x v="4"/>
    <n v="2"/>
  </r>
  <r>
    <x v="16"/>
    <x v="382"/>
    <x v="5"/>
    <n v="27"/>
  </r>
  <r>
    <x v="16"/>
    <x v="382"/>
    <x v="6"/>
    <n v="1"/>
  </r>
  <r>
    <x v="16"/>
    <x v="383"/>
    <x v="0"/>
    <n v="1"/>
  </r>
  <r>
    <x v="16"/>
    <x v="383"/>
    <x v="1"/>
    <n v="0"/>
  </r>
  <r>
    <x v="16"/>
    <x v="383"/>
    <x v="2"/>
    <n v="0"/>
  </r>
  <r>
    <x v="16"/>
    <x v="383"/>
    <x v="3"/>
    <n v="0"/>
  </r>
  <r>
    <x v="16"/>
    <x v="383"/>
    <x v="4"/>
    <n v="1"/>
  </r>
  <r>
    <x v="16"/>
    <x v="383"/>
    <x v="5"/>
    <n v="0"/>
  </r>
  <r>
    <x v="16"/>
    <x v="383"/>
    <x v="6"/>
    <n v="0"/>
  </r>
  <r>
    <x v="17"/>
    <x v="384"/>
    <x v="0"/>
    <n v="229"/>
  </r>
  <r>
    <x v="17"/>
    <x v="384"/>
    <x v="1"/>
    <n v="51"/>
  </r>
  <r>
    <x v="17"/>
    <x v="384"/>
    <x v="2"/>
    <n v="103"/>
  </r>
  <r>
    <x v="17"/>
    <x v="384"/>
    <x v="3"/>
    <n v="3"/>
  </r>
  <r>
    <x v="17"/>
    <x v="384"/>
    <x v="4"/>
    <n v="40"/>
  </r>
  <r>
    <x v="17"/>
    <x v="384"/>
    <x v="5"/>
    <n v="12"/>
  </r>
  <r>
    <x v="17"/>
    <x v="384"/>
    <x v="6"/>
    <n v="67"/>
  </r>
  <r>
    <x v="17"/>
    <x v="385"/>
    <x v="0"/>
    <n v="149"/>
  </r>
  <r>
    <x v="17"/>
    <x v="385"/>
    <x v="1"/>
    <n v="34"/>
  </r>
  <r>
    <x v="17"/>
    <x v="385"/>
    <x v="2"/>
    <n v="99"/>
  </r>
  <r>
    <x v="17"/>
    <x v="385"/>
    <x v="3"/>
    <n v="8"/>
  </r>
  <r>
    <x v="17"/>
    <x v="385"/>
    <x v="4"/>
    <n v="25"/>
  </r>
  <r>
    <x v="17"/>
    <x v="385"/>
    <x v="5"/>
    <n v="97"/>
  </r>
  <r>
    <x v="17"/>
    <x v="385"/>
    <x v="6"/>
    <n v="47"/>
  </r>
  <r>
    <x v="17"/>
    <x v="386"/>
    <x v="0"/>
    <n v="10"/>
  </r>
  <r>
    <x v="17"/>
    <x v="386"/>
    <x v="1"/>
    <n v="7"/>
  </r>
  <r>
    <x v="17"/>
    <x v="386"/>
    <x v="2"/>
    <n v="16"/>
  </r>
  <r>
    <x v="17"/>
    <x v="386"/>
    <x v="3"/>
    <n v="2"/>
  </r>
  <r>
    <x v="17"/>
    <x v="386"/>
    <x v="4"/>
    <n v="7"/>
  </r>
  <r>
    <x v="17"/>
    <x v="386"/>
    <x v="5"/>
    <n v="3"/>
  </r>
  <r>
    <x v="17"/>
    <x v="386"/>
    <x v="6"/>
    <n v="13"/>
  </r>
  <r>
    <x v="17"/>
    <x v="387"/>
    <x v="0"/>
    <n v="20"/>
  </r>
  <r>
    <x v="17"/>
    <x v="387"/>
    <x v="1"/>
    <n v="2"/>
  </r>
  <r>
    <x v="17"/>
    <x v="387"/>
    <x v="2"/>
    <n v="1"/>
  </r>
  <r>
    <x v="17"/>
    <x v="387"/>
    <x v="3"/>
    <n v="3"/>
  </r>
  <r>
    <x v="17"/>
    <x v="387"/>
    <x v="4"/>
    <n v="5"/>
  </r>
  <r>
    <x v="17"/>
    <x v="387"/>
    <x v="5"/>
    <n v="8"/>
  </r>
  <r>
    <x v="17"/>
    <x v="387"/>
    <x v="6"/>
    <n v="0"/>
  </r>
  <r>
    <x v="17"/>
    <x v="388"/>
    <x v="0"/>
    <n v="11"/>
  </r>
  <r>
    <x v="17"/>
    <x v="388"/>
    <x v="1"/>
    <n v="7"/>
  </r>
  <r>
    <x v="17"/>
    <x v="388"/>
    <x v="2"/>
    <n v="1"/>
  </r>
  <r>
    <x v="17"/>
    <x v="388"/>
    <x v="3"/>
    <n v="3"/>
  </r>
  <r>
    <x v="17"/>
    <x v="388"/>
    <x v="4"/>
    <n v="6"/>
  </r>
  <r>
    <x v="17"/>
    <x v="388"/>
    <x v="5"/>
    <n v="4"/>
  </r>
  <r>
    <x v="17"/>
    <x v="388"/>
    <x v="6"/>
    <n v="1"/>
  </r>
  <r>
    <x v="17"/>
    <x v="389"/>
    <x v="0"/>
    <n v="11"/>
  </r>
  <r>
    <x v="17"/>
    <x v="389"/>
    <x v="1"/>
    <n v="3"/>
  </r>
  <r>
    <x v="17"/>
    <x v="389"/>
    <x v="2"/>
    <n v="7"/>
  </r>
  <r>
    <x v="17"/>
    <x v="389"/>
    <x v="3"/>
    <n v="0"/>
  </r>
  <r>
    <x v="17"/>
    <x v="389"/>
    <x v="4"/>
    <n v="1"/>
  </r>
  <r>
    <x v="17"/>
    <x v="389"/>
    <x v="5"/>
    <n v="2"/>
  </r>
  <r>
    <x v="17"/>
    <x v="389"/>
    <x v="6"/>
    <n v="0"/>
  </r>
  <r>
    <x v="17"/>
    <x v="390"/>
    <x v="0"/>
    <n v="12"/>
  </r>
  <r>
    <x v="17"/>
    <x v="390"/>
    <x v="1"/>
    <n v="8"/>
  </r>
  <r>
    <x v="17"/>
    <x v="390"/>
    <x v="2"/>
    <n v="9"/>
  </r>
  <r>
    <x v="17"/>
    <x v="390"/>
    <x v="3"/>
    <n v="2"/>
  </r>
  <r>
    <x v="17"/>
    <x v="390"/>
    <x v="4"/>
    <n v="3"/>
  </r>
  <r>
    <x v="17"/>
    <x v="390"/>
    <x v="5"/>
    <n v="2"/>
  </r>
  <r>
    <x v="17"/>
    <x v="390"/>
    <x v="6"/>
    <n v="6"/>
  </r>
  <r>
    <x v="17"/>
    <x v="391"/>
    <x v="0"/>
    <n v="32"/>
  </r>
  <r>
    <x v="17"/>
    <x v="391"/>
    <x v="1"/>
    <n v="1"/>
  </r>
  <r>
    <x v="17"/>
    <x v="391"/>
    <x v="2"/>
    <n v="32"/>
  </r>
  <r>
    <x v="17"/>
    <x v="391"/>
    <x v="3"/>
    <n v="28"/>
  </r>
  <r>
    <x v="17"/>
    <x v="391"/>
    <x v="4"/>
    <n v="21"/>
  </r>
  <r>
    <x v="17"/>
    <x v="391"/>
    <x v="5"/>
    <n v="1"/>
  </r>
  <r>
    <x v="17"/>
    <x v="391"/>
    <x v="6"/>
    <n v="14"/>
  </r>
  <r>
    <x v="17"/>
    <x v="392"/>
    <x v="0"/>
    <n v="9"/>
  </r>
  <r>
    <x v="17"/>
    <x v="392"/>
    <x v="1"/>
    <n v="1"/>
  </r>
  <r>
    <x v="17"/>
    <x v="392"/>
    <x v="2"/>
    <n v="4"/>
  </r>
  <r>
    <x v="17"/>
    <x v="392"/>
    <x v="3"/>
    <n v="11"/>
  </r>
  <r>
    <x v="17"/>
    <x v="392"/>
    <x v="4"/>
    <n v="21"/>
  </r>
  <r>
    <x v="17"/>
    <x v="392"/>
    <x v="5"/>
    <n v="0"/>
  </r>
  <r>
    <x v="17"/>
    <x v="392"/>
    <x v="6"/>
    <n v="0"/>
  </r>
  <r>
    <x v="17"/>
    <x v="393"/>
    <x v="0"/>
    <n v="26"/>
  </r>
  <r>
    <x v="17"/>
    <x v="393"/>
    <x v="1"/>
    <n v="3"/>
  </r>
  <r>
    <x v="17"/>
    <x v="393"/>
    <x v="2"/>
    <n v="16"/>
  </r>
  <r>
    <x v="17"/>
    <x v="393"/>
    <x v="3"/>
    <n v="3"/>
  </r>
  <r>
    <x v="17"/>
    <x v="393"/>
    <x v="4"/>
    <n v="24"/>
  </r>
  <r>
    <x v="17"/>
    <x v="393"/>
    <x v="5"/>
    <n v="10"/>
  </r>
  <r>
    <x v="17"/>
    <x v="393"/>
    <x v="6"/>
    <n v="0"/>
  </r>
  <r>
    <x v="17"/>
    <x v="394"/>
    <x v="0"/>
    <n v="86"/>
  </r>
  <r>
    <x v="17"/>
    <x v="394"/>
    <x v="1"/>
    <n v="3"/>
  </r>
  <r>
    <x v="17"/>
    <x v="394"/>
    <x v="2"/>
    <n v="18"/>
  </r>
  <r>
    <x v="17"/>
    <x v="394"/>
    <x v="3"/>
    <n v="4"/>
  </r>
  <r>
    <x v="17"/>
    <x v="394"/>
    <x v="4"/>
    <n v="5"/>
  </r>
  <r>
    <x v="17"/>
    <x v="394"/>
    <x v="5"/>
    <n v="1"/>
  </r>
  <r>
    <x v="17"/>
    <x v="394"/>
    <x v="6"/>
    <n v="28"/>
  </r>
  <r>
    <x v="17"/>
    <x v="395"/>
    <x v="0"/>
    <n v="11"/>
  </r>
  <r>
    <x v="17"/>
    <x v="395"/>
    <x v="1"/>
    <n v="5"/>
  </r>
  <r>
    <x v="17"/>
    <x v="395"/>
    <x v="2"/>
    <n v="0"/>
  </r>
  <r>
    <x v="17"/>
    <x v="395"/>
    <x v="3"/>
    <n v="0"/>
  </r>
  <r>
    <x v="17"/>
    <x v="395"/>
    <x v="4"/>
    <n v="0"/>
  </r>
  <r>
    <x v="17"/>
    <x v="395"/>
    <x v="5"/>
    <n v="0"/>
  </r>
  <r>
    <x v="17"/>
    <x v="395"/>
    <x v="6"/>
    <n v="0"/>
  </r>
  <r>
    <x v="17"/>
    <x v="396"/>
    <x v="0"/>
    <n v="13"/>
  </r>
  <r>
    <x v="17"/>
    <x v="396"/>
    <x v="1"/>
    <n v="1"/>
  </r>
  <r>
    <x v="17"/>
    <x v="396"/>
    <x v="2"/>
    <n v="1"/>
  </r>
  <r>
    <x v="17"/>
    <x v="396"/>
    <x v="3"/>
    <n v="4"/>
  </r>
  <r>
    <x v="17"/>
    <x v="396"/>
    <x v="4"/>
    <n v="4"/>
  </r>
  <r>
    <x v="17"/>
    <x v="396"/>
    <x v="5"/>
    <n v="1"/>
  </r>
  <r>
    <x v="17"/>
    <x v="396"/>
    <x v="6"/>
    <n v="0"/>
  </r>
  <r>
    <x v="17"/>
    <x v="397"/>
    <x v="0"/>
    <n v="12"/>
  </r>
  <r>
    <x v="17"/>
    <x v="397"/>
    <x v="1"/>
    <n v="6"/>
  </r>
  <r>
    <x v="17"/>
    <x v="397"/>
    <x v="2"/>
    <n v="0"/>
  </r>
  <r>
    <x v="17"/>
    <x v="397"/>
    <x v="3"/>
    <n v="0"/>
  </r>
  <r>
    <x v="17"/>
    <x v="397"/>
    <x v="4"/>
    <n v="1"/>
  </r>
  <r>
    <x v="17"/>
    <x v="397"/>
    <x v="5"/>
    <n v="0"/>
  </r>
  <r>
    <x v="17"/>
    <x v="397"/>
    <x v="6"/>
    <n v="1"/>
  </r>
  <r>
    <x v="17"/>
    <x v="398"/>
    <x v="0"/>
    <n v="2"/>
  </r>
  <r>
    <x v="17"/>
    <x v="398"/>
    <x v="1"/>
    <n v="0"/>
  </r>
  <r>
    <x v="17"/>
    <x v="398"/>
    <x v="2"/>
    <n v="0"/>
  </r>
  <r>
    <x v="17"/>
    <x v="398"/>
    <x v="3"/>
    <n v="0"/>
  </r>
  <r>
    <x v="17"/>
    <x v="398"/>
    <x v="4"/>
    <n v="1"/>
  </r>
  <r>
    <x v="17"/>
    <x v="398"/>
    <x v="5"/>
    <n v="0"/>
  </r>
  <r>
    <x v="17"/>
    <x v="398"/>
    <x v="6"/>
    <n v="0"/>
  </r>
  <r>
    <x v="17"/>
    <x v="399"/>
    <x v="0"/>
    <n v="86"/>
  </r>
  <r>
    <x v="17"/>
    <x v="399"/>
    <x v="1"/>
    <n v="17"/>
  </r>
  <r>
    <x v="17"/>
    <x v="399"/>
    <x v="2"/>
    <n v="12"/>
  </r>
  <r>
    <x v="17"/>
    <x v="399"/>
    <x v="3"/>
    <n v="6"/>
  </r>
  <r>
    <x v="17"/>
    <x v="399"/>
    <x v="4"/>
    <n v="12"/>
  </r>
  <r>
    <x v="17"/>
    <x v="399"/>
    <x v="5"/>
    <n v="1"/>
  </r>
  <r>
    <x v="17"/>
    <x v="399"/>
    <x v="6"/>
    <n v="5"/>
  </r>
  <r>
    <x v="17"/>
    <x v="400"/>
    <x v="0"/>
    <n v="88"/>
  </r>
  <r>
    <x v="17"/>
    <x v="400"/>
    <x v="1"/>
    <n v="15"/>
  </r>
  <r>
    <x v="17"/>
    <x v="400"/>
    <x v="2"/>
    <n v="82"/>
  </r>
  <r>
    <x v="17"/>
    <x v="400"/>
    <x v="3"/>
    <n v="40"/>
  </r>
  <r>
    <x v="17"/>
    <x v="400"/>
    <x v="4"/>
    <n v="77"/>
  </r>
  <r>
    <x v="17"/>
    <x v="400"/>
    <x v="5"/>
    <n v="18"/>
  </r>
  <r>
    <x v="17"/>
    <x v="400"/>
    <x v="6"/>
    <n v="36"/>
  </r>
  <r>
    <x v="17"/>
    <x v="401"/>
    <x v="0"/>
    <n v="15"/>
  </r>
  <r>
    <x v="17"/>
    <x v="401"/>
    <x v="1"/>
    <n v="10"/>
  </r>
  <r>
    <x v="17"/>
    <x v="401"/>
    <x v="2"/>
    <n v="3"/>
  </r>
  <r>
    <x v="17"/>
    <x v="401"/>
    <x v="3"/>
    <n v="11"/>
  </r>
  <r>
    <x v="17"/>
    <x v="401"/>
    <x v="4"/>
    <n v="4"/>
  </r>
  <r>
    <x v="17"/>
    <x v="401"/>
    <x v="5"/>
    <n v="3"/>
  </r>
  <r>
    <x v="17"/>
    <x v="401"/>
    <x v="6"/>
    <n v="0"/>
  </r>
  <r>
    <x v="17"/>
    <x v="402"/>
    <x v="0"/>
    <n v="21"/>
  </r>
  <r>
    <x v="17"/>
    <x v="402"/>
    <x v="1"/>
    <n v="5"/>
  </r>
  <r>
    <x v="17"/>
    <x v="402"/>
    <x v="2"/>
    <n v="8"/>
  </r>
  <r>
    <x v="17"/>
    <x v="402"/>
    <x v="3"/>
    <n v="8"/>
  </r>
  <r>
    <x v="17"/>
    <x v="402"/>
    <x v="4"/>
    <n v="4"/>
  </r>
  <r>
    <x v="17"/>
    <x v="402"/>
    <x v="5"/>
    <n v="0"/>
  </r>
  <r>
    <x v="17"/>
    <x v="402"/>
    <x v="6"/>
    <n v="1"/>
  </r>
  <r>
    <x v="17"/>
    <x v="403"/>
    <x v="0"/>
    <n v="3"/>
  </r>
  <r>
    <x v="17"/>
    <x v="403"/>
    <x v="1"/>
    <n v="0"/>
  </r>
  <r>
    <x v="17"/>
    <x v="403"/>
    <x v="2"/>
    <n v="0"/>
  </r>
  <r>
    <x v="17"/>
    <x v="403"/>
    <x v="3"/>
    <n v="0"/>
  </r>
  <r>
    <x v="17"/>
    <x v="403"/>
    <x v="4"/>
    <n v="2"/>
  </r>
  <r>
    <x v="17"/>
    <x v="403"/>
    <x v="5"/>
    <n v="1"/>
  </r>
  <r>
    <x v="17"/>
    <x v="403"/>
    <x v="6"/>
    <n v="1"/>
  </r>
  <r>
    <x v="17"/>
    <x v="404"/>
    <x v="0"/>
    <n v="27"/>
  </r>
  <r>
    <x v="17"/>
    <x v="404"/>
    <x v="1"/>
    <n v="4"/>
  </r>
  <r>
    <x v="17"/>
    <x v="404"/>
    <x v="2"/>
    <n v="4"/>
  </r>
  <r>
    <x v="17"/>
    <x v="404"/>
    <x v="3"/>
    <n v="47"/>
  </r>
  <r>
    <x v="17"/>
    <x v="404"/>
    <x v="4"/>
    <n v="1"/>
  </r>
  <r>
    <x v="17"/>
    <x v="404"/>
    <x v="5"/>
    <n v="3"/>
  </r>
  <r>
    <x v="17"/>
    <x v="404"/>
    <x v="6"/>
    <n v="1"/>
  </r>
  <r>
    <x v="17"/>
    <x v="405"/>
    <x v="0"/>
    <n v="4"/>
  </r>
  <r>
    <x v="17"/>
    <x v="405"/>
    <x v="1"/>
    <n v="5"/>
  </r>
  <r>
    <x v="17"/>
    <x v="405"/>
    <x v="2"/>
    <n v="0"/>
  </r>
  <r>
    <x v="17"/>
    <x v="405"/>
    <x v="3"/>
    <n v="0"/>
  </r>
  <r>
    <x v="17"/>
    <x v="405"/>
    <x v="4"/>
    <n v="1"/>
  </r>
  <r>
    <x v="17"/>
    <x v="405"/>
    <x v="5"/>
    <n v="0"/>
  </r>
  <r>
    <x v="17"/>
    <x v="405"/>
    <x v="6"/>
    <n v="0"/>
  </r>
  <r>
    <x v="17"/>
    <x v="406"/>
    <x v="0"/>
    <n v="18"/>
  </r>
  <r>
    <x v="17"/>
    <x v="406"/>
    <x v="1"/>
    <n v="7"/>
  </r>
  <r>
    <x v="17"/>
    <x v="406"/>
    <x v="2"/>
    <n v="4"/>
  </r>
  <r>
    <x v="17"/>
    <x v="406"/>
    <x v="3"/>
    <n v="14"/>
  </r>
  <r>
    <x v="17"/>
    <x v="406"/>
    <x v="4"/>
    <n v="5"/>
  </r>
  <r>
    <x v="17"/>
    <x v="406"/>
    <x v="5"/>
    <n v="13"/>
  </r>
  <r>
    <x v="17"/>
    <x v="406"/>
    <x v="6"/>
    <n v="2"/>
  </r>
  <r>
    <x v="17"/>
    <x v="407"/>
    <x v="0"/>
    <n v="6"/>
  </r>
  <r>
    <x v="17"/>
    <x v="407"/>
    <x v="1"/>
    <n v="10"/>
  </r>
  <r>
    <x v="17"/>
    <x v="407"/>
    <x v="2"/>
    <n v="2"/>
  </r>
  <r>
    <x v="17"/>
    <x v="407"/>
    <x v="3"/>
    <n v="2"/>
  </r>
  <r>
    <x v="17"/>
    <x v="407"/>
    <x v="4"/>
    <n v="1"/>
  </r>
  <r>
    <x v="17"/>
    <x v="407"/>
    <x v="5"/>
    <n v="0"/>
  </r>
  <r>
    <x v="17"/>
    <x v="407"/>
    <x v="6"/>
    <n v="0"/>
  </r>
  <r>
    <x v="18"/>
    <x v="408"/>
    <x v="0"/>
    <n v="1"/>
  </r>
  <r>
    <x v="18"/>
    <x v="408"/>
    <x v="1"/>
    <n v="3"/>
  </r>
  <r>
    <x v="18"/>
    <x v="408"/>
    <x v="2"/>
    <n v="0"/>
  </r>
  <r>
    <x v="18"/>
    <x v="408"/>
    <x v="3"/>
    <n v="0"/>
  </r>
  <r>
    <x v="18"/>
    <x v="408"/>
    <x v="4"/>
    <n v="1"/>
  </r>
  <r>
    <x v="18"/>
    <x v="408"/>
    <x v="5"/>
    <n v="0"/>
  </r>
  <r>
    <x v="18"/>
    <x v="408"/>
    <x v="6"/>
    <n v="5"/>
  </r>
  <r>
    <x v="18"/>
    <x v="409"/>
    <x v="0"/>
    <n v="32"/>
  </r>
  <r>
    <x v="18"/>
    <x v="409"/>
    <x v="1"/>
    <n v="5"/>
  </r>
  <r>
    <x v="18"/>
    <x v="409"/>
    <x v="2"/>
    <n v="11"/>
  </r>
  <r>
    <x v="18"/>
    <x v="409"/>
    <x v="3"/>
    <n v="29"/>
  </r>
  <r>
    <x v="18"/>
    <x v="409"/>
    <x v="4"/>
    <n v="9"/>
  </r>
  <r>
    <x v="18"/>
    <x v="409"/>
    <x v="5"/>
    <n v="4"/>
  </r>
  <r>
    <x v="18"/>
    <x v="409"/>
    <x v="6"/>
    <n v="5"/>
  </r>
  <r>
    <x v="18"/>
    <x v="410"/>
    <x v="0"/>
    <n v="37"/>
  </r>
  <r>
    <x v="18"/>
    <x v="410"/>
    <x v="1"/>
    <n v="4"/>
  </r>
  <r>
    <x v="18"/>
    <x v="410"/>
    <x v="2"/>
    <n v="4"/>
  </r>
  <r>
    <x v="18"/>
    <x v="410"/>
    <x v="3"/>
    <n v="2"/>
  </r>
  <r>
    <x v="18"/>
    <x v="410"/>
    <x v="4"/>
    <n v="3"/>
  </r>
  <r>
    <x v="18"/>
    <x v="410"/>
    <x v="5"/>
    <n v="0"/>
  </r>
  <r>
    <x v="18"/>
    <x v="410"/>
    <x v="6"/>
    <n v="0"/>
  </r>
  <r>
    <x v="18"/>
    <x v="411"/>
    <x v="0"/>
    <n v="1"/>
  </r>
  <r>
    <x v="18"/>
    <x v="411"/>
    <x v="1"/>
    <n v="2"/>
  </r>
  <r>
    <x v="18"/>
    <x v="411"/>
    <x v="2"/>
    <n v="0"/>
  </r>
  <r>
    <x v="18"/>
    <x v="411"/>
    <x v="3"/>
    <n v="0"/>
  </r>
  <r>
    <x v="18"/>
    <x v="411"/>
    <x v="4"/>
    <n v="1"/>
  </r>
  <r>
    <x v="18"/>
    <x v="411"/>
    <x v="5"/>
    <n v="0"/>
  </r>
  <r>
    <x v="18"/>
    <x v="411"/>
    <x v="6"/>
    <n v="4"/>
  </r>
  <r>
    <x v="18"/>
    <x v="412"/>
    <x v="0"/>
    <n v="103"/>
  </r>
  <r>
    <x v="18"/>
    <x v="412"/>
    <x v="1"/>
    <n v="21"/>
  </r>
  <r>
    <x v="18"/>
    <x v="412"/>
    <x v="2"/>
    <n v="8"/>
  </r>
  <r>
    <x v="18"/>
    <x v="412"/>
    <x v="3"/>
    <n v="38"/>
  </r>
  <r>
    <x v="18"/>
    <x v="412"/>
    <x v="4"/>
    <n v="39"/>
  </r>
  <r>
    <x v="18"/>
    <x v="412"/>
    <x v="5"/>
    <n v="6"/>
  </r>
  <r>
    <x v="18"/>
    <x v="412"/>
    <x v="6"/>
    <n v="0"/>
  </r>
  <r>
    <x v="18"/>
    <x v="413"/>
    <x v="0"/>
    <n v="1"/>
  </r>
  <r>
    <x v="18"/>
    <x v="413"/>
    <x v="1"/>
    <n v="0"/>
  </r>
  <r>
    <x v="18"/>
    <x v="413"/>
    <x v="2"/>
    <n v="0"/>
  </r>
  <r>
    <x v="18"/>
    <x v="413"/>
    <x v="3"/>
    <n v="0"/>
  </r>
  <r>
    <x v="18"/>
    <x v="413"/>
    <x v="4"/>
    <n v="1"/>
  </r>
  <r>
    <x v="18"/>
    <x v="413"/>
    <x v="5"/>
    <n v="0"/>
  </r>
  <r>
    <x v="18"/>
    <x v="413"/>
    <x v="6"/>
    <n v="0"/>
  </r>
  <r>
    <x v="18"/>
    <x v="414"/>
    <x v="0"/>
    <n v="8"/>
  </r>
  <r>
    <x v="18"/>
    <x v="414"/>
    <x v="1"/>
    <n v="0"/>
  </r>
  <r>
    <x v="18"/>
    <x v="414"/>
    <x v="2"/>
    <n v="0"/>
  </r>
  <r>
    <x v="18"/>
    <x v="414"/>
    <x v="3"/>
    <n v="0"/>
  </r>
  <r>
    <x v="18"/>
    <x v="414"/>
    <x v="4"/>
    <n v="0"/>
  </r>
  <r>
    <x v="18"/>
    <x v="414"/>
    <x v="5"/>
    <n v="0"/>
  </r>
  <r>
    <x v="18"/>
    <x v="414"/>
    <x v="6"/>
    <n v="0"/>
  </r>
  <r>
    <x v="18"/>
    <x v="415"/>
    <x v="0"/>
    <n v="6"/>
  </r>
  <r>
    <x v="18"/>
    <x v="415"/>
    <x v="1"/>
    <n v="4"/>
  </r>
  <r>
    <x v="18"/>
    <x v="415"/>
    <x v="2"/>
    <n v="1"/>
  </r>
  <r>
    <x v="18"/>
    <x v="415"/>
    <x v="3"/>
    <n v="0"/>
  </r>
  <r>
    <x v="18"/>
    <x v="415"/>
    <x v="4"/>
    <n v="1"/>
  </r>
  <r>
    <x v="18"/>
    <x v="415"/>
    <x v="5"/>
    <n v="0"/>
  </r>
  <r>
    <x v="18"/>
    <x v="415"/>
    <x v="6"/>
    <n v="0"/>
  </r>
  <r>
    <x v="18"/>
    <x v="416"/>
    <x v="0"/>
    <n v="1"/>
  </r>
  <r>
    <x v="18"/>
    <x v="416"/>
    <x v="1"/>
    <n v="5"/>
  </r>
  <r>
    <x v="18"/>
    <x v="416"/>
    <x v="2"/>
    <n v="0"/>
  </r>
  <r>
    <x v="18"/>
    <x v="416"/>
    <x v="3"/>
    <n v="2"/>
  </r>
  <r>
    <x v="18"/>
    <x v="416"/>
    <x v="4"/>
    <n v="0"/>
  </r>
  <r>
    <x v="18"/>
    <x v="416"/>
    <x v="5"/>
    <n v="0"/>
  </r>
  <r>
    <x v="18"/>
    <x v="416"/>
    <x v="6"/>
    <n v="0"/>
  </r>
  <r>
    <x v="18"/>
    <x v="417"/>
    <x v="0"/>
    <n v="2"/>
  </r>
  <r>
    <x v="18"/>
    <x v="417"/>
    <x v="1"/>
    <n v="2"/>
  </r>
  <r>
    <x v="18"/>
    <x v="417"/>
    <x v="2"/>
    <n v="0"/>
  </r>
  <r>
    <x v="18"/>
    <x v="417"/>
    <x v="3"/>
    <n v="1"/>
  </r>
  <r>
    <x v="18"/>
    <x v="417"/>
    <x v="4"/>
    <n v="2"/>
  </r>
  <r>
    <x v="18"/>
    <x v="417"/>
    <x v="5"/>
    <n v="0"/>
  </r>
  <r>
    <x v="18"/>
    <x v="417"/>
    <x v="6"/>
    <n v="3"/>
  </r>
  <r>
    <x v="18"/>
    <x v="418"/>
    <x v="0"/>
    <n v="6"/>
  </r>
  <r>
    <x v="18"/>
    <x v="418"/>
    <x v="1"/>
    <n v="3"/>
  </r>
  <r>
    <x v="18"/>
    <x v="418"/>
    <x v="2"/>
    <n v="3"/>
  </r>
  <r>
    <x v="18"/>
    <x v="418"/>
    <x v="3"/>
    <n v="17"/>
  </r>
  <r>
    <x v="18"/>
    <x v="418"/>
    <x v="4"/>
    <n v="9"/>
  </r>
  <r>
    <x v="18"/>
    <x v="418"/>
    <x v="5"/>
    <n v="5"/>
  </r>
  <r>
    <x v="18"/>
    <x v="418"/>
    <x v="6"/>
    <n v="0"/>
  </r>
  <r>
    <x v="18"/>
    <x v="419"/>
    <x v="0"/>
    <n v="13"/>
  </r>
  <r>
    <x v="18"/>
    <x v="419"/>
    <x v="1"/>
    <n v="6"/>
  </r>
  <r>
    <x v="18"/>
    <x v="419"/>
    <x v="2"/>
    <n v="4"/>
  </r>
  <r>
    <x v="18"/>
    <x v="419"/>
    <x v="3"/>
    <n v="0"/>
  </r>
  <r>
    <x v="18"/>
    <x v="419"/>
    <x v="4"/>
    <n v="1"/>
  </r>
  <r>
    <x v="18"/>
    <x v="419"/>
    <x v="5"/>
    <n v="0"/>
  </r>
  <r>
    <x v="18"/>
    <x v="419"/>
    <x v="6"/>
    <n v="0"/>
  </r>
  <r>
    <x v="18"/>
    <x v="420"/>
    <x v="0"/>
    <n v="1"/>
  </r>
  <r>
    <x v="18"/>
    <x v="420"/>
    <x v="1"/>
    <n v="5"/>
  </r>
  <r>
    <x v="18"/>
    <x v="420"/>
    <x v="2"/>
    <n v="0"/>
  </r>
  <r>
    <x v="18"/>
    <x v="420"/>
    <x v="3"/>
    <n v="1"/>
  </r>
  <r>
    <x v="18"/>
    <x v="420"/>
    <x v="4"/>
    <n v="1"/>
  </r>
  <r>
    <x v="18"/>
    <x v="420"/>
    <x v="5"/>
    <n v="0"/>
  </r>
  <r>
    <x v="18"/>
    <x v="420"/>
    <x v="6"/>
    <n v="1"/>
  </r>
  <r>
    <x v="18"/>
    <x v="421"/>
    <x v="0"/>
    <n v="7"/>
  </r>
  <r>
    <x v="18"/>
    <x v="421"/>
    <x v="1"/>
    <n v="0"/>
  </r>
  <r>
    <x v="18"/>
    <x v="421"/>
    <x v="2"/>
    <n v="2"/>
  </r>
  <r>
    <x v="18"/>
    <x v="421"/>
    <x v="3"/>
    <n v="0"/>
  </r>
  <r>
    <x v="18"/>
    <x v="421"/>
    <x v="4"/>
    <n v="0"/>
  </r>
  <r>
    <x v="18"/>
    <x v="421"/>
    <x v="5"/>
    <n v="0"/>
  </r>
  <r>
    <x v="18"/>
    <x v="421"/>
    <x v="6"/>
    <n v="2"/>
  </r>
  <r>
    <x v="18"/>
    <x v="422"/>
    <x v="0"/>
    <n v="19"/>
  </r>
  <r>
    <x v="18"/>
    <x v="422"/>
    <x v="1"/>
    <n v="4"/>
  </r>
  <r>
    <x v="18"/>
    <x v="422"/>
    <x v="2"/>
    <n v="13"/>
  </r>
  <r>
    <x v="18"/>
    <x v="422"/>
    <x v="3"/>
    <n v="7"/>
  </r>
  <r>
    <x v="18"/>
    <x v="422"/>
    <x v="4"/>
    <n v="8"/>
  </r>
  <r>
    <x v="18"/>
    <x v="422"/>
    <x v="5"/>
    <n v="13"/>
  </r>
  <r>
    <x v="18"/>
    <x v="422"/>
    <x v="6"/>
    <n v="1"/>
  </r>
  <r>
    <x v="18"/>
    <x v="423"/>
    <x v="0"/>
    <n v="13"/>
  </r>
  <r>
    <x v="18"/>
    <x v="423"/>
    <x v="1"/>
    <n v="6"/>
  </r>
  <r>
    <x v="18"/>
    <x v="423"/>
    <x v="2"/>
    <n v="2"/>
  </r>
  <r>
    <x v="18"/>
    <x v="423"/>
    <x v="3"/>
    <n v="1"/>
  </r>
  <r>
    <x v="18"/>
    <x v="423"/>
    <x v="4"/>
    <n v="2"/>
  </r>
  <r>
    <x v="18"/>
    <x v="423"/>
    <x v="5"/>
    <n v="0"/>
  </r>
  <r>
    <x v="18"/>
    <x v="423"/>
    <x v="6"/>
    <n v="0"/>
  </r>
  <r>
    <x v="18"/>
    <x v="424"/>
    <x v="0"/>
    <n v="11"/>
  </r>
  <r>
    <x v="18"/>
    <x v="424"/>
    <x v="1"/>
    <n v="2"/>
  </r>
  <r>
    <x v="18"/>
    <x v="424"/>
    <x v="2"/>
    <n v="0"/>
  </r>
  <r>
    <x v="18"/>
    <x v="424"/>
    <x v="3"/>
    <n v="6"/>
  </r>
  <r>
    <x v="18"/>
    <x v="424"/>
    <x v="4"/>
    <n v="5"/>
  </r>
  <r>
    <x v="18"/>
    <x v="424"/>
    <x v="5"/>
    <n v="0"/>
  </r>
  <r>
    <x v="18"/>
    <x v="424"/>
    <x v="6"/>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Pivottabell3" cacheId="32" applyNumberFormats="0" applyBorderFormats="0" applyFontFormats="0" applyPatternFormats="0" applyAlignmentFormats="0" applyWidthHeightFormats="1" dataCaption="Verdier" grandTotalCaption="sum" updatedVersion="6" minRefreshableVersion="3" itemPrintTitles="1" createdVersion="6" indent="0" outline="1" outlineData="1" multipleFieldFilters="0">
  <location ref="K8:S435" firstHeaderRow="1" firstDataRow="2" firstDataCol="1" rowPageCount="1" colPageCount="1"/>
  <pivotFields count="4">
    <pivotField axis="axisPage" multipleItemSelectionAllowed="1" showAll="0">
      <items count="20">
        <item x="0"/>
        <item x="1"/>
        <item x="2"/>
        <item x="3"/>
        <item x="4"/>
        <item x="5"/>
        <item x="6"/>
        <item x="7"/>
        <item x="8"/>
        <item x="9"/>
        <item x="10"/>
        <item x="11"/>
        <item x="12"/>
        <item x="13"/>
        <item x="14"/>
        <item x="15"/>
        <item x="16"/>
        <item x="17"/>
        <item x="18"/>
        <item t="default"/>
      </items>
    </pivotField>
    <pivotField axis="axisRow" showAll="0" sortType="ascending">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pivotField>
    <pivotField axis="axisCol" showAll="0" defaultSubtotal="0">
      <items count="9">
        <item x="6"/>
        <item x="0"/>
        <item n="fritids-boliger" x="1"/>
        <item n="grønt og idretts-områder" m="1" x="8"/>
        <item n="lanbruks-bebyggelse" x="2"/>
        <item m="1" x="7"/>
        <item x="4"/>
        <item x="3"/>
        <item x="5"/>
      </items>
    </pivotField>
    <pivotField dataField="1" showAll="0" defaultSubtotal="0"/>
  </pivotFields>
  <rowFields count="1">
    <field x="1"/>
  </rowFields>
  <rowItems count="4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t="grand">
      <x/>
    </i>
  </rowItems>
  <colFields count="1">
    <field x="2"/>
  </colFields>
  <colItems count="8">
    <i>
      <x/>
    </i>
    <i>
      <x v="1"/>
    </i>
    <i>
      <x v="2"/>
    </i>
    <i>
      <x v="4"/>
    </i>
    <i>
      <x v="6"/>
    </i>
    <i>
      <x v="7"/>
    </i>
    <i>
      <x v="8"/>
    </i>
    <i t="grand">
      <x/>
    </i>
  </colItems>
  <pageFields count="1">
    <pageField fld="0" hier="-1"/>
  </pageFields>
  <dataFields count="1">
    <dataField name="Summer av dekar" fld="3" showDataAs="percentOfRow" baseField="1" baseItem="172" numFmtId="9"/>
  </dataFields>
  <formats count="209">
    <format dxfId="900">
      <pivotArea outline="0" collapsedLevelsAreSubtotals="1" fieldPosition="0"/>
    </format>
    <format dxfId="899">
      <pivotArea outline="0" collapsedLevelsAreSubtotals="1" fieldPosition="0"/>
    </format>
    <format dxfId="898">
      <pivotArea outline="0" collapsedLevelsAreSubtotals="1" fieldPosition="0"/>
    </format>
    <format dxfId="897">
      <pivotArea field="1" type="button" dataOnly="0" labelOnly="1" outline="0" axis="axisRow" fieldPosition="0"/>
    </format>
    <format dxfId="896">
      <pivotArea dataOnly="0" labelOnly="1" fieldPosition="0">
        <references count="1">
          <reference field="2" count="0"/>
        </references>
      </pivotArea>
    </format>
    <format dxfId="895">
      <pivotArea dataOnly="0" labelOnly="1" grandCol="1" outline="0" fieldPosition="0"/>
    </format>
    <format dxfId="894">
      <pivotArea field="1" type="button" dataOnly="0" labelOnly="1" outline="0" axis="axisRow" fieldPosition="0"/>
    </format>
    <format dxfId="893">
      <pivotArea dataOnly="0" labelOnly="1" fieldPosition="0">
        <references count="1">
          <reference field="2" count="0"/>
        </references>
      </pivotArea>
    </format>
    <format dxfId="892">
      <pivotArea dataOnly="0" labelOnly="1" grandCol="1" outline="0" fieldPosition="0"/>
    </format>
    <format dxfId="891">
      <pivotArea field="1" type="button" dataOnly="0" labelOnly="1" outline="0" axis="axisRow" fieldPosition="0"/>
    </format>
    <format dxfId="890">
      <pivotArea dataOnly="0" labelOnly="1" fieldPosition="0">
        <references count="1">
          <reference field="2" count="0"/>
        </references>
      </pivotArea>
    </format>
    <format dxfId="889">
      <pivotArea dataOnly="0" labelOnly="1" grandCol="1" outline="0" fieldPosition="0"/>
    </format>
    <format dxfId="888">
      <pivotArea field="1" type="button" dataOnly="0" labelOnly="1" outline="0" axis="axisRow" fieldPosition="0"/>
    </format>
    <format dxfId="887">
      <pivotArea dataOnly="0" labelOnly="1" fieldPosition="0">
        <references count="1">
          <reference field="2" count="0"/>
        </references>
      </pivotArea>
    </format>
    <format dxfId="886">
      <pivotArea dataOnly="0" labelOnly="1" grandCol="1" outline="0" fieldPosition="0"/>
    </format>
    <format dxfId="885">
      <pivotArea field="1" type="button" dataOnly="0" labelOnly="1" outline="0" axis="axisRow" fieldPosition="0"/>
    </format>
    <format dxfId="884">
      <pivotArea dataOnly="0" labelOnly="1" fieldPosition="0">
        <references count="1">
          <reference field="2" count="0"/>
        </references>
      </pivotArea>
    </format>
    <format dxfId="883">
      <pivotArea dataOnly="0" labelOnly="1" grandCol="1" outline="0" fieldPosition="0"/>
    </format>
    <format dxfId="882">
      <pivotArea type="all" dataOnly="0" outline="0" fieldPosition="0"/>
    </format>
    <format dxfId="881">
      <pivotArea outline="0" collapsedLevelsAreSubtotals="1" fieldPosition="0"/>
    </format>
    <format dxfId="880">
      <pivotArea type="origin" dataOnly="0" labelOnly="1" outline="0" fieldPosition="0"/>
    </format>
    <format dxfId="879">
      <pivotArea dataOnly="0" labelOnly="1" outline="0" axis="axisValues" fieldPosition="0"/>
    </format>
    <format dxfId="878">
      <pivotArea field="2" type="button" dataOnly="0" labelOnly="1" outline="0" axis="axisCol" fieldPosition="0"/>
    </format>
    <format dxfId="877">
      <pivotArea type="topRight" dataOnly="0" labelOnly="1" outline="0" fieldPosition="0"/>
    </format>
    <format dxfId="876">
      <pivotArea field="0" type="button" dataOnly="0" labelOnly="1" outline="0" axis="axisPage" fieldPosition="0"/>
    </format>
    <format dxfId="875">
      <pivotArea type="origin" dataOnly="0" labelOnly="1" outline="0" fieldPosition="0"/>
    </format>
    <format dxfId="874">
      <pivotArea field="1" type="button" dataOnly="0" labelOnly="1" outline="0" axis="axisRow" fieldPosition="0"/>
    </format>
    <format dxfId="873">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872">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871">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870">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869">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868">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867">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866">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865">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864">
      <pivotArea dataOnly="0" labelOnly="1" grandRow="1" outline="0" fieldPosition="0"/>
    </format>
    <format dxfId="863">
      <pivotArea type="all" dataOnly="0" outline="0" fieldPosition="0"/>
    </format>
    <format dxfId="862">
      <pivotArea outline="0" collapsedLevelsAreSubtotals="1" fieldPosition="0"/>
    </format>
    <format dxfId="861">
      <pivotArea type="origin" dataOnly="0" labelOnly="1" outline="0" fieldPosition="0"/>
    </format>
    <format dxfId="860">
      <pivotArea field="2" type="button" dataOnly="0" labelOnly="1" outline="0" axis="axisCol" fieldPosition="0"/>
    </format>
    <format dxfId="859">
      <pivotArea type="topRight" dataOnly="0" labelOnly="1" outline="0" fieldPosition="0"/>
    </format>
    <format dxfId="858">
      <pivotArea field="1" type="button" dataOnly="0" labelOnly="1" outline="0" axis="axisRow" fieldPosition="0"/>
    </format>
    <format dxfId="857">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856">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855">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854">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853">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852">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851">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850">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849">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848">
      <pivotArea dataOnly="0" labelOnly="1" grandRow="1" outline="0" fieldPosition="0"/>
    </format>
    <format dxfId="847">
      <pivotArea dataOnly="0" labelOnly="1" fieldPosition="0">
        <references count="1">
          <reference field="2" count="0"/>
        </references>
      </pivotArea>
    </format>
    <format dxfId="846">
      <pivotArea dataOnly="0" labelOnly="1" grandCol="1" outline="0" fieldPosition="0"/>
    </format>
    <format dxfId="845">
      <pivotArea type="all" dataOnly="0" outline="0" fieldPosition="0"/>
    </format>
    <format dxfId="844">
      <pivotArea outline="0" collapsedLevelsAreSubtotals="1" fieldPosition="0"/>
    </format>
    <format dxfId="843">
      <pivotArea type="origin" dataOnly="0" labelOnly="1" outline="0" fieldPosition="0"/>
    </format>
    <format dxfId="842">
      <pivotArea field="2" type="button" dataOnly="0" labelOnly="1" outline="0" axis="axisCol" fieldPosition="0"/>
    </format>
    <format dxfId="841">
      <pivotArea type="topRight" dataOnly="0" labelOnly="1" outline="0" fieldPosition="0"/>
    </format>
    <format dxfId="840">
      <pivotArea field="1" type="button" dataOnly="0" labelOnly="1" outline="0" axis="axisRow" fieldPosition="0"/>
    </format>
    <format dxfId="839">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838">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837">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836">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835">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834">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833">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832">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831">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830">
      <pivotArea dataOnly="0" labelOnly="1" grandRow="1" outline="0" fieldPosition="0"/>
    </format>
    <format dxfId="829">
      <pivotArea dataOnly="0" labelOnly="1" fieldPosition="0">
        <references count="1">
          <reference field="2" count="0"/>
        </references>
      </pivotArea>
    </format>
    <format dxfId="828">
      <pivotArea dataOnly="0" labelOnly="1" grandCol="1" outline="0" fieldPosition="0"/>
    </format>
    <format dxfId="827">
      <pivotArea type="all" dataOnly="0" outline="0" fieldPosition="0"/>
    </format>
    <format dxfId="826">
      <pivotArea outline="0" collapsedLevelsAreSubtotals="1" fieldPosition="0"/>
    </format>
    <format dxfId="825">
      <pivotArea type="origin" dataOnly="0" labelOnly="1" outline="0" fieldPosition="0"/>
    </format>
    <format dxfId="824">
      <pivotArea field="2" type="button" dataOnly="0" labelOnly="1" outline="0" axis="axisCol" fieldPosition="0"/>
    </format>
    <format dxfId="823">
      <pivotArea type="topRight" dataOnly="0" labelOnly="1" outline="0" fieldPosition="0"/>
    </format>
    <format dxfId="822">
      <pivotArea field="1" type="button" dataOnly="0" labelOnly="1" outline="0" axis="axisRow" fieldPosition="0"/>
    </format>
    <format dxfId="821">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820">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819">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818">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817">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816">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815">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814">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813">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812">
      <pivotArea dataOnly="0" labelOnly="1" grandRow="1" outline="0" fieldPosition="0"/>
    </format>
    <format dxfId="811">
      <pivotArea dataOnly="0" labelOnly="1" fieldPosition="0">
        <references count="1">
          <reference field="2" count="0"/>
        </references>
      </pivotArea>
    </format>
    <format dxfId="810">
      <pivotArea dataOnly="0" labelOnly="1" grandCol="1" outline="0" fieldPosition="0"/>
    </format>
    <format dxfId="809">
      <pivotArea type="all" dataOnly="0" outline="0" fieldPosition="0"/>
    </format>
    <format dxfId="808">
      <pivotArea outline="0" collapsedLevelsAreSubtotals="1" fieldPosition="0"/>
    </format>
    <format dxfId="807">
      <pivotArea type="origin" dataOnly="0" labelOnly="1" outline="0" fieldPosition="0"/>
    </format>
    <format dxfId="806">
      <pivotArea field="2" type="button" dataOnly="0" labelOnly="1" outline="0" axis="axisCol" fieldPosition="0"/>
    </format>
    <format dxfId="805">
      <pivotArea type="topRight" dataOnly="0" labelOnly="1" outline="0" fieldPosition="0"/>
    </format>
    <format dxfId="804">
      <pivotArea field="1" type="button" dataOnly="0" labelOnly="1" outline="0" axis="axisRow" fieldPosition="0"/>
    </format>
    <format dxfId="803">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802">
      <pivotArea dataOnly="0" labelOnly="1" grandRow="1" outline="0" fieldPosition="0"/>
    </format>
    <format dxfId="801">
      <pivotArea dataOnly="0" labelOnly="1" fieldPosition="0">
        <references count="1">
          <reference field="2" count="0"/>
        </references>
      </pivotArea>
    </format>
    <format dxfId="800">
      <pivotArea dataOnly="0" labelOnly="1" grandCol="1" outline="0" fieldPosition="0"/>
    </format>
    <format dxfId="799">
      <pivotArea type="all" dataOnly="0" outline="0" fieldPosition="0"/>
    </format>
    <format dxfId="798">
      <pivotArea outline="0" collapsedLevelsAreSubtotals="1" fieldPosition="0"/>
    </format>
    <format dxfId="797">
      <pivotArea type="origin" dataOnly="0" labelOnly="1" outline="0" fieldPosition="0"/>
    </format>
    <format dxfId="796">
      <pivotArea field="2" type="button" dataOnly="0" labelOnly="1" outline="0" axis="axisCol" fieldPosition="0"/>
    </format>
    <format dxfId="795">
      <pivotArea type="topRight" dataOnly="0" labelOnly="1" outline="0" fieldPosition="0"/>
    </format>
    <format dxfId="794">
      <pivotArea field="1" type="button" dataOnly="0" labelOnly="1" outline="0" axis="axisRow" fieldPosition="0"/>
    </format>
    <format dxfId="793">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792">
      <pivotArea dataOnly="0" labelOnly="1" grandRow="1" outline="0" fieldPosition="0"/>
    </format>
    <format dxfId="791">
      <pivotArea dataOnly="0" labelOnly="1" fieldPosition="0">
        <references count="1">
          <reference field="2" count="0"/>
        </references>
      </pivotArea>
    </format>
    <format dxfId="790">
      <pivotArea dataOnly="0" labelOnly="1" grandCol="1" outline="0" fieldPosition="0"/>
    </format>
    <format dxfId="789">
      <pivotArea field="0" type="button" dataOnly="0" labelOnly="1" outline="0" axis="axisPage" fieldPosition="0"/>
    </format>
    <format dxfId="788">
      <pivotArea type="origin" dataOnly="0" labelOnly="1" outline="0" fieldPosition="0"/>
    </format>
    <format dxfId="787">
      <pivotArea field="1" type="button" dataOnly="0" labelOnly="1" outline="0" axis="axisRow" fieldPosition="0"/>
    </format>
    <format dxfId="786">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785">
      <pivotArea dataOnly="0" labelOnly="1" grandRow="1" outline="0" fieldPosition="0"/>
    </format>
    <format dxfId="784">
      <pivotArea type="all" dataOnly="0" outline="0" fieldPosition="0"/>
    </format>
    <format dxfId="783">
      <pivotArea outline="0" collapsedLevelsAreSubtotals="1" fieldPosition="0"/>
    </format>
    <format dxfId="782">
      <pivotArea type="origin" dataOnly="0" labelOnly="1" outline="0" fieldPosition="0"/>
    </format>
    <format dxfId="781">
      <pivotArea field="2" type="button" dataOnly="0" labelOnly="1" outline="0" axis="axisCol" fieldPosition="0"/>
    </format>
    <format dxfId="780">
      <pivotArea type="topRight" dataOnly="0" labelOnly="1" outline="0" fieldPosition="0"/>
    </format>
    <format dxfId="779">
      <pivotArea field="1" type="button" dataOnly="0" labelOnly="1" outline="0" axis="axisRow" fieldPosition="0"/>
    </format>
    <format dxfId="778">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777">
      <pivotArea dataOnly="0" labelOnly="1" grandRow="1" outline="0" fieldPosition="0"/>
    </format>
    <format dxfId="776">
      <pivotArea dataOnly="0" labelOnly="1" fieldPosition="0">
        <references count="1">
          <reference field="2" count="0"/>
        </references>
      </pivotArea>
    </format>
    <format dxfId="775">
      <pivotArea dataOnly="0" labelOnly="1" grandCol="1" outline="0" fieldPosition="0"/>
    </format>
    <format dxfId="774">
      <pivotArea type="all" dataOnly="0" outline="0" fieldPosition="0"/>
    </format>
    <format dxfId="773">
      <pivotArea outline="0" collapsedLevelsAreSubtotals="1" fieldPosition="0"/>
    </format>
    <format dxfId="772">
      <pivotArea type="origin" dataOnly="0" labelOnly="1" outline="0" fieldPosition="0"/>
    </format>
    <format dxfId="771">
      <pivotArea field="2" type="button" dataOnly="0" labelOnly="1" outline="0" axis="axisCol" fieldPosition="0"/>
    </format>
    <format dxfId="770">
      <pivotArea type="topRight" dataOnly="0" labelOnly="1" outline="0" fieldPosition="0"/>
    </format>
    <format dxfId="769">
      <pivotArea field="1" type="button" dataOnly="0" labelOnly="1" outline="0" axis="axisRow" fieldPosition="0"/>
    </format>
    <format dxfId="768">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767">
      <pivotArea dataOnly="0" labelOnly="1" grandRow="1" outline="0" fieldPosition="0"/>
    </format>
    <format dxfId="766">
      <pivotArea dataOnly="0" labelOnly="1" fieldPosition="0">
        <references count="1">
          <reference field="2" count="0"/>
        </references>
      </pivotArea>
    </format>
    <format dxfId="765">
      <pivotArea dataOnly="0" labelOnly="1" grandCol="1" outline="0" fieldPosition="0"/>
    </format>
    <format dxfId="764">
      <pivotArea field="0" type="button" dataOnly="0" labelOnly="1" outline="0" axis="axisPage" fieldPosition="0"/>
    </format>
    <format dxfId="763">
      <pivotArea type="origin" dataOnly="0" labelOnly="1" outline="0" fieldPosition="0"/>
    </format>
    <format dxfId="762">
      <pivotArea field="1" type="button" dataOnly="0" labelOnly="1" outline="0" axis="axisRow" fieldPosition="0"/>
    </format>
    <format dxfId="761">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760">
      <pivotArea dataOnly="0" labelOnly="1" grandRow="1" outline="0" fieldPosition="0"/>
    </format>
    <format dxfId="759">
      <pivotArea outline="0" fieldPosition="0">
        <references count="1">
          <reference field="4294967294" count="1">
            <x v="0"/>
          </reference>
        </references>
      </pivotArea>
    </format>
    <format dxfId="758">
      <pivotArea outline="0" collapsedLevelsAreSubtotals="1" fieldPosition="0"/>
    </format>
    <format dxfId="757">
      <pivotArea outline="0" collapsedLevelsAreSubtotals="1" fieldPosition="0"/>
    </format>
    <format dxfId="756">
      <pivotArea field="0" type="button" dataOnly="0" labelOnly="1" outline="0" axis="axisPage" fieldPosition="0"/>
    </format>
    <format dxfId="755">
      <pivotArea type="origin" dataOnly="0" labelOnly="1" outline="0" fieldPosition="0"/>
    </format>
    <format dxfId="754">
      <pivotArea field="1" type="button" dataOnly="0" labelOnly="1" outline="0" axis="axisRow" fieldPosition="0"/>
    </format>
    <format dxfId="753">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752">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751">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750">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749">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748">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747">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746">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745">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744">
      <pivotArea dataOnly="0" labelOnly="1" grandRow="1" outline="0" fieldPosition="0"/>
    </format>
    <format dxfId="743">
      <pivotArea field="0" type="button" dataOnly="0" labelOnly="1" outline="0" axis="axisPage" fieldPosition="0"/>
    </format>
    <format dxfId="742">
      <pivotArea type="origin" dataOnly="0" labelOnly="1" outline="0" fieldPosition="0"/>
    </format>
    <format dxfId="741">
      <pivotArea field="1" type="button" dataOnly="0" labelOnly="1" outline="0" axis="axisRow" fieldPosition="0"/>
    </format>
    <format dxfId="740">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739">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738">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737">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736">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735">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734">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733">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732">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731">
      <pivotArea dataOnly="0" labelOnly="1" grandRow="1" outline="0" fieldPosition="0"/>
    </format>
    <format dxfId="730">
      <pivotArea field="0" type="button" dataOnly="0" labelOnly="1" outline="0" axis="axisPage" fieldPosition="0"/>
    </format>
    <format dxfId="729">
      <pivotArea type="origin" dataOnly="0" labelOnly="1" outline="0" fieldPosition="0"/>
    </format>
    <format dxfId="728">
      <pivotArea field="1" type="button" dataOnly="0" labelOnly="1" outline="0" axis="axisRow" fieldPosition="0"/>
    </format>
    <format dxfId="727">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726">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725">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724">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723">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722">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721">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720">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719">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718">
      <pivotArea dataOnly="0" labelOnly="1" grandRow="1" outline="0" fieldPosition="0"/>
    </format>
    <format dxfId="717">
      <pivotArea field="0" type="button" dataOnly="0" labelOnly="1" outline="0" axis="axisPage" fieldPosition="0"/>
    </format>
    <format dxfId="716">
      <pivotArea type="origin" dataOnly="0" labelOnly="1" outline="0" fieldPosition="0"/>
    </format>
    <format dxfId="715">
      <pivotArea field="1" type="button" dataOnly="0" labelOnly="1" outline="0" axis="axisRow" fieldPosition="0"/>
    </format>
    <format dxfId="714">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713">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712">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711">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710">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709">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708">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707">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706">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705">
      <pivotArea dataOnly="0" labelOnly="1" grandRow="1" outline="0" fieldPosition="0"/>
    </format>
    <format dxfId="704">
      <pivotArea field="0" type="button" dataOnly="0" labelOnly="1" outline="0" axis="axisPage" fieldPosition="0"/>
    </format>
    <format dxfId="703">
      <pivotArea type="origin" dataOnly="0" labelOnly="1" outline="0" fieldPosition="0"/>
    </format>
    <format dxfId="702">
      <pivotArea field="1" type="button" dataOnly="0" labelOnly="1" outline="0" axis="axisRow" fieldPosition="0"/>
    </format>
    <format dxfId="701">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700">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699">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698">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697">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696">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695">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694">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693">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69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ell4" cacheId="32"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location ref="U8:AM9" firstHeaderRow="1" firstDataRow="2" firstDataCol="0"/>
  <pivotFields count="4">
    <pivotField axis="axisCol" multipleItemSelectionAllowed="1" showAll="0">
      <items count="20">
        <item x="0"/>
        <item x="1"/>
        <item x="2"/>
        <item x="3"/>
        <item x="4"/>
        <item x="5"/>
        <item x="6"/>
        <item x="7"/>
        <item x="8"/>
        <item x="9"/>
        <item x="10"/>
        <item x="11"/>
        <item x="12"/>
        <item x="13"/>
        <item x="14"/>
        <item x="15"/>
        <item x="16"/>
        <item x="17"/>
        <item x="18"/>
        <item t="default"/>
      </items>
    </pivotField>
    <pivotField showAll="0">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pivotField>
    <pivotField showAll="0" defaultSubtotal="0">
      <items count="9">
        <item x="6"/>
        <item x="0"/>
        <item x="1"/>
        <item m="1" x="8"/>
        <item x="2"/>
        <item m="1" x="7"/>
        <item x="4"/>
        <item x="3"/>
        <item x="5"/>
      </items>
    </pivotField>
    <pivotField showAll="0" defaultSubtotal="0"/>
  </pivotFields>
  <rowItems count="1">
    <i/>
  </rowItems>
  <colFields count="1">
    <field x="0"/>
  </colFields>
  <colItems count="19">
    <i>
      <x/>
    </i>
    <i>
      <x v="1"/>
    </i>
    <i>
      <x v="2"/>
    </i>
    <i>
      <x v="3"/>
    </i>
    <i>
      <x v="4"/>
    </i>
    <i>
      <x v="5"/>
    </i>
    <i>
      <x v="6"/>
    </i>
    <i>
      <x v="7"/>
    </i>
    <i>
      <x v="8"/>
    </i>
    <i>
      <x v="9"/>
    </i>
    <i>
      <x v="10"/>
    </i>
    <i>
      <x v="11"/>
    </i>
    <i>
      <x v="12"/>
    </i>
    <i>
      <x v="13"/>
    </i>
    <i>
      <x v="14"/>
    </i>
    <i>
      <x v="15"/>
    </i>
    <i>
      <x v="16"/>
    </i>
    <i>
      <x v="17"/>
    </i>
    <i>
      <x v="18"/>
    </i>
  </colItems>
  <formats count="89">
    <format dxfId="663">
      <pivotArea outline="0" collapsedLevelsAreSubtotals="1" fieldPosition="0"/>
    </format>
    <format dxfId="662">
      <pivotArea outline="0" collapsedLevelsAreSubtotals="1" fieldPosition="0"/>
    </format>
    <format dxfId="661">
      <pivotArea outline="0" collapsedLevelsAreSubtotals="1" fieldPosition="0"/>
    </format>
    <format dxfId="660">
      <pivotArea field="1" type="button" dataOnly="0" labelOnly="1" outline="0"/>
    </format>
    <format dxfId="659">
      <pivotArea dataOnly="0" labelOnly="1" grandCol="1" outline="0" fieldPosition="0"/>
    </format>
    <format dxfId="658">
      <pivotArea field="1" type="button" dataOnly="0" labelOnly="1" outline="0"/>
    </format>
    <format dxfId="657">
      <pivotArea dataOnly="0" labelOnly="1" grandCol="1" outline="0" fieldPosition="0"/>
    </format>
    <format dxfId="656">
      <pivotArea field="1" type="button" dataOnly="0" labelOnly="1" outline="0"/>
    </format>
    <format dxfId="655">
      <pivotArea dataOnly="0" labelOnly="1" grandCol="1" outline="0" fieldPosition="0"/>
    </format>
    <format dxfId="654">
      <pivotArea field="1" type="button" dataOnly="0" labelOnly="1" outline="0"/>
    </format>
    <format dxfId="653">
      <pivotArea dataOnly="0" labelOnly="1" grandCol="1" outline="0" fieldPosition="0"/>
    </format>
    <format dxfId="652">
      <pivotArea field="1" type="button" dataOnly="0" labelOnly="1" outline="0"/>
    </format>
    <format dxfId="651">
      <pivotArea dataOnly="0" labelOnly="1" grandCol="1" outline="0" fieldPosition="0"/>
    </format>
    <format dxfId="650">
      <pivotArea type="all" dataOnly="0" outline="0" fieldPosition="0"/>
    </format>
    <format dxfId="649">
      <pivotArea outline="0" collapsedLevelsAreSubtotals="1" fieldPosition="0"/>
    </format>
    <format dxfId="648">
      <pivotArea type="origin" dataOnly="0" labelOnly="1" outline="0" fieldPosition="0"/>
    </format>
    <format dxfId="647">
      <pivotArea dataOnly="0" labelOnly="1" outline="0" axis="axisValues" fieldPosition="0"/>
    </format>
    <format dxfId="646">
      <pivotArea field="2" type="button" dataOnly="0" labelOnly="1" outline="0"/>
    </format>
    <format dxfId="645">
      <pivotArea type="topRight" dataOnly="0" labelOnly="1" outline="0" fieldPosition="0"/>
    </format>
    <format dxfId="644">
      <pivotArea field="0" type="button" dataOnly="0" labelOnly="1" outline="0" axis="axisCol" fieldPosition="0"/>
    </format>
    <format dxfId="643">
      <pivotArea type="origin" dataOnly="0" labelOnly="1" outline="0" fieldPosition="0"/>
    </format>
    <format dxfId="642">
      <pivotArea field="1" type="button" dataOnly="0" labelOnly="1" outline="0"/>
    </format>
    <format dxfId="641">
      <pivotArea dataOnly="0" labelOnly="1" grandRow="1" outline="0" fieldPosition="0"/>
    </format>
    <format dxfId="640">
      <pivotArea type="all" dataOnly="0" outline="0" fieldPosition="0"/>
    </format>
    <format dxfId="639">
      <pivotArea outline="0" collapsedLevelsAreSubtotals="1" fieldPosition="0"/>
    </format>
    <format dxfId="638">
      <pivotArea type="origin" dataOnly="0" labelOnly="1" outline="0" fieldPosition="0"/>
    </format>
    <format dxfId="637">
      <pivotArea field="2" type="button" dataOnly="0" labelOnly="1" outline="0"/>
    </format>
    <format dxfId="636">
      <pivotArea type="topRight" dataOnly="0" labelOnly="1" outline="0" fieldPosition="0"/>
    </format>
    <format dxfId="635">
      <pivotArea field="1" type="button" dataOnly="0" labelOnly="1" outline="0"/>
    </format>
    <format dxfId="634">
      <pivotArea dataOnly="0" labelOnly="1" grandRow="1" outline="0" fieldPosition="0"/>
    </format>
    <format dxfId="633">
      <pivotArea dataOnly="0" labelOnly="1" grandCol="1" outline="0" fieldPosition="0"/>
    </format>
    <format dxfId="632">
      <pivotArea type="all" dataOnly="0" outline="0" fieldPosition="0"/>
    </format>
    <format dxfId="631">
      <pivotArea outline="0" collapsedLevelsAreSubtotals="1" fieldPosition="0"/>
    </format>
    <format dxfId="630">
      <pivotArea type="origin" dataOnly="0" labelOnly="1" outline="0" fieldPosition="0"/>
    </format>
    <format dxfId="629">
      <pivotArea field="2" type="button" dataOnly="0" labelOnly="1" outline="0"/>
    </format>
    <format dxfId="628">
      <pivotArea type="topRight" dataOnly="0" labelOnly="1" outline="0" fieldPosition="0"/>
    </format>
    <format dxfId="627">
      <pivotArea field="1" type="button" dataOnly="0" labelOnly="1" outline="0"/>
    </format>
    <format dxfId="626">
      <pivotArea dataOnly="0" labelOnly="1" grandRow="1" outline="0" fieldPosition="0"/>
    </format>
    <format dxfId="625">
      <pivotArea dataOnly="0" labelOnly="1" grandCol="1" outline="0" fieldPosition="0"/>
    </format>
    <format dxfId="624">
      <pivotArea type="all" dataOnly="0" outline="0" fieldPosition="0"/>
    </format>
    <format dxfId="623">
      <pivotArea outline="0" collapsedLevelsAreSubtotals="1" fieldPosition="0"/>
    </format>
    <format dxfId="622">
      <pivotArea type="origin" dataOnly="0" labelOnly="1" outline="0" fieldPosition="0"/>
    </format>
    <format dxfId="621">
      <pivotArea field="2" type="button" dataOnly="0" labelOnly="1" outline="0"/>
    </format>
    <format dxfId="620">
      <pivotArea type="topRight" dataOnly="0" labelOnly="1" outline="0" fieldPosition="0"/>
    </format>
    <format dxfId="619">
      <pivotArea field="1" type="button" dataOnly="0" labelOnly="1" outline="0"/>
    </format>
    <format dxfId="618">
      <pivotArea dataOnly="0" labelOnly="1" grandRow="1" outline="0" fieldPosition="0"/>
    </format>
    <format dxfId="617">
      <pivotArea dataOnly="0" labelOnly="1" grandCol="1" outline="0" fieldPosition="0"/>
    </format>
    <format dxfId="616">
      <pivotArea type="all" dataOnly="0" outline="0" fieldPosition="0"/>
    </format>
    <format dxfId="615">
      <pivotArea outline="0" collapsedLevelsAreSubtotals="1" fieldPosition="0"/>
    </format>
    <format dxfId="614">
      <pivotArea type="origin" dataOnly="0" labelOnly="1" outline="0" fieldPosition="0"/>
    </format>
    <format dxfId="613">
      <pivotArea field="2" type="button" dataOnly="0" labelOnly="1" outline="0"/>
    </format>
    <format dxfId="612">
      <pivotArea type="topRight" dataOnly="0" labelOnly="1" outline="0" fieldPosition="0"/>
    </format>
    <format dxfId="611">
      <pivotArea field="1" type="button" dataOnly="0" labelOnly="1" outline="0"/>
    </format>
    <format dxfId="610">
      <pivotArea dataOnly="0" labelOnly="1" grandRow="1" outline="0" fieldPosition="0"/>
    </format>
    <format dxfId="609">
      <pivotArea dataOnly="0" labelOnly="1" grandCol="1" outline="0" fieldPosition="0"/>
    </format>
    <format dxfId="608">
      <pivotArea type="all" dataOnly="0" outline="0" fieldPosition="0"/>
    </format>
    <format dxfId="607">
      <pivotArea outline="0" collapsedLevelsAreSubtotals="1" fieldPosition="0"/>
    </format>
    <format dxfId="606">
      <pivotArea type="origin" dataOnly="0" labelOnly="1" outline="0" fieldPosition="0"/>
    </format>
    <format dxfId="605">
      <pivotArea field="2" type="button" dataOnly="0" labelOnly="1" outline="0"/>
    </format>
    <format dxfId="604">
      <pivotArea type="topRight" dataOnly="0" labelOnly="1" outline="0" fieldPosition="0"/>
    </format>
    <format dxfId="603">
      <pivotArea field="1" type="button" dataOnly="0" labelOnly="1" outline="0"/>
    </format>
    <format dxfId="602">
      <pivotArea dataOnly="0" labelOnly="1" grandRow="1" outline="0" fieldPosition="0"/>
    </format>
    <format dxfId="601">
      <pivotArea dataOnly="0" labelOnly="1" grandCol="1" outline="0" fieldPosition="0"/>
    </format>
    <format dxfId="600">
      <pivotArea field="0" type="button" dataOnly="0" labelOnly="1" outline="0" axis="axisCol" fieldPosition="0"/>
    </format>
    <format dxfId="599">
      <pivotArea type="origin" dataOnly="0" labelOnly="1" outline="0" fieldPosition="0"/>
    </format>
    <format dxfId="598">
      <pivotArea field="1" type="button" dataOnly="0" labelOnly="1" outline="0"/>
    </format>
    <format dxfId="597">
      <pivotArea dataOnly="0" labelOnly="1" grandRow="1" outline="0" fieldPosition="0"/>
    </format>
    <format dxfId="596">
      <pivotArea type="all" dataOnly="0" outline="0" fieldPosition="0"/>
    </format>
    <format dxfId="595">
      <pivotArea outline="0" collapsedLevelsAreSubtotals="1" fieldPosition="0"/>
    </format>
    <format dxfId="594">
      <pivotArea type="origin" dataOnly="0" labelOnly="1" outline="0" fieldPosition="0"/>
    </format>
    <format dxfId="593">
      <pivotArea field="2" type="button" dataOnly="0" labelOnly="1" outline="0"/>
    </format>
    <format dxfId="592">
      <pivotArea type="topRight" dataOnly="0" labelOnly="1" outline="0" fieldPosition="0"/>
    </format>
    <format dxfId="591">
      <pivotArea field="1" type="button" dataOnly="0" labelOnly="1" outline="0"/>
    </format>
    <format dxfId="590">
      <pivotArea dataOnly="0" labelOnly="1" grandRow="1" outline="0" fieldPosition="0"/>
    </format>
    <format dxfId="589">
      <pivotArea dataOnly="0" labelOnly="1" grandCol="1" outline="0" fieldPosition="0"/>
    </format>
    <format dxfId="588">
      <pivotArea type="all" dataOnly="0" outline="0" fieldPosition="0"/>
    </format>
    <format dxfId="587">
      <pivotArea outline="0" collapsedLevelsAreSubtotals="1" fieldPosition="0"/>
    </format>
    <format dxfId="586">
      <pivotArea type="origin" dataOnly="0" labelOnly="1" outline="0" fieldPosition="0"/>
    </format>
    <format dxfId="585">
      <pivotArea field="2" type="button" dataOnly="0" labelOnly="1" outline="0"/>
    </format>
    <format dxfId="584">
      <pivotArea type="topRight" dataOnly="0" labelOnly="1" outline="0" fieldPosition="0"/>
    </format>
    <format dxfId="583">
      <pivotArea field="1" type="button" dataOnly="0" labelOnly="1" outline="0"/>
    </format>
    <format dxfId="582">
      <pivotArea dataOnly="0" labelOnly="1" grandRow="1" outline="0" fieldPosition="0"/>
    </format>
    <format dxfId="581">
      <pivotArea dataOnly="0" labelOnly="1" grandCol="1" outline="0" fieldPosition="0"/>
    </format>
    <format dxfId="580">
      <pivotArea field="0" type="button" dataOnly="0" labelOnly="1" outline="0" axis="axisCol" fieldPosition="0"/>
    </format>
    <format dxfId="579">
      <pivotArea type="origin" dataOnly="0" labelOnly="1" outline="0" fieldPosition="0"/>
    </format>
    <format dxfId="578">
      <pivotArea field="1" type="button" dataOnly="0" labelOnly="1" outline="0"/>
    </format>
    <format dxfId="577">
      <pivotArea dataOnly="0" labelOnly="1" grandRow="1" outline="0" fieldPosition="0"/>
    </format>
    <format dxfId="576">
      <pivotArea outline="0" collapsedLevelsAreSubtotals="1" fieldPosition="0"/>
    </format>
    <format dxfId="57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ell2" cacheId="32" applyNumberFormats="0" applyBorderFormats="0" applyFontFormats="0" applyPatternFormats="0" applyAlignmentFormats="0" applyWidthHeightFormats="1" dataCaption="Verdier" grandTotalCaption="sum   " updatedVersion="6" minRefreshableVersion="3" itemPrintTitles="1" createdVersion="6" indent="0" showHeaders="0" outline="1" outlineData="1" multipleFieldFilters="0" chartFormat="1">
  <location ref="K55:S76" firstHeaderRow="1" firstDataRow="2" firstDataCol="1"/>
  <pivotFields count="4">
    <pivotField axis="axisRow" showAll="0">
      <items count="20">
        <item x="0"/>
        <item x="1"/>
        <item x="2"/>
        <item x="3"/>
        <item x="4"/>
        <item x="5"/>
        <item x="6"/>
        <item x="7"/>
        <item x="8"/>
        <item x="9"/>
        <item x="10"/>
        <item x="11"/>
        <item x="12"/>
        <item x="13"/>
        <item x="14"/>
        <item x="15"/>
        <item x="16"/>
        <item x="17"/>
        <item x="18"/>
        <item t="default"/>
      </items>
    </pivotField>
    <pivotField showAll="0"/>
    <pivotField axis="axisCol" showAll="0" defaultSubtotal="0">
      <items count="9">
        <item x="6"/>
        <item x="0"/>
        <item x="1"/>
        <item m="1" x="8"/>
        <item n="lanbruks-bebyggelse" x="2"/>
        <item m="1" x="7"/>
        <item x="4"/>
        <item x="3"/>
        <item x="5"/>
      </items>
    </pivotField>
    <pivotField dataField="1" showAll="0" defaultSubtotal="0"/>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2"/>
  </colFields>
  <colItems count="8">
    <i>
      <x/>
    </i>
    <i>
      <x v="1"/>
    </i>
    <i>
      <x v="2"/>
    </i>
    <i>
      <x v="4"/>
    </i>
    <i>
      <x v="6"/>
    </i>
    <i>
      <x v="7"/>
    </i>
    <i>
      <x v="8"/>
    </i>
    <i t="grand">
      <x/>
    </i>
  </colItems>
  <dataFields count="1">
    <dataField name="Summer av dekar" fld="3" showDataAs="percentOfRow" baseField="0" baseItem="1" numFmtId="9"/>
  </dataFields>
  <formats count="26">
    <format dxfId="83">
      <pivotArea outline="0" collapsedLevelsAreSubtotals="1" fieldPosition="0"/>
    </format>
    <format dxfId="82">
      <pivotArea outline="0" collapsedLevelsAreSubtotals="1" fieldPosition="0"/>
    </format>
    <format dxfId="81">
      <pivotArea outline="0" collapsedLevelsAreSubtotals="1" fieldPosition="0"/>
    </format>
    <format dxfId="80">
      <pivotArea outline="0" fieldPosition="0">
        <references count="1">
          <reference field="4294967294" count="1">
            <x v="0"/>
          </reference>
        </references>
      </pivotArea>
    </format>
    <format dxfId="79">
      <pivotArea outline="0" collapsedLevelsAreSubtotals="1" fieldPosition="0"/>
    </format>
    <format dxfId="78">
      <pivotArea outline="0" collapsedLevelsAreSubtotals="1" fieldPosition="0"/>
    </format>
    <format dxfId="77">
      <pivotArea type="all" dataOnly="0" outline="0" fieldPosition="0"/>
    </format>
    <format dxfId="76">
      <pivotArea outline="0" collapsedLevelsAreSubtotals="1" fieldPosition="0"/>
    </format>
    <format dxfId="75">
      <pivotArea type="origin" dataOnly="0" labelOnly="1" outline="0" fieldPosition="0"/>
    </format>
    <format dxfId="74">
      <pivotArea type="topRight" dataOnly="0" labelOnly="1" outline="0" fieldPosition="0"/>
    </format>
    <format dxfId="73">
      <pivotArea dataOnly="0" labelOnly="1" fieldPosition="0">
        <references count="1">
          <reference field="0" count="0"/>
        </references>
      </pivotArea>
    </format>
    <format dxfId="72">
      <pivotArea dataOnly="0" labelOnly="1" grandRow="1" outline="0" fieldPosition="0"/>
    </format>
    <format dxfId="71">
      <pivotArea dataOnly="0" labelOnly="1" fieldPosition="0">
        <references count="1">
          <reference field="2" count="0"/>
        </references>
      </pivotArea>
    </format>
    <format dxfId="70">
      <pivotArea dataOnly="0" labelOnly="1" grandCol="1" outline="0" fieldPosition="0"/>
    </format>
    <format dxfId="69">
      <pivotArea outline="0" collapsedLevelsAreSubtotals="1" fieldPosition="0"/>
    </format>
    <format dxfId="68">
      <pivotArea type="topRight" dataOnly="0" labelOnly="1" outline="0" fieldPosition="0"/>
    </format>
    <format dxfId="67">
      <pivotArea dataOnly="0" labelOnly="1" fieldPosition="0">
        <references count="1">
          <reference field="2" count="0"/>
        </references>
      </pivotArea>
    </format>
    <format dxfId="66">
      <pivotArea dataOnly="0" labelOnly="1" grandCol="1" outline="0" fieldPosition="0"/>
    </format>
    <format dxfId="65">
      <pivotArea outline="0" collapsedLevelsAreSubtotals="1" fieldPosition="0"/>
    </format>
    <format dxfId="64">
      <pivotArea type="topRight" dataOnly="0" labelOnly="1" outline="0" fieldPosition="0"/>
    </format>
    <format dxfId="63">
      <pivotArea dataOnly="0" labelOnly="1" fieldPosition="0">
        <references count="1">
          <reference field="2" count="0"/>
        </references>
      </pivotArea>
    </format>
    <format dxfId="62">
      <pivotArea dataOnly="0" labelOnly="1" grandCol="1" outline="0" fieldPosition="0"/>
    </format>
    <format dxfId="61">
      <pivotArea outline="0" collapsedLevelsAreSubtotals="1" fieldPosition="0"/>
    </format>
    <format dxfId="60">
      <pivotArea type="topRight" dataOnly="0" labelOnly="1" outline="0" fieldPosition="0"/>
    </format>
    <format dxfId="59">
      <pivotArea dataOnly="0" labelOnly="1" fieldPosition="0">
        <references count="1">
          <reference field="2" count="0"/>
        </references>
      </pivotArea>
    </format>
    <format dxfId="58">
      <pivotArea dataOnly="0" labelOnly="1" grandCol="1" outline="0" fieldPosition="0"/>
    </format>
  </formats>
  <chartFormats count="9">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3"/>
          </reference>
        </references>
      </pivotArea>
    </chartFormat>
    <chartFormat chart="0" format="4" series="1">
      <pivotArea type="data" outline="0" fieldPosition="0">
        <references count="2">
          <reference field="4294967294" count="1" selected="0">
            <x v="0"/>
          </reference>
          <reference field="2" count="1" selected="0">
            <x v="4"/>
          </reference>
        </references>
      </pivotArea>
    </chartFormat>
    <chartFormat chart="0" format="5" series="1">
      <pivotArea type="data" outline="0" fieldPosition="0">
        <references count="2">
          <reference field="4294967294" count="1" selected="0">
            <x v="0"/>
          </reference>
          <reference field="2" count="1" selected="0">
            <x v="5"/>
          </reference>
        </references>
      </pivotArea>
    </chartFormat>
    <chartFormat chart="0" format="6" series="1">
      <pivotArea type="data" outline="0" fieldPosition="0">
        <references count="2">
          <reference field="4294967294" count="1" selected="0">
            <x v="0"/>
          </reference>
          <reference field="2" count="1" selected="0">
            <x v="6"/>
          </reference>
        </references>
      </pivotArea>
    </chartFormat>
    <chartFormat chart="0" format="7" series="1">
      <pivotArea type="data" outline="0" fieldPosition="0">
        <references count="2">
          <reference field="4294967294" count="1" selected="0">
            <x v="0"/>
          </reference>
          <reference field="2" count="1" selected="0">
            <x v="7"/>
          </reference>
        </references>
      </pivotArea>
    </chartFormat>
    <chartFormat chart="0" format="8" series="1">
      <pivotArea type="data" outline="0" fieldPosition="0">
        <references count="2">
          <reference field="4294967294" count="1" selected="0">
            <x v="0"/>
          </reference>
          <reference field="2"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ell1" cacheId="32" applyNumberFormats="0" applyBorderFormats="0" applyFontFormats="0" applyPatternFormats="0" applyAlignmentFormats="0" applyWidthHeightFormats="1" dataCaption="Verdier" grandTotalCaption="Summer av dekar" updatedVersion="6" minRefreshableVersion="3" itemPrintTitles="1" createdVersion="6" indent="0" showHeaders="0" outline="1" outlineData="1" multipleFieldFilters="0" chartFormat="1">
  <location ref="A29:I50" firstHeaderRow="1" firstDataRow="2" firstDataCol="1"/>
  <pivotFields count="4">
    <pivotField axis="axisRow" showAll="0" sortType="ascending">
      <items count="20">
        <item x="0"/>
        <item x="1"/>
        <item x="2"/>
        <item x="3"/>
        <item x="4"/>
        <item x="5"/>
        <item x="6"/>
        <item x="7"/>
        <item x="8"/>
        <item x="9"/>
        <item x="10"/>
        <item x="11"/>
        <item x="12"/>
        <item x="13"/>
        <item x="14"/>
        <item x="15"/>
        <item x="16"/>
        <item x="17"/>
        <item x="18"/>
        <item t="default"/>
      </items>
      <autoSortScope>
        <pivotArea dataOnly="0" outline="0" fieldPosition="0">
          <references count="1">
            <reference field="4294967294" count="1" selected="0">
              <x v="0"/>
            </reference>
          </references>
        </pivotArea>
      </autoSortScope>
    </pivotField>
    <pivotField showAll="0"/>
    <pivotField axis="axisCol" showAll="0" defaultSubtotal="0">
      <items count="9">
        <item x="6"/>
        <item x="0"/>
        <item n="fritids-boliger" x="1"/>
        <item n="grønt og idretts-områder" m="1" x="8"/>
        <item n="lanbruks-bebyggelse" x="2"/>
        <item n="nærings-bygg" m="1" x="7"/>
        <item x="4"/>
        <item x="3"/>
        <item x="5"/>
      </items>
    </pivotField>
    <pivotField dataField="1" showAll="0" defaultSubtotal="0"/>
  </pivotFields>
  <rowFields count="1">
    <field x="0"/>
  </rowFields>
  <rowItems count="20">
    <i>
      <x v="2"/>
    </i>
    <i>
      <x v="18"/>
    </i>
    <i>
      <x v="8"/>
    </i>
    <i>
      <x v="17"/>
    </i>
    <i>
      <x v="7"/>
    </i>
    <i>
      <x v="9"/>
    </i>
    <i>
      <x v="5"/>
    </i>
    <i>
      <x v="12"/>
    </i>
    <i>
      <x v="15"/>
    </i>
    <i>
      <x v="16"/>
    </i>
    <i>
      <x v="6"/>
    </i>
    <i>
      <x/>
    </i>
    <i>
      <x v="4"/>
    </i>
    <i>
      <x v="13"/>
    </i>
    <i>
      <x v="11"/>
    </i>
    <i>
      <x v="1"/>
    </i>
    <i>
      <x v="14"/>
    </i>
    <i>
      <x v="3"/>
    </i>
    <i>
      <x v="10"/>
    </i>
    <i t="grand">
      <x/>
    </i>
  </rowItems>
  <colFields count="1">
    <field x="2"/>
  </colFields>
  <colItems count="8">
    <i>
      <x/>
    </i>
    <i>
      <x v="1"/>
    </i>
    <i>
      <x v="2"/>
    </i>
    <i>
      <x v="4"/>
    </i>
    <i>
      <x v="6"/>
    </i>
    <i>
      <x v="7"/>
    </i>
    <i>
      <x v="8"/>
    </i>
    <i t="grand">
      <x/>
    </i>
  </colItems>
  <dataFields count="1">
    <dataField name="Summer av dekar" fld="3" baseField="0" baseItem="0" numFmtId="165"/>
  </dataFields>
  <formats count="25">
    <format dxfId="108">
      <pivotArea outline="0" collapsedLevelsAreSubtotals="1" fieldPosition="0"/>
    </format>
    <format dxfId="107">
      <pivotArea outline="0" collapsedLevelsAreSubtotals="1" fieldPosition="0"/>
    </format>
    <format dxfId="106">
      <pivotArea outline="0" collapsedLevelsAreSubtotals="1" fieldPosition="0"/>
    </format>
    <format dxfId="105">
      <pivotArea type="all" dataOnly="0" outline="0" fieldPosition="0"/>
    </format>
    <format dxfId="104">
      <pivotArea outline="0" collapsedLevelsAreSubtotals="1" fieldPosition="0"/>
    </format>
    <format dxfId="103">
      <pivotArea type="origin" dataOnly="0" labelOnly="1" outline="0" fieldPosition="0"/>
    </format>
    <format dxfId="102">
      <pivotArea type="topRight" dataOnly="0" labelOnly="1" outline="0" fieldPosition="0"/>
    </format>
    <format dxfId="101">
      <pivotArea dataOnly="0" labelOnly="1" fieldPosition="0">
        <references count="1">
          <reference field="0" count="0"/>
        </references>
      </pivotArea>
    </format>
    <format dxfId="100">
      <pivotArea dataOnly="0" labelOnly="1" grandRow="1" outline="0" fieldPosition="0"/>
    </format>
    <format dxfId="99">
      <pivotArea dataOnly="0" labelOnly="1" fieldPosition="0">
        <references count="1">
          <reference field="2" count="0"/>
        </references>
      </pivotArea>
    </format>
    <format dxfId="98">
      <pivotArea dataOnly="0" labelOnly="1" grandCol="1" outline="0" fieldPosition="0"/>
    </format>
    <format dxfId="97">
      <pivotArea outline="0" collapsedLevelsAreSubtotals="1" fieldPosition="0"/>
    </format>
    <format dxfId="96">
      <pivotArea type="topRight" dataOnly="0" labelOnly="1" outline="0" fieldPosition="0"/>
    </format>
    <format dxfId="95">
      <pivotArea dataOnly="0" labelOnly="1" fieldPosition="0">
        <references count="1">
          <reference field="2" count="0"/>
        </references>
      </pivotArea>
    </format>
    <format dxfId="94">
      <pivotArea dataOnly="0" labelOnly="1" grandCol="1" outline="0" fieldPosition="0"/>
    </format>
    <format dxfId="93">
      <pivotArea outline="0" collapsedLevelsAreSubtotals="1" fieldPosition="0"/>
    </format>
    <format dxfId="92">
      <pivotArea type="topRight" dataOnly="0" labelOnly="1" outline="0" fieldPosition="0"/>
    </format>
    <format dxfId="91">
      <pivotArea dataOnly="0" labelOnly="1" fieldPosition="0">
        <references count="1">
          <reference field="2" count="0"/>
        </references>
      </pivotArea>
    </format>
    <format dxfId="90">
      <pivotArea dataOnly="0" labelOnly="1" grandCol="1" outline="0" fieldPosition="0"/>
    </format>
    <format dxfId="89">
      <pivotArea outline="0" collapsedLevelsAreSubtotals="1" fieldPosition="0"/>
    </format>
    <format dxfId="88">
      <pivotArea type="topRight" dataOnly="0" labelOnly="1" outline="0" fieldPosition="0"/>
    </format>
    <format dxfId="87">
      <pivotArea dataOnly="0" labelOnly="1" fieldPosition="0">
        <references count="1">
          <reference field="2" count="0"/>
        </references>
      </pivotArea>
    </format>
    <format dxfId="86">
      <pivotArea dataOnly="0" labelOnly="1" grandCol="1" outline="0" fieldPosition="0"/>
    </format>
    <format dxfId="85">
      <pivotArea dataOnly="0" labelOnly="1" fieldPosition="0">
        <references count="1">
          <reference field="2" count="0"/>
        </references>
      </pivotArea>
    </format>
    <format dxfId="84">
      <pivotArea dataOnly="0" labelOnly="1" grandCol="1" outline="0" fieldPosition="0"/>
    </format>
  </formats>
  <chartFormats count="9">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3"/>
          </reference>
        </references>
      </pivotArea>
    </chartFormat>
    <chartFormat chart="0" format="4" series="1">
      <pivotArea type="data" outline="0" fieldPosition="0">
        <references count="2">
          <reference field="4294967294" count="1" selected="0">
            <x v="0"/>
          </reference>
          <reference field="2" count="1" selected="0">
            <x v="4"/>
          </reference>
        </references>
      </pivotArea>
    </chartFormat>
    <chartFormat chart="0" format="5" series="1">
      <pivotArea type="data" outline="0" fieldPosition="0">
        <references count="2">
          <reference field="4294967294" count="1" selected="0">
            <x v="0"/>
          </reference>
          <reference field="2" count="1" selected="0">
            <x v="5"/>
          </reference>
        </references>
      </pivotArea>
    </chartFormat>
    <chartFormat chart="0" format="6" series="1">
      <pivotArea type="data" outline="0" fieldPosition="0">
        <references count="2">
          <reference field="4294967294" count="1" selected="0">
            <x v="0"/>
          </reference>
          <reference field="2" count="1" selected="0">
            <x v="6"/>
          </reference>
        </references>
      </pivotArea>
    </chartFormat>
    <chartFormat chart="0" format="7" series="1">
      <pivotArea type="data" outline="0" fieldPosition="0">
        <references count="2">
          <reference field="4294967294" count="1" selected="0">
            <x v="0"/>
          </reference>
          <reference field="2" count="1" selected="0">
            <x v="7"/>
          </reference>
        </references>
      </pivotArea>
    </chartFormat>
    <chartFormat chart="0" format="8" series="1">
      <pivotArea type="data" outline="0" fieldPosition="0">
        <references count="2">
          <reference field="4294967294" count="1" selected="0">
            <x v="0"/>
          </reference>
          <reference field="2"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A00-000004000000}" name="Pivottabell9" cacheId="32" applyNumberFormats="0" applyBorderFormats="0" applyFontFormats="0" applyPatternFormats="0" applyAlignmentFormats="0" applyWidthHeightFormats="1" dataCaption="Verdier" grandTotalCaption="sum   " updatedVersion="6" minRefreshableVersion="3" itemPrintTitles="1" createdVersion="6" indent="0" showHeaders="0" outline="1" outlineData="1" multipleFieldFilters="0">
  <location ref="K4:S25" firstHeaderRow="1" firstDataRow="2" firstDataCol="1"/>
  <pivotFields count="4">
    <pivotField axis="axisRow" showAll="0">
      <items count="20">
        <item x="0"/>
        <item x="1"/>
        <item x="2"/>
        <item x="3"/>
        <item x="4"/>
        <item x="5"/>
        <item x="6"/>
        <item x="7"/>
        <item x="8"/>
        <item x="9"/>
        <item x="10"/>
        <item x="11"/>
        <item x="12"/>
        <item x="13"/>
        <item x="14"/>
        <item x="15"/>
        <item x="16"/>
        <item x="17"/>
        <item x="18"/>
        <item t="default"/>
      </items>
    </pivotField>
    <pivotField showAll="0"/>
    <pivotField axis="axisCol" showAll="0" defaultSubtotal="0">
      <items count="9">
        <item x="6"/>
        <item x="0"/>
        <item n="fritids-boliger" x="1"/>
        <item n="grønt og idretts-områder" m="1" x="8"/>
        <item n="lanbruks-bebyggelse" x="2"/>
        <item n="nærings-bygg" m="1" x="7"/>
        <item x="4"/>
        <item x="3"/>
        <item x="5"/>
      </items>
    </pivotField>
    <pivotField dataField="1" showAll="0" defaultSubtotal="0"/>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2"/>
  </colFields>
  <colItems count="8">
    <i>
      <x/>
    </i>
    <i>
      <x v="1"/>
    </i>
    <i>
      <x v="2"/>
    </i>
    <i>
      <x v="4"/>
    </i>
    <i>
      <x v="6"/>
    </i>
    <i>
      <x v="7"/>
    </i>
    <i>
      <x v="8"/>
    </i>
    <i t="grand">
      <x/>
    </i>
  </colItems>
  <dataFields count="1">
    <dataField name="Summer av dekar" fld="3" showDataAs="percentOfRow" baseField="0" baseItem="1" numFmtId="9"/>
  </dataFields>
  <formats count="30">
    <format dxfId="138">
      <pivotArea outline="0" collapsedLevelsAreSubtotals="1" fieldPosition="0"/>
    </format>
    <format dxfId="137">
      <pivotArea outline="0" collapsedLevelsAreSubtotals="1" fieldPosition="0"/>
    </format>
    <format dxfId="136">
      <pivotArea outline="0" collapsedLevelsAreSubtotals="1" fieldPosition="0"/>
    </format>
    <format dxfId="135">
      <pivotArea outline="0" fieldPosition="0">
        <references count="1">
          <reference field="4294967294" count="1">
            <x v="0"/>
          </reference>
        </references>
      </pivotArea>
    </format>
    <format dxfId="134">
      <pivotArea outline="0" collapsedLevelsAreSubtotals="1" fieldPosition="0"/>
    </format>
    <format dxfId="133">
      <pivotArea outline="0" collapsedLevelsAreSubtotals="1" fieldPosition="0"/>
    </format>
    <format dxfId="132">
      <pivotArea type="all" dataOnly="0" outline="0" fieldPosition="0"/>
    </format>
    <format dxfId="131">
      <pivotArea outline="0" collapsedLevelsAreSubtotals="1" fieldPosition="0"/>
    </format>
    <format dxfId="130">
      <pivotArea type="origin" dataOnly="0" labelOnly="1" outline="0" fieldPosition="0"/>
    </format>
    <format dxfId="129">
      <pivotArea type="topRight" dataOnly="0" labelOnly="1" outline="0" fieldPosition="0"/>
    </format>
    <format dxfId="128">
      <pivotArea dataOnly="0" labelOnly="1" fieldPosition="0">
        <references count="1">
          <reference field="0" count="0"/>
        </references>
      </pivotArea>
    </format>
    <format dxfId="127">
      <pivotArea dataOnly="0" labelOnly="1" grandRow="1" outline="0" fieldPosition="0"/>
    </format>
    <format dxfId="126">
      <pivotArea dataOnly="0" labelOnly="1" fieldPosition="0">
        <references count="1">
          <reference field="2" count="0"/>
        </references>
      </pivotArea>
    </format>
    <format dxfId="125">
      <pivotArea dataOnly="0" labelOnly="1" grandCol="1" outline="0" fieldPosition="0"/>
    </format>
    <format dxfId="124">
      <pivotArea outline="0" collapsedLevelsAreSubtotals="1" fieldPosition="0"/>
    </format>
    <format dxfId="123">
      <pivotArea type="topRight" dataOnly="0" labelOnly="1" outline="0" fieldPosition="0"/>
    </format>
    <format dxfId="122">
      <pivotArea dataOnly="0" labelOnly="1" fieldPosition="0">
        <references count="1">
          <reference field="2" count="0"/>
        </references>
      </pivotArea>
    </format>
    <format dxfId="121">
      <pivotArea dataOnly="0" labelOnly="1" grandCol="1" outline="0" fieldPosition="0"/>
    </format>
    <format dxfId="120">
      <pivotArea outline="0" collapsedLevelsAreSubtotals="1" fieldPosition="0"/>
    </format>
    <format dxfId="119">
      <pivotArea type="topRight" dataOnly="0" labelOnly="1" outline="0" fieldPosition="0"/>
    </format>
    <format dxfId="118">
      <pivotArea dataOnly="0" labelOnly="1" fieldPosition="0">
        <references count="1">
          <reference field="2" count="0"/>
        </references>
      </pivotArea>
    </format>
    <format dxfId="117">
      <pivotArea dataOnly="0" labelOnly="1" grandCol="1" outline="0" fieldPosition="0"/>
    </format>
    <format dxfId="116">
      <pivotArea outline="0" collapsedLevelsAreSubtotals="1" fieldPosition="0"/>
    </format>
    <format dxfId="115">
      <pivotArea type="topRight" dataOnly="0" labelOnly="1" outline="0" fieldPosition="0"/>
    </format>
    <format dxfId="114">
      <pivotArea dataOnly="0" labelOnly="1" fieldPosition="0">
        <references count="1">
          <reference field="2" count="0"/>
        </references>
      </pivotArea>
    </format>
    <format dxfId="113">
      <pivotArea dataOnly="0" labelOnly="1" grandCol="1" outline="0" fieldPosition="0"/>
    </format>
    <format dxfId="112">
      <pivotArea dataOnly="0" labelOnly="1" fieldPosition="0">
        <references count="1">
          <reference field="2" count="0"/>
        </references>
      </pivotArea>
    </format>
    <format dxfId="111">
      <pivotArea dataOnly="0" labelOnly="1" grandCol="1" outline="0" fieldPosition="0"/>
    </format>
    <format dxfId="110">
      <pivotArea dataOnly="0" labelOnly="1" fieldPosition="0">
        <references count="1">
          <reference field="2" count="0"/>
        </references>
      </pivotArea>
    </format>
    <format dxfId="109">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ell3" cacheId="32" applyNumberFormats="0" applyBorderFormats="0" applyFontFormats="0" applyPatternFormats="0" applyAlignmentFormats="0" applyWidthHeightFormats="1" dataCaption="Verdier" grandTotalCaption="Sum" updatedVersion="6" minRefreshableVersion="3" itemPrintTitles="1" createdVersion="6" indent="0" showHeaders="0" outline="1" outlineData="1" multipleFieldFilters="0">
  <location ref="A4:I25" firstHeaderRow="1" firstDataRow="2" firstDataCol="1"/>
  <pivotFields count="4">
    <pivotField axis="axisRow" showAll="0">
      <items count="20">
        <item x="0"/>
        <item x="1"/>
        <item x="2"/>
        <item x="3"/>
        <item x="4"/>
        <item x="5"/>
        <item x="6"/>
        <item x="7"/>
        <item x="8"/>
        <item x="9"/>
        <item x="10"/>
        <item x="11"/>
        <item x="12"/>
        <item x="13"/>
        <item x="14"/>
        <item x="15"/>
        <item x="16"/>
        <item x="17"/>
        <item x="18"/>
        <item t="default"/>
      </items>
    </pivotField>
    <pivotField showAll="0"/>
    <pivotField axis="axisCol" showAll="0" defaultSubtotal="0">
      <items count="9">
        <item x="6"/>
        <item x="0"/>
        <item n="fritids-boliger" x="1"/>
        <item n="grønt og idretts-områder" m="1" x="8"/>
        <item n="lanbruks-bebyggelse" x="2"/>
        <item n="nærings-bygg" m="1" x="7"/>
        <item x="4"/>
        <item x="3"/>
        <item x="5"/>
      </items>
    </pivotField>
    <pivotField dataField="1" showAll="0" defaultSubtotal="0"/>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2"/>
  </colFields>
  <colItems count="8">
    <i>
      <x/>
    </i>
    <i>
      <x v="1"/>
    </i>
    <i>
      <x v="2"/>
    </i>
    <i>
      <x v="4"/>
    </i>
    <i>
      <x v="6"/>
    </i>
    <i>
      <x v="7"/>
    </i>
    <i>
      <x v="8"/>
    </i>
    <i t="grand">
      <x/>
    </i>
  </colItems>
  <dataFields count="1">
    <dataField name="Summer av dekar" fld="3" baseField="0" baseItem="0" numFmtId="165"/>
  </dataFields>
  <formats count="29">
    <format dxfId="167">
      <pivotArea outline="0" collapsedLevelsAreSubtotals="1" fieldPosition="0"/>
    </format>
    <format dxfId="166">
      <pivotArea outline="0" collapsedLevelsAreSubtotals="1" fieldPosition="0"/>
    </format>
    <format dxfId="165">
      <pivotArea outline="0" collapsedLevelsAreSubtotals="1" fieldPosition="0"/>
    </format>
    <format dxfId="164">
      <pivotArea type="all" dataOnly="0" outline="0" fieldPosition="0"/>
    </format>
    <format dxfId="163">
      <pivotArea outline="0" collapsedLevelsAreSubtotals="1" fieldPosition="0"/>
    </format>
    <format dxfId="162">
      <pivotArea type="origin" dataOnly="0" labelOnly="1" outline="0" fieldPosition="0"/>
    </format>
    <format dxfId="161">
      <pivotArea type="topRight" dataOnly="0" labelOnly="1" outline="0" fieldPosition="0"/>
    </format>
    <format dxfId="160">
      <pivotArea dataOnly="0" labelOnly="1" fieldPosition="0">
        <references count="1">
          <reference field="0" count="0"/>
        </references>
      </pivotArea>
    </format>
    <format dxfId="159">
      <pivotArea dataOnly="0" labelOnly="1" grandRow="1" outline="0" fieldPosition="0"/>
    </format>
    <format dxfId="158">
      <pivotArea dataOnly="0" labelOnly="1" fieldPosition="0">
        <references count="1">
          <reference field="2" count="0"/>
        </references>
      </pivotArea>
    </format>
    <format dxfId="157">
      <pivotArea dataOnly="0" labelOnly="1" grandCol="1" outline="0" fieldPosition="0"/>
    </format>
    <format dxfId="156">
      <pivotArea outline="0" collapsedLevelsAreSubtotals="1" fieldPosition="0"/>
    </format>
    <format dxfId="155">
      <pivotArea type="topRight" dataOnly="0" labelOnly="1" outline="0" fieldPosition="0"/>
    </format>
    <format dxfId="154">
      <pivotArea dataOnly="0" labelOnly="1" fieldPosition="0">
        <references count="1">
          <reference field="2" count="0"/>
        </references>
      </pivotArea>
    </format>
    <format dxfId="153">
      <pivotArea dataOnly="0" labelOnly="1" grandCol="1" outline="0" fieldPosition="0"/>
    </format>
    <format dxfId="152">
      <pivotArea outline="0" collapsedLevelsAreSubtotals="1" fieldPosition="0"/>
    </format>
    <format dxfId="151">
      <pivotArea type="topRight" dataOnly="0" labelOnly="1" outline="0" fieldPosition="0"/>
    </format>
    <format dxfId="150">
      <pivotArea dataOnly="0" labelOnly="1" fieldPosition="0">
        <references count="1">
          <reference field="2" count="0"/>
        </references>
      </pivotArea>
    </format>
    <format dxfId="149">
      <pivotArea dataOnly="0" labelOnly="1" grandCol="1" outline="0" fieldPosition="0"/>
    </format>
    <format dxfId="148">
      <pivotArea outline="0" collapsedLevelsAreSubtotals="1" fieldPosition="0"/>
    </format>
    <format dxfId="147">
      <pivotArea type="topRight" dataOnly="0" labelOnly="1" outline="0" fieldPosition="0"/>
    </format>
    <format dxfId="146">
      <pivotArea dataOnly="0" labelOnly="1" fieldPosition="0">
        <references count="1">
          <reference field="2" count="0"/>
        </references>
      </pivotArea>
    </format>
    <format dxfId="145">
      <pivotArea dataOnly="0" labelOnly="1" grandCol="1" outline="0" fieldPosition="0"/>
    </format>
    <format dxfId="144">
      <pivotArea dataOnly="0" labelOnly="1" fieldPosition="0">
        <references count="1">
          <reference field="2" count="0"/>
        </references>
      </pivotArea>
    </format>
    <format dxfId="143">
      <pivotArea dataOnly="0" labelOnly="1" grandCol="1" outline="0" fieldPosition="0"/>
    </format>
    <format dxfId="142">
      <pivotArea dataOnly="0" labelOnly="1" fieldPosition="0">
        <references count="1">
          <reference field="2" count="0"/>
        </references>
      </pivotArea>
    </format>
    <format dxfId="141">
      <pivotArea dataOnly="0" labelOnly="1" grandCol="1" outline="0" fieldPosition="0"/>
    </format>
    <format dxfId="140">
      <pivotArea dataOnly="0" labelOnly="1" fieldPosition="0">
        <references count="1">
          <reference field="2" count="0"/>
        </references>
      </pivotArea>
    </format>
    <format dxfId="139">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ell10" cacheId="32" applyNumberFormats="0" applyBorderFormats="0" applyFontFormats="0" applyPatternFormats="0" applyAlignmentFormats="0" applyWidthHeightFormats="1" dataCaption="Verdier" grandTotalCaption="sum  " updatedVersion="6" minRefreshableVersion="3" itemPrintTitles="1" createdVersion="6" indent="0" showHeaders="0" outline="1" outlineData="1" multipleFieldFilters="0">
  <location ref="U4:AC25" firstHeaderRow="1" firstDataRow="2" firstDataCol="1"/>
  <pivotFields count="4">
    <pivotField axis="axisRow" showAll="0">
      <items count="20">
        <item x="0"/>
        <item x="1"/>
        <item x="2"/>
        <item x="3"/>
        <item x="4"/>
        <item x="5"/>
        <item x="6"/>
        <item x="7"/>
        <item x="8"/>
        <item x="9"/>
        <item x="10"/>
        <item x="11"/>
        <item x="12"/>
        <item x="13"/>
        <item x="14"/>
        <item x="15"/>
        <item x="16"/>
        <item x="17"/>
        <item x="18"/>
        <item t="default"/>
      </items>
    </pivotField>
    <pivotField showAll="0"/>
    <pivotField axis="axisCol" showAll="0" defaultSubtotal="0">
      <items count="9">
        <item x="6"/>
        <item x="0"/>
        <item n="fritids-boliger" x="1"/>
        <item n="grønt og idretts-områder" m="1" x="8"/>
        <item n="lanbruks-bebyggelse" x="2"/>
        <item n="nærings-bygg" m="1" x="7"/>
        <item x="4"/>
        <item x="3"/>
        <item x="5"/>
      </items>
    </pivotField>
    <pivotField dataField="1" showAll="0" defaultSubtotal="0"/>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2"/>
  </colFields>
  <colItems count="8">
    <i>
      <x/>
    </i>
    <i>
      <x v="1"/>
    </i>
    <i>
      <x v="2"/>
    </i>
    <i>
      <x v="4"/>
    </i>
    <i>
      <x v="6"/>
    </i>
    <i>
      <x v="7"/>
    </i>
    <i>
      <x v="8"/>
    </i>
    <i t="grand">
      <x/>
    </i>
  </colItems>
  <dataFields count="1">
    <dataField name="Summer av dekar" fld="3" showDataAs="percentOfCol" baseField="0" baseItem="1" numFmtId="9"/>
  </dataFields>
  <formats count="32">
    <format dxfId="199">
      <pivotArea outline="0" collapsedLevelsAreSubtotals="1" fieldPosition="0"/>
    </format>
    <format dxfId="198">
      <pivotArea outline="0" collapsedLevelsAreSubtotals="1" fieldPosition="0"/>
    </format>
    <format dxfId="197">
      <pivotArea outline="0" collapsedLevelsAreSubtotals="1" fieldPosition="0"/>
    </format>
    <format dxfId="196">
      <pivotArea outline="0" fieldPosition="0">
        <references count="1">
          <reference field="4294967294" count="1">
            <x v="0"/>
          </reference>
        </references>
      </pivotArea>
    </format>
    <format dxfId="195">
      <pivotArea outline="0" collapsedLevelsAreSubtotals="1" fieldPosition="0"/>
    </format>
    <format dxfId="194">
      <pivotArea outline="0" collapsedLevelsAreSubtotals="1" fieldPosition="0"/>
    </format>
    <format dxfId="193">
      <pivotArea outline="0" collapsedLevelsAreSubtotals="1" fieldPosition="0"/>
    </format>
    <format dxfId="192">
      <pivotArea outline="0" collapsedLevelsAreSubtotals="1" fieldPosition="0"/>
    </format>
    <format dxfId="191">
      <pivotArea type="all" dataOnly="0" outline="0" fieldPosition="0"/>
    </format>
    <format dxfId="190">
      <pivotArea outline="0" collapsedLevelsAreSubtotals="1" fieldPosition="0"/>
    </format>
    <format dxfId="189">
      <pivotArea type="origin" dataOnly="0" labelOnly="1" outline="0" fieldPosition="0"/>
    </format>
    <format dxfId="188">
      <pivotArea type="topRight" dataOnly="0" labelOnly="1" outline="0" fieldPosition="0"/>
    </format>
    <format dxfId="187">
      <pivotArea dataOnly="0" labelOnly="1" fieldPosition="0">
        <references count="1">
          <reference field="0" count="0"/>
        </references>
      </pivotArea>
    </format>
    <format dxfId="186">
      <pivotArea dataOnly="0" labelOnly="1" grandRow="1" outline="0" fieldPosition="0"/>
    </format>
    <format dxfId="185">
      <pivotArea dataOnly="0" labelOnly="1" fieldPosition="0">
        <references count="1">
          <reference field="2" count="0"/>
        </references>
      </pivotArea>
    </format>
    <format dxfId="184">
      <pivotArea dataOnly="0" labelOnly="1" grandCol="1" outline="0" fieldPosition="0"/>
    </format>
    <format dxfId="183">
      <pivotArea outline="0" collapsedLevelsAreSubtotals="1" fieldPosition="0"/>
    </format>
    <format dxfId="182">
      <pivotArea type="topRight" dataOnly="0" labelOnly="1" outline="0" fieldPosition="0"/>
    </format>
    <format dxfId="181">
      <pivotArea dataOnly="0" labelOnly="1" fieldPosition="0">
        <references count="1">
          <reference field="2" count="0"/>
        </references>
      </pivotArea>
    </format>
    <format dxfId="180">
      <pivotArea dataOnly="0" labelOnly="1" grandCol="1" outline="0" fieldPosition="0"/>
    </format>
    <format dxfId="179">
      <pivotArea outline="0" collapsedLevelsAreSubtotals="1" fieldPosition="0"/>
    </format>
    <format dxfId="178">
      <pivotArea type="topRight" dataOnly="0" labelOnly="1" outline="0" fieldPosition="0"/>
    </format>
    <format dxfId="177">
      <pivotArea dataOnly="0" labelOnly="1" fieldPosition="0">
        <references count="1">
          <reference field="2" count="0"/>
        </references>
      </pivotArea>
    </format>
    <format dxfId="176">
      <pivotArea dataOnly="0" labelOnly="1" grandCol="1" outline="0" fieldPosition="0"/>
    </format>
    <format dxfId="175">
      <pivotArea outline="0" collapsedLevelsAreSubtotals="1" fieldPosition="0"/>
    </format>
    <format dxfId="174">
      <pivotArea type="topRight" dataOnly="0" labelOnly="1" outline="0" fieldPosition="0"/>
    </format>
    <format dxfId="173">
      <pivotArea dataOnly="0" labelOnly="1" fieldPosition="0">
        <references count="1">
          <reference field="2" count="0"/>
        </references>
      </pivotArea>
    </format>
    <format dxfId="172">
      <pivotArea dataOnly="0" labelOnly="1" grandCol="1" outline="0" fieldPosition="0"/>
    </format>
    <format dxfId="171">
      <pivotArea dataOnly="0" labelOnly="1" fieldPosition="0">
        <references count="1">
          <reference field="2" count="0"/>
        </references>
      </pivotArea>
    </format>
    <format dxfId="170">
      <pivotArea dataOnly="0" labelOnly="1" grandCol="1" outline="0" fieldPosition="0"/>
    </format>
    <format dxfId="169">
      <pivotArea dataOnly="0" labelOnly="1" fieldPosition="0">
        <references count="1">
          <reference field="2" count="0"/>
        </references>
      </pivotArea>
    </format>
    <format dxfId="16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ell11" cacheId="31"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chartFormat="16">
  <location ref="A7:B15" firstHeaderRow="1" firstDataRow="2" firstDataCol="1" rowPageCount="2" colPageCount="1"/>
  <pivotFields count="8">
    <pivotField showAll="0"/>
    <pivotField axis="axisPage" showAll="0" defaultSubtotal="0">
      <items count="19">
        <item x="1"/>
        <item x="8"/>
        <item x="5"/>
        <item x="18"/>
        <item x="3"/>
        <item x="13"/>
        <item x="16"/>
        <item x="15"/>
        <item x="4"/>
        <item x="2"/>
        <item x="10"/>
        <item x="12"/>
        <item x="14"/>
        <item x="7"/>
        <item x="17"/>
        <item x="9"/>
        <item x="6"/>
        <item x="0"/>
        <item x="11"/>
      </items>
    </pivotField>
    <pivotField multipleItemSelectionAllowed="1" showAll="0" defaultSubtotal="0"/>
    <pivotField axis="axisPage" multipleItemSelectionAllowed="1" showAll="0" defaultSubtotal="0">
      <items count="421">
        <item h="1" x="295"/>
        <item h="1" x="344"/>
        <item h="1" x="407"/>
        <item h="1" x="59"/>
        <item h="1" x="117"/>
        <item h="1" x="377"/>
        <item h="1" x="5"/>
        <item h="1" x="142"/>
        <item h="1" x="25"/>
        <item h="1" x="10"/>
        <item h="1" x="241"/>
        <item h="1" x="217"/>
        <item h="1" x="163"/>
        <item h="1" x="277"/>
        <item h="1" x="288"/>
        <item h="1" x="237"/>
        <item h="1" x="26"/>
        <item h="1" x="214"/>
        <item h="1" x="225"/>
        <item h="1" x="280"/>
        <item h="1" x="234"/>
        <item h="1" x="368"/>
        <item h="1" x="395"/>
        <item h="1" x="126"/>
        <item h="1" x="386"/>
        <item h="1" x="358"/>
        <item h="1" x="393"/>
        <item h="1" x="195"/>
        <item h="1" x="417"/>
        <item h="1" x="339"/>
        <item h="1" x="148"/>
        <item h="1" x="175"/>
        <item h="1" x="297"/>
        <item h="1" x="337"/>
        <item h="1" x="190"/>
        <item h="1" x="247"/>
        <item h="1" x="341"/>
        <item h="1" x="152"/>
        <item h="1" x="24"/>
        <item h="1" x="130"/>
        <item h="1" x="198"/>
        <item h="1" x="64"/>
        <item h="1" x="88"/>
        <item h="1" x="128"/>
        <item h="1" x="390"/>
        <item h="1" x="349"/>
        <item h="1" x="250"/>
        <item h="1" x="279"/>
        <item h="1" x="206"/>
        <item h="1" x="11"/>
        <item h="1" x="48"/>
        <item h="1" x="37"/>
        <item h="1" x="169"/>
        <item h="1" x="51"/>
        <item h="1" x="30"/>
        <item h="1" x="56"/>
        <item h="1" x="196"/>
        <item h="1" x="83"/>
        <item h="1" x="367"/>
        <item h="1" x="151"/>
        <item h="1" x="156"/>
        <item h="1" x="360"/>
        <item h="1" x="226"/>
        <item h="1" x="28"/>
        <item h="1" x="187"/>
        <item h="1" x="200"/>
        <item h="1" x="242"/>
        <item h="1" x="216"/>
        <item h="1" x="371"/>
        <item h="1" x="332"/>
        <item h="1" x="157"/>
        <item h="1" x="105"/>
        <item h="1" x="228"/>
        <item h="1" x="92"/>
        <item h="1" x="60"/>
        <item h="1" x="182"/>
        <item h="1" x="331"/>
        <item h="1" x="3"/>
        <item h="1" x="21"/>
        <item h="1" x="146"/>
        <item h="1" x="318"/>
        <item h="1" x="278"/>
        <item h="1" x="293"/>
        <item h="1" x="211"/>
        <item h="1" x="137"/>
        <item h="1" x="245"/>
        <item h="1" x="416"/>
        <item h="1" x="243"/>
        <item h="1" x="74"/>
        <item h="1" x="357"/>
        <item h="1" x="270"/>
        <item h="1" x="281"/>
        <item h="1" x="34"/>
        <item h="1" x="143"/>
        <item h="1" x="179"/>
        <item h="1" x="63"/>
        <item h="1" x="252"/>
        <item h="1" x="93"/>
        <item h="1" x="79"/>
        <item h="1" x="347"/>
        <item h="1" x="208"/>
        <item h="1" x="384"/>
        <item h="1" x="141"/>
        <item h="1" x="328"/>
        <item h="1" x="49"/>
        <item h="1" x="229"/>
        <item h="1" x="374"/>
        <item h="1" x="0"/>
        <item h="1" x="286"/>
        <item h="1" x="42"/>
        <item h="1" x="363"/>
        <item h="1" x="405"/>
        <item h="1" x="271"/>
        <item h="1" x="260"/>
        <item h="1" x="380"/>
        <item h="1" x="409"/>
        <item h="1" x="348"/>
        <item h="1" x="172"/>
        <item h="1" x="290"/>
        <item h="1" x="351"/>
        <item h="1" x="94"/>
        <item h="1" x="258"/>
        <item h="1" x="292"/>
        <item h="1" x="133"/>
        <item h="1" x="184"/>
        <item h="1" x="17"/>
        <item h="1" x="115"/>
        <item h="1" x="96"/>
        <item h="1" x="91"/>
        <item h="1" x="109"/>
        <item h="1" x="306"/>
        <item h="1" x="251"/>
        <item h="1" x="108"/>
        <item h="1" x="39"/>
        <item h="1" x="104"/>
        <item h="1" x="4"/>
        <item h="1" x="231"/>
        <item h="1" x="166"/>
        <item h="1" x="232"/>
        <item h="1" x="329"/>
        <item h="1" x="176"/>
        <item h="1" x="383"/>
        <item h="1" x="336"/>
        <item h="1" x="150"/>
        <item h="1" x="77"/>
        <item h="1" x="203"/>
        <item h="1" x="244"/>
        <item h="1" x="414"/>
        <item h="1" x="396"/>
        <item h="1" x="192"/>
        <item h="1" x="406"/>
        <item h="1" x="177"/>
        <item h="1" x="310"/>
        <item h="1" x="89"/>
        <item h="1" x="41"/>
        <item h="1" x="127"/>
        <item h="1" x="154"/>
        <item h="1" x="256"/>
        <item h="1" x="98"/>
        <item h="1" x="410"/>
        <item h="1" x="210"/>
        <item h="1" x="167"/>
        <item h="1" x="202"/>
        <item h="1" x="135"/>
        <item h="1" x="189"/>
        <item h="1" x="381"/>
        <item h="1" x="402"/>
        <item h="1" x="399"/>
        <item h="1" x="121"/>
        <item h="1" x="112"/>
        <item h="1" x="385"/>
        <item h="1" x="415"/>
        <item h="1" x="235"/>
        <item h="1" x="345"/>
        <item h="1" x="335"/>
        <item h="1" x="319"/>
        <item h="1" x="394"/>
        <item h="1" x="65"/>
        <item h="1" x="320"/>
        <item h="1" x="102"/>
        <item h="1" x="325"/>
        <item h="1" x="62"/>
        <item h="1" x="147"/>
        <item h="1" x="164"/>
        <item h="1" x="224"/>
        <item h="1" x="67"/>
        <item h="1" x="408"/>
        <item h="1" x="174"/>
        <item h="1" x="78"/>
        <item h="1" x="353"/>
        <item h="1" x="240"/>
        <item h="1" x="165"/>
        <item h="1" x="397"/>
        <item h="1" x="238"/>
        <item h="1" x="365"/>
        <item h="1" x="31"/>
        <item h="1" x="44"/>
        <item h="1" x="311"/>
        <item h="1" x="155"/>
        <item h="1" x="6"/>
        <item h="1" x="161"/>
        <item h="1" x="227"/>
        <item h="1" x="221"/>
        <item h="1" x="303"/>
        <item h="1" x="308"/>
        <item h="1" x="356"/>
        <item h="1" x="316"/>
        <item h="1" x="275"/>
        <item h="1" x="307"/>
        <item h="1" x="219"/>
        <item h="1" x="99"/>
        <item h="1" x="254"/>
        <item h="1" x="378"/>
        <item h="1" x="1"/>
        <item h="1" x="388"/>
        <item h="1" x="411"/>
        <item h="1" x="323"/>
        <item h="1" x="315"/>
        <item h="1" x="327"/>
        <item h="1" x="38"/>
        <item h="1" x="338"/>
        <item h="1" x="246"/>
        <item h="1" x="101"/>
        <item h="1" x="36"/>
        <item h="1" x="350"/>
        <item h="1" x="22"/>
        <item h="1" x="419"/>
        <item h="1" x="274"/>
        <item h="1" x="136"/>
        <item h="1" x="33"/>
        <item h="1" x="129"/>
        <item h="1" x="84"/>
        <item h="1" x="264"/>
        <item h="1" x="69"/>
        <item h="1" x="412"/>
        <item h="1" x="46"/>
        <item h="1" x="81"/>
        <item h="1" x="401"/>
        <item h="1" x="107"/>
        <item h="1" x="124"/>
        <item h="1" x="334"/>
        <item h="1" x="119"/>
        <item h="1" x="204"/>
        <item h="1" x="301"/>
        <item h="1" x="23"/>
        <item h="1" x="304"/>
        <item h="1" x="61"/>
        <item h="1" x="213"/>
        <item h="1" x="300"/>
        <item h="1" x="40"/>
        <item h="1" x="220"/>
        <item h="1" x="330"/>
        <item h="1" x="413"/>
        <item h="1" x="122"/>
        <item h="1" x="223"/>
        <item h="1" x="13"/>
        <item h="1" x="352"/>
        <item h="1" x="181"/>
        <item h="1" x="273"/>
        <item h="1" x="116"/>
        <item h="1" x="55"/>
        <item h="1" x="302"/>
        <item h="1" x="188"/>
        <item h="1" x="285"/>
        <item h="1" x="72"/>
        <item h="1" x="90"/>
        <item h="1" x="43"/>
        <item h="1" x="296"/>
        <item h="1" x="140"/>
        <item h="1" x="299"/>
        <item h="1" x="106"/>
        <item h="1" x="15"/>
        <item h="1" x="29"/>
        <item h="1" x="355"/>
        <item h="1" x="7"/>
        <item h="1" x="305"/>
        <item h="1" x="369"/>
        <item h="1" x="103"/>
        <item h="1" x="326"/>
        <item h="1" x="14"/>
        <item h="1" x="387"/>
        <item h="1" x="359"/>
        <item h="1" x="212"/>
        <item h="1" x="114"/>
        <item h="1" x="111"/>
        <item h="1" x="170"/>
        <item h="1" x="276"/>
        <item h="1" x="2"/>
        <item h="1" x="186"/>
        <item h="1" x="131"/>
        <item h="1" x="70"/>
        <item h="1" x="312"/>
        <item h="1" x="249"/>
        <item h="1" x="134"/>
        <item h="1" x="97"/>
        <item h="1" x="125"/>
        <item h="1" x="168"/>
        <item h="1" x="309"/>
        <item h="1" x="32"/>
        <item h="1" x="19"/>
        <item h="1" x="123"/>
        <item h="1" x="12"/>
        <item h="1" x="400"/>
        <item h="1" x="66"/>
        <item h="1" x="268"/>
        <item h="1" x="382"/>
        <item h="1" x="287"/>
        <item h="1" x="291"/>
        <item h="1" x="324"/>
        <item h="1" x="236"/>
        <item h="1" x="173"/>
        <item h="1" x="180"/>
        <item h="1" x="230"/>
        <item h="1" x="159"/>
        <item h="1" x="376"/>
        <item h="1" x="9"/>
        <item h="1" x="45"/>
        <item h="1" x="171"/>
        <item h="1" x="362"/>
        <item x="314"/>
        <item h="1" x="317"/>
        <item h="1" x="118"/>
        <item h="1" x="199"/>
        <item h="1" x="266"/>
        <item h="1" x="54"/>
        <item h="1" x="398"/>
        <item h="1" x="183"/>
        <item h="1" x="265"/>
        <item h="1" x="253"/>
        <item h="1" x="269"/>
        <item h="1" x="185"/>
        <item h="1" x="215"/>
        <item h="1" x="283"/>
        <item h="1" x="284"/>
        <item h="1" x="197"/>
        <item h="1" x="113"/>
        <item h="1" x="267"/>
        <item h="1" x="160"/>
        <item h="1" x="340"/>
        <item h="1" x="80"/>
        <item h="1" x="82"/>
        <item h="1" x="361"/>
        <item h="1" x="71"/>
        <item h="1" x="47"/>
        <item h="1" x="389"/>
        <item h="1" x="27"/>
        <item h="1" x="418"/>
        <item h="1" x="178"/>
        <item h="1" x="282"/>
        <item h="1" x="132"/>
        <item h="1" x="366"/>
        <item h="1" x="120"/>
        <item h="1" m="1" x="420"/>
        <item h="1" x="57"/>
        <item h="1" x="392"/>
        <item h="1" x="391"/>
        <item h="1" x="379"/>
        <item h="1" x="289"/>
        <item h="1" x="52"/>
        <item h="1" x="354"/>
        <item h="1" x="8"/>
        <item h="1" x="145"/>
        <item h="1" x="313"/>
        <item h="1" x="58"/>
        <item h="1" x="364"/>
        <item h="1" x="201"/>
        <item h="1" x="191"/>
        <item h="1" x="110"/>
        <item h="1" x="35"/>
        <item h="1" x="205"/>
        <item h="1" x="259"/>
        <item h="1" x="207"/>
        <item h="1" x="193"/>
        <item h="1" x="404"/>
        <item h="1" x="218"/>
        <item h="1" x="153"/>
        <item h="1" x="87"/>
        <item h="1" x="257"/>
        <item h="1" x="403"/>
        <item h="1" x="346"/>
        <item h="1" x="342"/>
        <item h="1" x="144"/>
        <item h="1" x="158"/>
        <item h="1" x="321"/>
        <item h="1" x="322"/>
        <item h="1" x="18"/>
        <item h="1" x="272"/>
        <item h="1" x="85"/>
        <item h="1" x="76"/>
        <item h="1" x="372"/>
        <item h="1" x="343"/>
        <item h="1" x="233"/>
        <item h="1" x="333"/>
        <item h="1" x="194"/>
        <item h="1" x="139"/>
        <item h="1" x="261"/>
        <item h="1" x="209"/>
        <item h="1" x="370"/>
        <item h="1" x="373"/>
        <item h="1" x="248"/>
        <item h="1" x="68"/>
        <item h="1" x="16"/>
        <item h="1" x="375"/>
        <item h="1" x="294"/>
        <item h="1" x="263"/>
        <item h="1" x="262"/>
        <item h="1" x="75"/>
        <item h="1" x="100"/>
        <item h="1" x="73"/>
        <item h="1" x="222"/>
        <item h="1" x="86"/>
        <item h="1" x="298"/>
        <item h="1" x="95"/>
        <item h="1" x="255"/>
        <item h="1" x="149"/>
        <item h="1" x="53"/>
        <item h="1" x="239"/>
        <item h="1" x="20"/>
        <item h="1" x="162"/>
        <item h="1" x="50"/>
        <item h="1" x="138"/>
      </items>
    </pivotField>
    <pivotField showAll="0" defaultSubtotal="0"/>
    <pivotField axis="axisRow" showAll="0">
      <items count="9">
        <item x="6"/>
        <item x="0"/>
        <item x="1"/>
        <item n="grønt og idretts-områder" x="5"/>
        <item x="2"/>
        <item m="1" x="7"/>
        <item x="3"/>
        <item x="4"/>
        <item t="default"/>
      </items>
    </pivotField>
    <pivotField dataField="1" showAll="0"/>
    <pivotField axis="axisCol" showAll="0">
      <items count="14">
        <item x="8"/>
        <item x="11"/>
        <item x="10"/>
        <item x="1"/>
        <item x="2"/>
        <item x="0"/>
        <item x="4"/>
        <item x="7"/>
        <item x="6"/>
        <item x="3"/>
        <item x="5"/>
        <item x="9"/>
        <item x="12"/>
        <item t="default"/>
      </items>
    </pivotField>
  </pivotFields>
  <rowFields count="1">
    <field x="5"/>
  </rowFields>
  <rowItems count="7">
    <i>
      <x/>
    </i>
    <i>
      <x v="1"/>
    </i>
    <i>
      <x v="2"/>
    </i>
    <i>
      <x v="3"/>
    </i>
    <i>
      <x v="4"/>
    </i>
    <i>
      <x v="6"/>
    </i>
    <i>
      <x v="7"/>
    </i>
  </rowItems>
  <colFields count="1">
    <field x="7"/>
  </colFields>
  <colItems count="1">
    <i>
      <x v="5"/>
    </i>
  </colItems>
  <pageFields count="2">
    <pageField fld="1" item="7" hier="-1"/>
    <pageField fld="3" hier="-1"/>
  </pageFields>
  <dataFields count="1">
    <dataField name="Summer av dekar" fld="6" baseField="0" baseItem="0"/>
  </dataFields>
  <formats count="7">
    <format dxfId="43">
      <pivotArea type="all" dataOnly="0" outline="0" fieldPosition="0"/>
    </format>
    <format dxfId="42">
      <pivotArea outline="0" collapsedLevelsAreSubtotals="1" fieldPosition="0"/>
    </format>
    <format dxfId="41">
      <pivotArea type="origin" dataOnly="0" labelOnly="1" outline="0" fieldPosition="0"/>
    </format>
    <format dxfId="40">
      <pivotArea field="7" type="button" dataOnly="0" labelOnly="1" outline="0" axis="axisCol" fieldPosition="0"/>
    </format>
    <format dxfId="39">
      <pivotArea field="5" type="button" dataOnly="0" labelOnly="1" outline="0" axis="axisRow" fieldPosition="0"/>
    </format>
    <format dxfId="38">
      <pivotArea dataOnly="0" labelOnly="1" fieldPosition="0">
        <references count="1">
          <reference field="5" count="0"/>
        </references>
      </pivotArea>
    </format>
    <format dxfId="37">
      <pivotArea dataOnly="0" labelOnly="1" fieldPosition="0">
        <references count="1">
          <reference field="7" count="1">
            <x v="5"/>
          </reference>
        </references>
      </pivotArea>
    </format>
  </formats>
  <chartFormats count="10">
    <chartFormat chart="6" format="0" series="1">
      <pivotArea type="data" outline="0" fieldPosition="0">
        <references count="1">
          <reference field="4294967294" count="1" selected="0">
            <x v="0"/>
          </reference>
        </references>
      </pivotArea>
    </chartFormat>
    <chartFormat chart="6" format="1">
      <pivotArea type="data" outline="0" fieldPosition="0">
        <references count="2">
          <reference field="4294967294" count="1" selected="0">
            <x v="0"/>
          </reference>
          <reference field="5" count="1" selected="0">
            <x v="7"/>
          </reference>
        </references>
      </pivotArea>
    </chartFormat>
    <chartFormat chart="6" format="2">
      <pivotArea type="data" outline="0" fieldPosition="0">
        <references count="2">
          <reference field="4294967294" count="1" selected="0">
            <x v="0"/>
          </reference>
          <reference field="5" count="1" selected="0">
            <x v="0"/>
          </reference>
        </references>
      </pivotArea>
    </chartFormat>
    <chartFormat chart="6" format="3">
      <pivotArea type="data" outline="0" fieldPosition="0">
        <references count="2">
          <reference field="4294967294" count="1" selected="0">
            <x v="0"/>
          </reference>
          <reference field="5" count="1" selected="0">
            <x v="1"/>
          </reference>
        </references>
      </pivotArea>
    </chartFormat>
    <chartFormat chart="6" format="4">
      <pivotArea type="data" outline="0" fieldPosition="0">
        <references count="2">
          <reference field="4294967294" count="1" selected="0">
            <x v="0"/>
          </reference>
          <reference field="5" count="1" selected="0">
            <x v="2"/>
          </reference>
        </references>
      </pivotArea>
    </chartFormat>
    <chartFormat chart="6" format="5">
      <pivotArea type="data" outline="0" fieldPosition="0">
        <references count="2">
          <reference field="4294967294" count="1" selected="0">
            <x v="0"/>
          </reference>
          <reference field="5" count="1" selected="0">
            <x v="3"/>
          </reference>
        </references>
      </pivotArea>
    </chartFormat>
    <chartFormat chart="6" format="6">
      <pivotArea type="data" outline="0" fieldPosition="0">
        <references count="2">
          <reference field="4294967294" count="1" selected="0">
            <x v="0"/>
          </reference>
          <reference field="5" count="1" selected="0">
            <x v="4"/>
          </reference>
        </references>
      </pivotArea>
    </chartFormat>
    <chartFormat chart="6" format="7">
      <pivotArea type="data" outline="0" fieldPosition="0">
        <references count="2">
          <reference field="4294967294" count="1" selected="0">
            <x v="0"/>
          </reference>
          <reference field="5" count="1" selected="0">
            <x v="6"/>
          </reference>
        </references>
      </pivotArea>
    </chartFormat>
    <chartFormat chart="8" format="0" series="1">
      <pivotArea type="data" outline="0" fieldPosition="0">
        <references count="1">
          <reference field="4294967294" count="1" selected="0">
            <x v="0"/>
          </reference>
        </references>
      </pivotArea>
    </chartFormat>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C00-000001000000}" name="Pivottabell3" cacheId="31"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chartFormat="19">
  <location ref="A20:B27" firstHeaderRow="1" firstDataRow="1" firstDataCol="1" rowPageCount="3" colPageCount="1"/>
  <pivotFields count="8">
    <pivotField showAll="0"/>
    <pivotField axis="axisPage" showAll="0" defaultSubtotal="0">
      <items count="19">
        <item x="1"/>
        <item x="8"/>
        <item x="5"/>
        <item x="18"/>
        <item x="3"/>
        <item x="13"/>
        <item x="16"/>
        <item x="15"/>
        <item x="4"/>
        <item x="2"/>
        <item x="10"/>
        <item x="12"/>
        <item x="14"/>
        <item x="7"/>
        <item x="17"/>
        <item x="9"/>
        <item x="6"/>
        <item x="0"/>
        <item x="11"/>
      </items>
    </pivotField>
    <pivotField multipleItemSelectionAllowed="1" showAll="0" defaultSubtotal="0"/>
    <pivotField axis="axisPage" multipleItemSelectionAllowed="1" showAll="0" defaultSubtotal="0">
      <items count="421">
        <item h="1" x="295"/>
        <item h="1" x="344"/>
        <item h="1" x="407"/>
        <item h="1" x="59"/>
        <item h="1" x="117"/>
        <item h="1" x="377"/>
        <item h="1" x="5"/>
        <item h="1" x="142"/>
        <item h="1" x="25"/>
        <item h="1" x="10"/>
        <item h="1" x="241"/>
        <item h="1" x="217"/>
        <item h="1" x="163"/>
        <item h="1" x="277"/>
        <item h="1" x="288"/>
        <item h="1" x="237"/>
        <item h="1" x="26"/>
        <item h="1" x="214"/>
        <item h="1" x="225"/>
        <item h="1" x="280"/>
        <item h="1" x="234"/>
        <item h="1" x="368"/>
        <item h="1" x="395"/>
        <item h="1" x="126"/>
        <item h="1" x="386"/>
        <item h="1" x="358"/>
        <item h="1" x="393"/>
        <item h="1" x="195"/>
        <item h="1" x="417"/>
        <item h="1" x="339"/>
        <item h="1" x="148"/>
        <item h="1" x="175"/>
        <item h="1" x="297"/>
        <item h="1" x="337"/>
        <item h="1" x="190"/>
        <item h="1" x="247"/>
        <item h="1" x="341"/>
        <item h="1" x="152"/>
        <item h="1" x="24"/>
        <item h="1" x="130"/>
        <item h="1" x="198"/>
        <item h="1" x="64"/>
        <item h="1" x="88"/>
        <item h="1" x="128"/>
        <item h="1" x="390"/>
        <item h="1" x="349"/>
        <item h="1" x="250"/>
        <item h="1" x="279"/>
        <item h="1" x="206"/>
        <item h="1" x="11"/>
        <item h="1" x="48"/>
        <item h="1" x="37"/>
        <item h="1" x="169"/>
        <item h="1" x="51"/>
        <item h="1" x="30"/>
        <item h="1" x="56"/>
        <item h="1" x="196"/>
        <item h="1" x="83"/>
        <item h="1" x="367"/>
        <item h="1" x="151"/>
        <item h="1" x="156"/>
        <item h="1" x="360"/>
        <item h="1" x="226"/>
        <item h="1" x="28"/>
        <item h="1" x="187"/>
        <item h="1" x="200"/>
        <item h="1" x="242"/>
        <item h="1" x="216"/>
        <item h="1" x="371"/>
        <item h="1" x="332"/>
        <item h="1" x="157"/>
        <item h="1" x="105"/>
        <item h="1" x="228"/>
        <item h="1" x="92"/>
        <item h="1" x="60"/>
        <item h="1" x="182"/>
        <item h="1" x="331"/>
        <item h="1" x="3"/>
        <item h="1" x="21"/>
        <item h="1" x="146"/>
        <item h="1" x="318"/>
        <item h="1" x="278"/>
        <item h="1" x="293"/>
        <item h="1" x="211"/>
        <item h="1" x="137"/>
        <item h="1" x="245"/>
        <item h="1" x="416"/>
        <item h="1" x="243"/>
        <item h="1" x="74"/>
        <item h="1" x="357"/>
        <item h="1" x="270"/>
        <item h="1" x="281"/>
        <item h="1" x="34"/>
        <item h="1" x="143"/>
        <item h="1" x="179"/>
        <item h="1" x="63"/>
        <item h="1" x="252"/>
        <item h="1" x="93"/>
        <item h="1" x="79"/>
        <item h="1" x="347"/>
        <item h="1" x="208"/>
        <item h="1" x="384"/>
        <item h="1" x="141"/>
        <item h="1" x="328"/>
        <item h="1" x="49"/>
        <item h="1" x="229"/>
        <item h="1" x="374"/>
        <item h="1" x="0"/>
        <item h="1" x="286"/>
        <item h="1" x="42"/>
        <item h="1" x="363"/>
        <item h="1" x="405"/>
        <item h="1" x="271"/>
        <item h="1" x="260"/>
        <item h="1" x="380"/>
        <item h="1" x="409"/>
        <item h="1" x="348"/>
        <item h="1" x="172"/>
        <item h="1" x="290"/>
        <item h="1" x="351"/>
        <item h="1" x="94"/>
        <item h="1" x="258"/>
        <item h="1" x="292"/>
        <item h="1" x="133"/>
        <item h="1" x="184"/>
        <item h="1" x="17"/>
        <item h="1" x="115"/>
        <item h="1" x="96"/>
        <item h="1" x="91"/>
        <item h="1" x="109"/>
        <item h="1" x="306"/>
        <item h="1" x="251"/>
        <item h="1" x="108"/>
        <item h="1" x="39"/>
        <item h="1" x="104"/>
        <item h="1" x="4"/>
        <item h="1" x="231"/>
        <item h="1" x="166"/>
        <item h="1" x="232"/>
        <item h="1" x="329"/>
        <item h="1" x="176"/>
        <item h="1" x="383"/>
        <item h="1" x="336"/>
        <item h="1" x="150"/>
        <item h="1" x="77"/>
        <item h="1" x="203"/>
        <item h="1" x="244"/>
        <item h="1" x="414"/>
        <item h="1" x="396"/>
        <item h="1" x="192"/>
        <item h="1" x="406"/>
        <item h="1" x="177"/>
        <item h="1" x="310"/>
        <item h="1" x="89"/>
        <item h="1" x="41"/>
        <item h="1" x="127"/>
        <item h="1" x="154"/>
        <item h="1" x="256"/>
        <item h="1" x="98"/>
        <item h="1" x="410"/>
        <item h="1" x="210"/>
        <item h="1" x="167"/>
        <item h="1" x="202"/>
        <item h="1" x="135"/>
        <item h="1" x="189"/>
        <item h="1" x="381"/>
        <item h="1" x="402"/>
        <item h="1" x="399"/>
        <item h="1" x="121"/>
        <item h="1" x="112"/>
        <item h="1" x="385"/>
        <item h="1" x="415"/>
        <item h="1" x="235"/>
        <item h="1" x="345"/>
        <item h="1" x="335"/>
        <item h="1" x="319"/>
        <item h="1" x="394"/>
        <item h="1" x="65"/>
        <item h="1" x="320"/>
        <item h="1" x="102"/>
        <item h="1" x="325"/>
        <item h="1" x="62"/>
        <item h="1" x="147"/>
        <item h="1" x="164"/>
        <item h="1" x="224"/>
        <item h="1" x="67"/>
        <item h="1" x="408"/>
        <item h="1" x="174"/>
        <item h="1" x="78"/>
        <item h="1" x="353"/>
        <item h="1" x="240"/>
        <item h="1" x="165"/>
        <item h="1" x="397"/>
        <item h="1" x="238"/>
        <item h="1" x="365"/>
        <item h="1" x="31"/>
        <item h="1" x="44"/>
        <item h="1" x="311"/>
        <item h="1" x="155"/>
        <item h="1" x="6"/>
        <item h="1" x="161"/>
        <item h="1" x="227"/>
        <item h="1" x="221"/>
        <item h="1" x="303"/>
        <item h="1" x="308"/>
        <item h="1" x="356"/>
        <item h="1" x="316"/>
        <item h="1" x="275"/>
        <item h="1" x="307"/>
        <item h="1" x="219"/>
        <item h="1" x="99"/>
        <item h="1" x="254"/>
        <item h="1" x="378"/>
        <item h="1" x="1"/>
        <item h="1" x="388"/>
        <item h="1" x="411"/>
        <item h="1" x="323"/>
        <item h="1" x="315"/>
        <item h="1" x="327"/>
        <item h="1" x="38"/>
        <item h="1" x="338"/>
        <item h="1" x="246"/>
        <item h="1" x="101"/>
        <item h="1" x="36"/>
        <item h="1" x="350"/>
        <item h="1" x="22"/>
        <item h="1" x="419"/>
        <item h="1" x="274"/>
        <item h="1" x="136"/>
        <item h="1" x="33"/>
        <item h="1" x="129"/>
        <item h="1" x="84"/>
        <item h="1" x="264"/>
        <item h="1" x="69"/>
        <item h="1" x="412"/>
        <item h="1" x="46"/>
        <item h="1" x="81"/>
        <item h="1" x="401"/>
        <item h="1" x="107"/>
        <item h="1" x="124"/>
        <item h="1" x="334"/>
        <item h="1" x="119"/>
        <item h="1" x="204"/>
        <item h="1" x="301"/>
        <item h="1" x="23"/>
        <item h="1" x="304"/>
        <item h="1" x="61"/>
        <item h="1" x="213"/>
        <item h="1" x="300"/>
        <item h="1" x="40"/>
        <item h="1" x="220"/>
        <item h="1" x="330"/>
        <item h="1" x="413"/>
        <item h="1" x="122"/>
        <item h="1" x="223"/>
        <item h="1" x="13"/>
        <item h="1" x="352"/>
        <item h="1" x="181"/>
        <item h="1" x="273"/>
        <item h="1" x="116"/>
        <item h="1" x="55"/>
        <item h="1" x="302"/>
        <item h="1" x="188"/>
        <item h="1" x="285"/>
        <item h="1" x="72"/>
        <item h="1" x="90"/>
        <item h="1" x="43"/>
        <item h="1" x="296"/>
        <item h="1" x="140"/>
        <item h="1" x="299"/>
        <item h="1" x="106"/>
        <item h="1" x="15"/>
        <item h="1" x="29"/>
        <item h="1" x="355"/>
        <item h="1" x="7"/>
        <item h="1" x="305"/>
        <item h="1" x="369"/>
        <item h="1" x="103"/>
        <item h="1" x="326"/>
        <item h="1" x="14"/>
        <item h="1" x="387"/>
        <item h="1" x="359"/>
        <item h="1" x="212"/>
        <item h="1" x="114"/>
        <item h="1" x="111"/>
        <item h="1" x="170"/>
        <item h="1" x="276"/>
        <item h="1" x="2"/>
        <item h="1" x="186"/>
        <item h="1" x="131"/>
        <item h="1" x="70"/>
        <item h="1" x="312"/>
        <item h="1" x="249"/>
        <item h="1" x="134"/>
        <item h="1" x="97"/>
        <item h="1" x="125"/>
        <item h="1" x="168"/>
        <item h="1" x="309"/>
        <item h="1" x="32"/>
        <item h="1" x="19"/>
        <item h="1" x="123"/>
        <item h="1" x="12"/>
        <item h="1" x="400"/>
        <item h="1" x="66"/>
        <item h="1" x="268"/>
        <item h="1" x="382"/>
        <item h="1" x="287"/>
        <item h="1" x="291"/>
        <item h="1" x="324"/>
        <item h="1" x="236"/>
        <item h="1" x="173"/>
        <item h="1" x="180"/>
        <item h="1" x="230"/>
        <item h="1" x="159"/>
        <item h="1" x="376"/>
        <item h="1" x="9"/>
        <item h="1" x="45"/>
        <item h="1" x="171"/>
        <item h="1" x="362"/>
        <item x="314"/>
        <item h="1" x="317"/>
        <item h="1" x="118"/>
        <item h="1" x="199"/>
        <item h="1" x="266"/>
        <item h="1" x="54"/>
        <item h="1" x="398"/>
        <item h="1" x="183"/>
        <item h="1" x="265"/>
        <item h="1" x="253"/>
        <item h="1" x="269"/>
        <item h="1" x="185"/>
        <item h="1" x="215"/>
        <item h="1" x="283"/>
        <item h="1" x="284"/>
        <item h="1" x="197"/>
        <item h="1" x="113"/>
        <item h="1" x="267"/>
        <item h="1" x="160"/>
        <item h="1" x="340"/>
        <item h="1" x="80"/>
        <item h="1" x="82"/>
        <item h="1" x="361"/>
        <item h="1" x="71"/>
        <item h="1" x="47"/>
        <item h="1" x="389"/>
        <item h="1" x="27"/>
        <item h="1" x="418"/>
        <item h="1" x="178"/>
        <item h="1" x="282"/>
        <item h="1" x="132"/>
        <item h="1" x="366"/>
        <item h="1" x="120"/>
        <item h="1" m="1" x="420"/>
        <item h="1" x="57"/>
        <item h="1" x="392"/>
        <item h="1" x="391"/>
        <item h="1" x="379"/>
        <item h="1" x="289"/>
        <item h="1" x="52"/>
        <item h="1" x="354"/>
        <item h="1" x="8"/>
        <item h="1" x="145"/>
        <item h="1" x="313"/>
        <item h="1" x="58"/>
        <item h="1" x="364"/>
        <item h="1" x="201"/>
        <item h="1" x="191"/>
        <item h="1" x="110"/>
        <item h="1" x="35"/>
        <item h="1" x="205"/>
        <item h="1" x="259"/>
        <item h="1" x="207"/>
        <item h="1" x="193"/>
        <item h="1" x="404"/>
        <item h="1" x="218"/>
        <item h="1" x="153"/>
        <item h="1" x="87"/>
        <item h="1" x="257"/>
        <item h="1" x="403"/>
        <item h="1" x="346"/>
        <item h="1" x="342"/>
        <item h="1" x="144"/>
        <item h="1" x="158"/>
        <item h="1" x="321"/>
        <item h="1" x="322"/>
        <item h="1" x="18"/>
        <item h="1" x="272"/>
        <item h="1" x="85"/>
        <item h="1" x="76"/>
        <item h="1" x="372"/>
        <item h="1" x="343"/>
        <item h="1" x="233"/>
        <item h="1" x="333"/>
        <item h="1" x="194"/>
        <item h="1" x="139"/>
        <item h="1" x="261"/>
        <item h="1" x="209"/>
        <item h="1" x="370"/>
        <item h="1" x="373"/>
        <item h="1" x="248"/>
        <item h="1" x="68"/>
        <item h="1" x="16"/>
        <item h="1" x="375"/>
        <item h="1" x="294"/>
        <item h="1" x="263"/>
        <item h="1" x="262"/>
        <item h="1" x="75"/>
        <item h="1" x="100"/>
        <item h="1" x="73"/>
        <item h="1" x="222"/>
        <item h="1" x="86"/>
        <item h="1" x="298"/>
        <item h="1" x="95"/>
        <item h="1" x="255"/>
        <item h="1" x="149"/>
        <item h="1" x="53"/>
        <item h="1" x="239"/>
        <item h="1" x="20"/>
        <item h="1" x="162"/>
        <item h="1" x="50"/>
        <item h="1" x="138"/>
      </items>
    </pivotField>
    <pivotField showAll="0" defaultSubtotal="0"/>
    <pivotField axis="axisRow" showAll="0">
      <items count="9">
        <item x="6"/>
        <item x="0"/>
        <item x="1"/>
        <item n="grønt og idretts-områder" x="5"/>
        <item n="lanbruksbebyggelse" x="2"/>
        <item m="1" x="7"/>
        <item x="3"/>
        <item x="4"/>
        <item t="default"/>
      </items>
    </pivotField>
    <pivotField dataField="1" showAll="0"/>
    <pivotField axis="axisPage" showAll="0">
      <items count="14">
        <item x="8"/>
        <item x="11"/>
        <item x="10"/>
        <item x="1"/>
        <item x="2"/>
        <item x="0"/>
        <item x="4"/>
        <item x="7"/>
        <item x="6"/>
        <item x="3"/>
        <item x="5"/>
        <item x="9"/>
        <item x="12"/>
        <item t="default"/>
      </items>
    </pivotField>
  </pivotFields>
  <rowFields count="1">
    <field x="5"/>
  </rowFields>
  <rowItems count="7">
    <i>
      <x/>
    </i>
    <i>
      <x v="1"/>
    </i>
    <i>
      <x v="2"/>
    </i>
    <i>
      <x v="3"/>
    </i>
    <i>
      <x v="4"/>
    </i>
    <i>
      <x v="6"/>
    </i>
    <i>
      <x v="7"/>
    </i>
  </rowItems>
  <colItems count="1">
    <i/>
  </colItems>
  <pageFields count="3">
    <pageField fld="1" item="7" hier="-1"/>
    <pageField fld="3" hier="-1"/>
    <pageField fld="7" hier="-1"/>
  </pageFields>
  <dataFields count="1">
    <dataField name="Summer av dekar" fld="6" baseField="0" baseItem="0" numFmtId="165"/>
  </dataFields>
  <formats count="10">
    <format dxfId="53">
      <pivotArea type="all" dataOnly="0" outline="0" fieldPosition="0"/>
    </format>
    <format dxfId="52">
      <pivotArea outline="0" collapsedLevelsAreSubtotals="1" fieldPosition="0"/>
    </format>
    <format dxfId="51">
      <pivotArea type="origin" dataOnly="0" labelOnly="1" outline="0" fieldPosition="0"/>
    </format>
    <format dxfId="50">
      <pivotArea field="7" type="button" dataOnly="0" labelOnly="1" outline="0" axis="axisPage" fieldPosition="2"/>
    </format>
    <format dxfId="49">
      <pivotArea field="5" type="button" dataOnly="0" labelOnly="1" outline="0" axis="axisRow" fieldPosition="0"/>
    </format>
    <format dxfId="48">
      <pivotArea dataOnly="0" labelOnly="1" fieldPosition="0">
        <references count="1">
          <reference field="5" count="0"/>
        </references>
      </pivotArea>
    </format>
    <format dxfId="47">
      <pivotArea dataOnly="0" labelOnly="1" fieldPosition="0">
        <references count="1">
          <reference field="7" count="1">
            <x v="5"/>
          </reference>
        </references>
      </pivotArea>
    </format>
    <format dxfId="46">
      <pivotArea outline="0" collapsedLevelsAreSubtotals="1" fieldPosition="0"/>
    </format>
    <format dxfId="45">
      <pivotArea outline="0" collapsedLevelsAreSubtotals="1" fieldPosition="0"/>
    </format>
    <format dxfId="44">
      <pivotArea outline="0" collapsedLevelsAreSubtotals="1" fieldPosition="0"/>
    </format>
  </formats>
  <chartFormats count="16">
    <chartFormat chart="16" format="0" series="1">
      <pivotArea type="data" outline="0" fieldPosition="0">
        <references count="1">
          <reference field="4294967294" count="1" selected="0">
            <x v="0"/>
          </reference>
        </references>
      </pivotArea>
    </chartFormat>
    <chartFormat chart="16" format="1">
      <pivotArea type="data" outline="0" fieldPosition="0">
        <references count="2">
          <reference field="4294967294" count="1" selected="0">
            <x v="0"/>
          </reference>
          <reference field="5" count="1" selected="0">
            <x v="7"/>
          </reference>
        </references>
      </pivotArea>
    </chartFormat>
    <chartFormat chart="16" format="2">
      <pivotArea type="data" outline="0" fieldPosition="0">
        <references count="2">
          <reference field="4294967294" count="1" selected="0">
            <x v="0"/>
          </reference>
          <reference field="5" count="1" selected="0">
            <x v="0"/>
          </reference>
        </references>
      </pivotArea>
    </chartFormat>
    <chartFormat chart="16" format="3">
      <pivotArea type="data" outline="0" fieldPosition="0">
        <references count="2">
          <reference field="4294967294" count="1" selected="0">
            <x v="0"/>
          </reference>
          <reference field="5" count="1" selected="0">
            <x v="3"/>
          </reference>
        </references>
      </pivotArea>
    </chartFormat>
    <chartFormat chart="16" format="4">
      <pivotArea type="data" outline="0" fieldPosition="0">
        <references count="2">
          <reference field="4294967294" count="1" selected="0">
            <x v="0"/>
          </reference>
          <reference field="5" count="1" selected="0">
            <x v="1"/>
          </reference>
        </references>
      </pivotArea>
    </chartFormat>
    <chartFormat chart="18" format="13" series="1">
      <pivotArea type="data" outline="0" fieldPosition="0">
        <references count="1">
          <reference field="4294967294" count="1" selected="0">
            <x v="0"/>
          </reference>
        </references>
      </pivotArea>
    </chartFormat>
    <chartFormat chart="18" format="14">
      <pivotArea type="data" outline="0" fieldPosition="0">
        <references count="2">
          <reference field="4294967294" count="1" selected="0">
            <x v="0"/>
          </reference>
          <reference field="5" count="1" selected="0">
            <x v="0"/>
          </reference>
        </references>
      </pivotArea>
    </chartFormat>
    <chartFormat chart="18" format="15">
      <pivotArea type="data" outline="0" fieldPosition="0">
        <references count="2">
          <reference field="4294967294" count="1" selected="0">
            <x v="0"/>
          </reference>
          <reference field="5" count="1" selected="0">
            <x v="1"/>
          </reference>
        </references>
      </pivotArea>
    </chartFormat>
    <chartFormat chart="18" format="16">
      <pivotArea type="data" outline="0" fieldPosition="0">
        <references count="2">
          <reference field="4294967294" count="1" selected="0">
            <x v="0"/>
          </reference>
          <reference field="5" count="1" selected="0">
            <x v="2"/>
          </reference>
        </references>
      </pivotArea>
    </chartFormat>
    <chartFormat chart="18" format="17">
      <pivotArea type="data" outline="0" fieldPosition="0">
        <references count="2">
          <reference field="4294967294" count="1" selected="0">
            <x v="0"/>
          </reference>
          <reference field="5" count="1" selected="0">
            <x v="3"/>
          </reference>
        </references>
      </pivotArea>
    </chartFormat>
    <chartFormat chart="18" format="18">
      <pivotArea type="data" outline="0" fieldPosition="0">
        <references count="2">
          <reference field="4294967294" count="1" selected="0">
            <x v="0"/>
          </reference>
          <reference field="5" count="1" selected="0">
            <x v="4"/>
          </reference>
        </references>
      </pivotArea>
    </chartFormat>
    <chartFormat chart="18" format="19">
      <pivotArea type="data" outline="0" fieldPosition="0">
        <references count="2">
          <reference field="4294967294" count="1" selected="0">
            <x v="0"/>
          </reference>
          <reference field="5" count="1" selected="0">
            <x v="6"/>
          </reference>
        </references>
      </pivotArea>
    </chartFormat>
    <chartFormat chart="18" format="20">
      <pivotArea type="data" outline="0" fieldPosition="0">
        <references count="2">
          <reference field="4294967294" count="1" selected="0">
            <x v="0"/>
          </reference>
          <reference field="5" count="1" selected="0">
            <x v="7"/>
          </reference>
        </references>
      </pivotArea>
    </chartFormat>
    <chartFormat chart="16" format="5">
      <pivotArea type="data" outline="0" fieldPosition="0">
        <references count="2">
          <reference field="4294967294" count="1" selected="0">
            <x v="0"/>
          </reference>
          <reference field="5" count="1" selected="0">
            <x v="2"/>
          </reference>
        </references>
      </pivotArea>
    </chartFormat>
    <chartFormat chart="16" format="6">
      <pivotArea type="data" outline="0" fieldPosition="0">
        <references count="2">
          <reference field="4294967294" count="1" selected="0">
            <x v="0"/>
          </reference>
          <reference field="5" count="1" selected="0">
            <x v="4"/>
          </reference>
        </references>
      </pivotArea>
    </chartFormat>
    <chartFormat chart="16" format="7">
      <pivotArea type="data" outline="0" fieldPosition="0">
        <references count="2">
          <reference field="4294967294" count="1" selected="0">
            <x v="0"/>
          </reference>
          <reference field="5"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Pivottabell7" cacheId="31"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location ref="A4:B430" firstHeaderRow="1" firstDataRow="1" firstDataCol="1" rowPageCount="2" colPageCount="1"/>
  <pivotFields count="8">
    <pivotField showAll="0"/>
    <pivotField axis="axisPage" showAll="0">
      <items count="20">
        <item x="1"/>
        <item x="8"/>
        <item x="5"/>
        <item x="18"/>
        <item x="3"/>
        <item x="13"/>
        <item x="16"/>
        <item x="15"/>
        <item x="4"/>
        <item x="2"/>
        <item x="10"/>
        <item x="12"/>
        <item x="14"/>
        <item x="7"/>
        <item x="17"/>
        <item x="9"/>
        <item x="6"/>
        <item x="0"/>
        <item x="11"/>
        <item t="default"/>
      </items>
    </pivotField>
    <pivotField showAll="0"/>
    <pivotField showAll="0"/>
    <pivotField axis="axisRow" showAll="0" sortType="descending" defaultSubtotal="0">
      <items count="427">
        <item x="298"/>
        <item x="348"/>
        <item x="412"/>
        <item x="60"/>
        <item x="119"/>
        <item x="382"/>
        <item x="5"/>
        <item x="144"/>
        <item x="25"/>
        <item x="10"/>
        <item x="243"/>
        <item x="219"/>
        <item x="165"/>
        <item x="280"/>
        <item x="291"/>
        <item x="239"/>
        <item x="26"/>
        <item x="216"/>
        <item x="227"/>
        <item x="283"/>
        <item x="236"/>
        <item x="372"/>
        <item x="400"/>
        <item x="128"/>
        <item x="391"/>
        <item x="362"/>
        <item x="398"/>
        <item x="197"/>
        <item x="422"/>
        <item x="342"/>
        <item x="150"/>
        <item x="177"/>
        <item x="300"/>
        <item x="340"/>
        <item x="192"/>
        <item x="249"/>
        <item x="344"/>
        <item x="154"/>
        <item x="24"/>
        <item x="132"/>
        <item x="379"/>
        <item x="200"/>
        <item x="65"/>
        <item x="89"/>
        <item x="130"/>
        <item x="395"/>
        <item x="353"/>
        <item x="252"/>
        <item x="282"/>
        <item x="208"/>
        <item x="11"/>
        <item x="48"/>
        <item x="37"/>
        <item x="171"/>
        <item x="52"/>
        <item x="30"/>
        <item x="57"/>
        <item x="198"/>
        <item x="84"/>
        <item x="371"/>
        <item x="153"/>
        <item x="158"/>
        <item x="364"/>
        <item x="228"/>
        <item x="28"/>
        <item x="189"/>
        <item x="202"/>
        <item x="244"/>
        <item x="218"/>
        <item x="375"/>
        <item x="335"/>
        <item x="159"/>
        <item x="107"/>
        <item x="230"/>
        <item x="93"/>
        <item x="61"/>
        <item x="184"/>
        <item x="334"/>
        <item x="3"/>
        <item x="21"/>
        <item x="148"/>
        <item x="321"/>
        <item x="281"/>
        <item x="296"/>
        <item x="213"/>
        <item x="139"/>
        <item x="247"/>
        <item x="421"/>
        <item x="245"/>
        <item x="75"/>
        <item x="361"/>
        <item x="273"/>
        <item x="284"/>
        <item x="34"/>
        <item x="145"/>
        <item x="181"/>
        <item x="64"/>
        <item x="254"/>
        <item x="95"/>
        <item x="80"/>
        <item x="351"/>
        <item x="210"/>
        <item x="389"/>
        <item x="143"/>
        <item x="331"/>
        <item x="49"/>
        <item x="231"/>
        <item x="378"/>
        <item x="0"/>
        <item x="289"/>
        <item x="42"/>
        <item x="367"/>
        <item x="410"/>
        <item x="274"/>
        <item x="263"/>
        <item x="385"/>
        <item x="414"/>
        <item x="352"/>
        <item x="174"/>
        <item x="293"/>
        <item x="355"/>
        <item x="96"/>
        <item x="347"/>
        <item x="261"/>
        <item x="295"/>
        <item x="135"/>
        <item x="186"/>
        <item x="17"/>
        <item x="117"/>
        <item x="98"/>
        <item x="92"/>
        <item x="111"/>
        <item x="309"/>
        <item x="253"/>
        <item x="110"/>
        <item x="39"/>
        <item x="106"/>
        <item x="4"/>
        <item x="233"/>
        <item x="168"/>
        <item x="234"/>
        <item x="332"/>
        <item x="178"/>
        <item x="388"/>
        <item x="339"/>
        <item x="152"/>
        <item x="78"/>
        <item x="205"/>
        <item x="246"/>
        <item x="419"/>
        <item x="401"/>
        <item x="194"/>
        <item x="411"/>
        <item x="179"/>
        <item x="313"/>
        <item x="90"/>
        <item x="41"/>
        <item x="129"/>
        <item x="156"/>
        <item x="258"/>
        <item x="100"/>
        <item x="415"/>
        <item x="212"/>
        <item x="169"/>
        <item x="204"/>
        <item x="137"/>
        <item x="191"/>
        <item x="386"/>
        <item x="407"/>
        <item x="404"/>
        <item x="123"/>
        <item x="114"/>
        <item x="390"/>
        <item x="420"/>
        <item x="237"/>
        <item x="349"/>
        <item x="338"/>
        <item x="322"/>
        <item x="399"/>
        <item x="66"/>
        <item x="323"/>
        <item x="104"/>
        <item x="328"/>
        <item x="63"/>
        <item x="149"/>
        <item x="166"/>
        <item x="226"/>
        <item x="68"/>
        <item x="413"/>
        <item x="176"/>
        <item x="79"/>
        <item x="357"/>
        <item x="242"/>
        <item x="167"/>
        <item x="402"/>
        <item x="240"/>
        <item x="369"/>
        <item x="31"/>
        <item x="44"/>
        <item x="314"/>
        <item x="157"/>
        <item x="6"/>
        <item x="163"/>
        <item x="229"/>
        <item x="223"/>
        <item x="306"/>
        <item x="311"/>
        <item x="360"/>
        <item x="319"/>
        <item x="278"/>
        <item x="310"/>
        <item x="221"/>
        <item x="101"/>
        <item x="256"/>
        <item x="383"/>
        <item x="1"/>
        <item x="393"/>
        <item x="416"/>
        <item x="326"/>
        <item x="318"/>
        <item x="330"/>
        <item x="38"/>
        <item x="341"/>
        <item x="248"/>
        <item x="103"/>
        <item x="36"/>
        <item x="94"/>
        <item x="354"/>
        <item x="22"/>
        <item x="424"/>
        <item x="277"/>
        <item x="138"/>
        <item x="33"/>
        <item x="131"/>
        <item x="85"/>
        <item x="267"/>
        <item x="70"/>
        <item x="417"/>
        <item x="46"/>
        <item x="82"/>
        <item x="406"/>
        <item x="109"/>
        <item x="126"/>
        <item x="337"/>
        <item x="121"/>
        <item x="206"/>
        <item x="304"/>
        <item x="23"/>
        <item x="307"/>
        <item x="215"/>
        <item x="62"/>
        <item x="303"/>
        <item x="40"/>
        <item x="222"/>
        <item x="333"/>
        <item x="418"/>
        <item x="124"/>
        <item x="225"/>
        <item x="13"/>
        <item x="356"/>
        <item x="183"/>
        <item x="276"/>
        <item x="118"/>
        <item x="56"/>
        <item x="305"/>
        <item x="190"/>
        <item x="288"/>
        <item x="73"/>
        <item x="91"/>
        <item x="43"/>
        <item x="299"/>
        <item x="142"/>
        <item x="302"/>
        <item x="108"/>
        <item x="15"/>
        <item x="29"/>
        <item x="359"/>
        <item x="7"/>
        <item x="308"/>
        <item x="373"/>
        <item x="105"/>
        <item x="329"/>
        <item x="14"/>
        <item x="392"/>
        <item x="363"/>
        <item x="214"/>
        <item x="116"/>
        <item x="260"/>
        <item x="113"/>
        <item x="172"/>
        <item x="279"/>
        <item x="2"/>
        <item x="188"/>
        <item x="133"/>
        <item x="71"/>
        <item x="315"/>
        <item x="251"/>
        <item x="136"/>
        <item x="99"/>
        <item x="127"/>
        <item x="170"/>
        <item x="312"/>
        <item x="32"/>
        <item x="19"/>
        <item x="125"/>
        <item x="12"/>
        <item x="405"/>
        <item x="67"/>
        <item x="271"/>
        <item x="387"/>
        <item x="290"/>
        <item x="294"/>
        <item x="327"/>
        <item x="238"/>
        <item x="175"/>
        <item x="182"/>
        <item x="232"/>
        <item x="161"/>
        <item x="381"/>
        <item x="9"/>
        <item x="45"/>
        <item x="173"/>
        <item x="366"/>
        <item x="317"/>
        <item x="320"/>
        <item x="120"/>
        <item x="201"/>
        <item x="269"/>
        <item x="55"/>
        <item x="403"/>
        <item x="185"/>
        <item x="268"/>
        <item x="255"/>
        <item x="272"/>
        <item x="187"/>
        <item x="217"/>
        <item x="286"/>
        <item x="287"/>
        <item x="199"/>
        <item x="115"/>
        <item x="270"/>
        <item x="162"/>
        <item x="343"/>
        <item x="81"/>
        <item x="83"/>
        <item x="365"/>
        <item x="72"/>
        <item x="47"/>
        <item x="394"/>
        <item x="27"/>
        <item x="423"/>
        <item x="180"/>
        <item x="285"/>
        <item x="134"/>
        <item x="370"/>
        <item x="122"/>
        <item m="1" x="426"/>
        <item x="58"/>
        <item x="397"/>
        <item x="396"/>
        <item x="384"/>
        <item x="292"/>
        <item x="53"/>
        <item x="358"/>
        <item x="8"/>
        <item x="147"/>
        <item x="316"/>
        <item x="59"/>
        <item x="368"/>
        <item x="203"/>
        <item x="193"/>
        <item x="112"/>
        <item x="35"/>
        <item x="207"/>
        <item x="262"/>
        <item x="209"/>
        <item x="195"/>
        <item x="409"/>
        <item x="220"/>
        <item x="155"/>
        <item x="88"/>
        <item x="259"/>
        <item x="408"/>
        <item x="350"/>
        <item x="345"/>
        <item x="146"/>
        <item x="160"/>
        <item x="324"/>
        <item x="325"/>
        <item x="18"/>
        <item x="275"/>
        <item x="86"/>
        <item x="77"/>
        <item x="376"/>
        <item x="346"/>
        <item x="235"/>
        <item x="336"/>
        <item x="196"/>
        <item x="141"/>
        <item x="264"/>
        <item x="211"/>
        <item x="374"/>
        <item x="377"/>
        <item x="250"/>
        <item x="69"/>
        <item x="51"/>
        <item x="16"/>
        <item x="380"/>
        <item x="297"/>
        <item x="266"/>
        <item x="265"/>
        <item x="76"/>
        <item x="102"/>
        <item x="74"/>
        <item x="224"/>
        <item x="87"/>
        <item x="301"/>
        <item x="97"/>
        <item x="257"/>
        <item x="151"/>
        <item x="54"/>
        <item x="241"/>
        <item x="20"/>
        <item x="164"/>
        <item x="50"/>
        <item m="1" x="425"/>
        <item x="140"/>
      </items>
      <autoSortScope>
        <pivotArea dataOnly="0" outline="0" fieldPosition="0">
          <references count="1">
            <reference field="4294967294" count="1" selected="0">
              <x v="0"/>
            </reference>
          </references>
        </pivotArea>
      </autoSortScope>
    </pivotField>
    <pivotField axis="axisPage" showAll="0">
      <items count="9">
        <item x="6"/>
        <item x="0"/>
        <item x="1"/>
        <item x="5"/>
        <item x="2"/>
        <item m="1" x="7"/>
        <item x="3"/>
        <item x="4"/>
        <item t="default"/>
      </items>
    </pivotField>
    <pivotField dataField="1" showAll="0"/>
    <pivotField showAll="0"/>
  </pivotFields>
  <rowFields count="1">
    <field x="4"/>
  </rowFields>
  <rowItems count="426">
    <i>
      <x v="269"/>
    </i>
    <i>
      <x v="54"/>
    </i>
    <i>
      <x v="323"/>
    </i>
    <i>
      <x v="304"/>
    </i>
    <i>
      <x v="153"/>
    </i>
    <i>
      <x v="320"/>
    </i>
    <i>
      <x v="324"/>
    </i>
    <i>
      <x v="351"/>
    </i>
    <i>
      <x v="99"/>
    </i>
    <i>
      <x v="142"/>
    </i>
    <i>
      <x v="210"/>
    </i>
    <i>
      <x v="151"/>
    </i>
    <i>
      <x v="411"/>
    </i>
    <i>
      <x v="186"/>
    </i>
    <i>
      <x v="397"/>
    </i>
    <i>
      <x v="198"/>
    </i>
    <i>
      <x v="291"/>
    </i>
    <i>
      <x v="61"/>
    </i>
    <i>
      <x v="349"/>
    </i>
    <i>
      <x v="183"/>
    </i>
    <i>
      <x v="361"/>
    </i>
    <i>
      <x v="289"/>
    </i>
    <i>
      <x v="52"/>
    </i>
    <i>
      <x v="73"/>
    </i>
    <i>
      <x v="424"/>
    </i>
    <i>
      <x v="78"/>
    </i>
    <i>
      <x v="105"/>
    </i>
    <i>
      <x v="262"/>
    </i>
    <i>
      <x v="325"/>
    </i>
    <i>
      <x v="89"/>
    </i>
    <i>
      <x v="184"/>
    </i>
    <i>
      <x v="65"/>
    </i>
    <i>
      <x v="156"/>
    </i>
    <i>
      <x v="7"/>
    </i>
    <i>
      <x v="258"/>
    </i>
    <i>
      <x v="371"/>
    </i>
    <i>
      <x v="236"/>
    </i>
    <i>
      <x v="248"/>
    </i>
    <i>
      <x v="200"/>
    </i>
    <i>
      <x v="179"/>
    </i>
    <i>
      <x v="347"/>
    </i>
    <i>
      <x v="96"/>
    </i>
    <i>
      <x v="288"/>
    </i>
    <i>
      <x v="51"/>
    </i>
    <i>
      <x v="53"/>
    </i>
    <i>
      <x v="14"/>
    </i>
    <i>
      <x v="180"/>
    </i>
    <i>
      <x v="238"/>
    </i>
    <i>
      <x v="57"/>
    </i>
    <i>
      <x v="39"/>
    </i>
    <i>
      <x v="206"/>
    </i>
    <i>
      <x v="193"/>
    </i>
    <i>
      <x v="315"/>
    </i>
    <i>
      <x v="336"/>
    </i>
    <i>
      <x v="387"/>
    </i>
    <i>
      <x v="274"/>
    </i>
    <i>
      <x v="246"/>
    </i>
    <i>
      <x v="405"/>
    </i>
    <i>
      <x v="330"/>
    </i>
    <i>
      <x v="346"/>
    </i>
    <i>
      <x v="132"/>
    </i>
    <i>
      <x v="221"/>
    </i>
    <i>
      <x v="185"/>
    </i>
    <i>
      <x v="360"/>
    </i>
    <i>
      <x v="370"/>
    </i>
    <i>
      <x v="115"/>
    </i>
    <i>
      <x v="286"/>
    </i>
    <i>
      <x v="82"/>
    </i>
    <i>
      <x v="48"/>
    </i>
    <i>
      <x v="408"/>
    </i>
    <i>
      <x v="362"/>
    </i>
    <i>
      <x v="392"/>
    </i>
    <i>
      <x v="270"/>
    </i>
    <i>
      <x v="317"/>
    </i>
    <i>
      <x v="400"/>
    </i>
    <i>
      <x v="337"/>
    </i>
    <i>
      <x v="422"/>
    </i>
    <i>
      <x v="171"/>
    </i>
    <i>
      <x v="162"/>
    </i>
    <i>
      <x v="267"/>
    </i>
    <i>
      <x v="22"/>
    </i>
    <i>
      <x v="265"/>
    </i>
    <i>
      <x v="353"/>
    </i>
    <i>
      <x v="312"/>
    </i>
    <i>
      <x v="300"/>
    </i>
    <i>
      <x v="380"/>
    </i>
    <i>
      <x v="110"/>
    </i>
    <i>
      <x v="364"/>
    </i>
    <i>
      <x v="390"/>
    </i>
    <i>
      <x v="230"/>
    </i>
    <i>
      <x v="201"/>
    </i>
    <i>
      <x v="190"/>
    </i>
    <i>
      <x v="413"/>
    </i>
    <i>
      <x v="126"/>
    </i>
    <i>
      <x v="266"/>
    </i>
    <i>
      <x v="264"/>
    </i>
    <i>
      <x v="50"/>
    </i>
    <i>
      <x v="301"/>
    </i>
    <i>
      <x v="412"/>
    </i>
    <i>
      <x v="187"/>
    </i>
    <i>
      <x v="328"/>
    </i>
    <i>
      <x v="293"/>
    </i>
    <i>
      <x v="260"/>
    </i>
    <i>
      <x v="307"/>
    </i>
    <i>
      <x v="278"/>
    </i>
    <i>
      <x v="205"/>
    </i>
    <i>
      <x v="181"/>
    </i>
    <i>
      <x v="282"/>
    </i>
    <i>
      <x v="106"/>
    </i>
    <i>
      <x v="305"/>
    </i>
    <i>
      <x v="158"/>
    </i>
    <i>
      <x v="4"/>
    </i>
    <i>
      <x v="243"/>
    </i>
    <i>
      <x v="95"/>
    </i>
    <i>
      <x v="203"/>
    </i>
    <i>
      <x v="341"/>
    </i>
    <i>
      <x v="352"/>
    </i>
    <i>
      <x v="225"/>
    </i>
    <i>
      <x v="97"/>
    </i>
    <i>
      <x v="406"/>
    </i>
    <i>
      <x v="244"/>
    </i>
    <i>
      <x v="64"/>
    </i>
    <i>
      <x v="136"/>
    </i>
    <i>
      <x v="58"/>
    </i>
    <i>
      <x v="252"/>
    </i>
    <i>
      <x v="420"/>
    </i>
    <i>
      <x v="144"/>
    </i>
    <i>
      <x v="271"/>
    </i>
    <i>
      <x v="108"/>
    </i>
    <i>
      <x v="338"/>
    </i>
    <i>
      <x v="134"/>
    </i>
    <i>
      <x v="213"/>
    </i>
    <i>
      <x v="32"/>
    </i>
    <i>
      <x v="130"/>
    </i>
    <i>
      <x v="310"/>
    </i>
    <i>
      <x v="3"/>
    </i>
    <i>
      <x v="303"/>
    </i>
    <i>
      <x v="113"/>
    </i>
    <i>
      <x v="212"/>
    </i>
    <i>
      <x v="109"/>
    </i>
    <i>
      <x v="332"/>
    </i>
    <i>
      <x v="31"/>
    </i>
    <i>
      <x v="321"/>
    </i>
    <i>
      <x v="280"/>
    </i>
    <i>
      <x v="10"/>
    </i>
    <i>
      <x v="189"/>
    </i>
    <i>
      <x v="170"/>
    </i>
    <i>
      <x v="367"/>
    </i>
    <i>
      <x v="399"/>
    </i>
    <i>
      <x v="302"/>
    </i>
    <i>
      <x v="372"/>
    </i>
    <i>
      <x v="386"/>
    </i>
    <i>
      <x v="308"/>
    </i>
    <i>
      <x v="75"/>
    </i>
    <i>
      <x v="56"/>
    </i>
    <i>
      <x v="33"/>
    </i>
    <i>
      <x v="9"/>
    </i>
    <i>
      <x v="273"/>
    </i>
    <i>
      <x v="327"/>
    </i>
    <i>
      <x v="16"/>
    </i>
    <i>
      <x v="1"/>
    </i>
    <i>
      <x v="339"/>
    </i>
    <i>
      <x v="163"/>
    </i>
    <i>
      <x v="410"/>
    </i>
    <i>
      <x v="256"/>
    </i>
    <i>
      <x v="79"/>
    </i>
    <i>
      <x v="226"/>
    </i>
    <i>
      <x v="257"/>
    </i>
    <i>
      <x v="404"/>
    </i>
    <i>
      <x v="13"/>
    </i>
    <i>
      <x v="104"/>
    </i>
    <i>
      <x v="164"/>
    </i>
    <i>
      <x v="197"/>
    </i>
    <i>
      <x v="67"/>
    </i>
    <i>
      <x v="148"/>
    </i>
    <i>
      <x v="365"/>
    </i>
    <i>
      <x v="24"/>
    </i>
    <i>
      <x v="268"/>
    </i>
    <i>
      <x v="118"/>
    </i>
    <i>
      <x v="224"/>
    </i>
    <i>
      <x v="357"/>
    </i>
    <i>
      <x/>
    </i>
    <i>
      <x v="342"/>
    </i>
    <i>
      <x v="254"/>
    </i>
    <i>
      <x v="396"/>
    </i>
    <i>
      <x v="8"/>
    </i>
    <i>
      <x v="373"/>
    </i>
    <i>
      <x v="121"/>
    </i>
    <i>
      <x v="175"/>
    </i>
    <i>
      <x v="103"/>
    </i>
    <i>
      <x v="155"/>
    </i>
    <i>
      <x v="38"/>
    </i>
    <i>
      <x v="415"/>
    </i>
    <i>
      <x v="234"/>
    </i>
    <i>
      <x v="215"/>
    </i>
    <i>
      <x v="253"/>
    </i>
    <i>
      <x v="93"/>
    </i>
    <i>
      <x v="290"/>
    </i>
    <i>
      <x v="55"/>
    </i>
    <i>
      <x v="192"/>
    </i>
    <i>
      <x v="295"/>
    </i>
    <i>
      <x v="120"/>
    </i>
    <i>
      <x v="220"/>
    </i>
    <i>
      <x v="398"/>
    </i>
    <i>
      <x v="241"/>
    </i>
    <i>
      <x v="204"/>
    </i>
    <i>
      <x v="86"/>
    </i>
    <i>
      <x v="68"/>
    </i>
    <i>
      <x v="137"/>
    </i>
    <i>
      <x v="119"/>
    </i>
    <i>
      <x v="77"/>
    </i>
    <i>
      <x v="416"/>
    </i>
    <i>
      <x v="141"/>
    </i>
    <i>
      <x v="135"/>
    </i>
    <i>
      <x v="375"/>
    </i>
    <i>
      <x v="218"/>
    </i>
    <i>
      <x v="27"/>
    </i>
    <i>
      <x v="263"/>
    </i>
    <i>
      <x v="19"/>
    </i>
    <i>
      <x v="235"/>
    </i>
    <i>
      <x v="391"/>
    </i>
    <i>
      <x v="318"/>
    </i>
    <i>
      <x v="272"/>
    </i>
    <i>
      <x v="139"/>
    </i>
    <i>
      <x v="383"/>
    </i>
    <i>
      <x v="228"/>
    </i>
    <i>
      <x v="30"/>
    </i>
    <i>
      <x v="298"/>
    </i>
    <i>
      <x v="395"/>
    </i>
    <i>
      <x v="348"/>
    </i>
    <i>
      <x v="245"/>
    </i>
    <i>
      <x v="419"/>
    </i>
    <i>
      <x v="319"/>
    </i>
    <i>
      <x v="381"/>
    </i>
    <i>
      <x v="389"/>
    </i>
    <i>
      <x v="66"/>
    </i>
    <i>
      <x v="334"/>
    </i>
    <i>
      <x v="232"/>
    </i>
    <i>
      <x v="314"/>
    </i>
    <i>
      <x v="216"/>
    </i>
    <i>
      <x v="167"/>
    </i>
    <i>
      <x v="259"/>
    </i>
    <i>
      <x v="41"/>
    </i>
    <i>
      <x v="76"/>
    </i>
    <i>
      <x v="242"/>
    </i>
    <i>
      <x v="223"/>
    </i>
    <i>
      <x v="326"/>
    </i>
    <i>
      <x v="261"/>
    </i>
    <i>
      <x v="249"/>
    </i>
    <i>
      <x v="36"/>
    </i>
    <i>
      <x v="275"/>
    </i>
    <i>
      <x v="92"/>
    </i>
    <i>
      <x v="409"/>
    </i>
    <i>
      <x v="331"/>
    </i>
    <i>
      <x v="47"/>
    </i>
    <i>
      <x v="343"/>
    </i>
    <i>
      <x v="49"/>
    </i>
    <i>
      <x v="344"/>
    </i>
    <i>
      <x v="207"/>
    </i>
    <i>
      <x v="231"/>
    </i>
    <i>
      <x v="250"/>
    </i>
    <i>
      <x v="28"/>
    </i>
    <i>
      <x v="127"/>
    </i>
    <i>
      <x v="294"/>
    </i>
    <i>
      <x v="209"/>
    </i>
    <i>
      <x v="42"/>
    </i>
    <i>
      <x v="88"/>
    </i>
    <i>
      <x v="91"/>
    </i>
    <i>
      <x v="340"/>
    </i>
    <i>
      <x v="178"/>
    </i>
    <i>
      <x v="292"/>
    </i>
    <i>
      <x v="379"/>
    </i>
    <i>
      <x v="85"/>
    </i>
    <i>
      <x v="84"/>
    </i>
    <i>
      <x v="34"/>
    </i>
    <i>
      <x v="388"/>
    </i>
    <i>
      <x v="355"/>
    </i>
    <i>
      <x v="133"/>
    </i>
    <i>
      <x v="377"/>
    </i>
    <i>
      <x v="219"/>
    </i>
    <i>
      <x v="81"/>
    </i>
    <i>
      <x v="227"/>
    </i>
    <i>
      <x v="6"/>
    </i>
    <i>
      <x v="71"/>
    </i>
    <i>
      <x v="239"/>
    </i>
    <i>
      <x v="107"/>
    </i>
    <i>
      <x v="313"/>
    </i>
    <i>
      <x v="199"/>
    </i>
    <i>
      <x v="172"/>
    </i>
    <i>
      <x v="284"/>
    </i>
    <i>
      <x v="37"/>
    </i>
    <i>
      <x v="384"/>
    </i>
    <i>
      <x v="233"/>
    </i>
    <i>
      <x v="423"/>
    </i>
    <i>
      <x v="417"/>
    </i>
    <i>
      <x v="98"/>
    </i>
    <i>
      <x v="165"/>
    </i>
    <i>
      <x v="12"/>
    </i>
    <i>
      <x v="297"/>
    </i>
    <i>
      <x v="296"/>
    </i>
    <i>
      <x v="2"/>
    </i>
    <i>
      <x v="44"/>
    </i>
    <i>
      <x v="11"/>
    </i>
    <i>
      <x v="322"/>
    </i>
    <i>
      <x v="111"/>
    </i>
    <i>
      <x v="125"/>
    </i>
    <i>
      <x v="46"/>
    </i>
    <i>
      <x v="101"/>
    </i>
    <i>
      <x v="194"/>
    </i>
    <i>
      <x v="70"/>
    </i>
    <i>
      <x v="251"/>
    </i>
    <i>
      <x v="17"/>
    </i>
    <i>
      <x v="62"/>
    </i>
    <i>
      <x v="102"/>
    </i>
    <i>
      <x v="131"/>
    </i>
    <i>
      <x v="74"/>
    </i>
    <i>
      <x v="157"/>
    </i>
    <i>
      <x v="138"/>
    </i>
    <i>
      <x v="366"/>
    </i>
    <i>
      <x v="117"/>
    </i>
    <i>
      <x v="208"/>
    </i>
    <i>
      <x v="393"/>
    </i>
    <i>
      <x v="123"/>
    </i>
    <i>
      <x v="23"/>
    </i>
    <i>
      <x v="159"/>
    </i>
    <i>
      <x v="281"/>
    </i>
    <i>
      <x v="287"/>
    </i>
    <i>
      <x v="60"/>
    </i>
    <i>
      <x v="374"/>
    </i>
    <i>
      <x v="29"/>
    </i>
    <i>
      <x v="195"/>
    </i>
    <i>
      <x v="90"/>
    </i>
    <i>
      <x v="240"/>
    </i>
    <i>
      <x v="43"/>
    </i>
    <i>
      <x v="129"/>
    </i>
    <i>
      <x v="83"/>
    </i>
    <i>
      <x v="174"/>
    </i>
    <i>
      <x v="191"/>
    </i>
    <i>
      <x v="59"/>
    </i>
    <i>
      <x v="112"/>
    </i>
    <i>
      <x v="311"/>
    </i>
    <i>
      <x v="114"/>
    </i>
    <i>
      <x v="149"/>
    </i>
    <i>
      <x v="169"/>
    </i>
    <i>
      <x v="124"/>
    </i>
    <i>
      <x v="40"/>
    </i>
    <i>
      <x v="202"/>
    </i>
    <i>
      <x v="283"/>
    </i>
    <i>
      <x v="72"/>
    </i>
    <i>
      <x v="196"/>
    </i>
    <i>
      <x v="177"/>
    </i>
    <i>
      <x v="333"/>
    </i>
    <i>
      <x v="35"/>
    </i>
    <i>
      <x v="122"/>
    </i>
    <i>
      <x v="426"/>
    </i>
    <i>
      <x v="378"/>
    </i>
    <i>
      <x v="421"/>
    </i>
    <i>
      <x v="147"/>
    </i>
    <i>
      <x v="402"/>
    </i>
    <i>
      <x v="150"/>
    </i>
    <i>
      <x v="94"/>
    </i>
    <i>
      <x v="276"/>
    </i>
    <i>
      <x v="80"/>
    </i>
    <i>
      <x v="285"/>
    </i>
    <i>
      <x v="5"/>
    </i>
    <i>
      <x v="146"/>
    </i>
    <i>
      <x v="255"/>
    </i>
    <i>
      <x v="335"/>
    </i>
    <i>
      <x v="176"/>
    </i>
    <i>
      <x v="168"/>
    </i>
    <i>
      <x v="21"/>
    </i>
    <i>
      <x v="145"/>
    </i>
    <i>
      <x v="385"/>
    </i>
    <i>
      <x v="160"/>
    </i>
    <i>
      <x v="128"/>
    </i>
    <i>
      <x v="407"/>
    </i>
    <i>
      <x v="18"/>
    </i>
    <i>
      <x v="15"/>
    </i>
    <i>
      <x v="369"/>
    </i>
    <i>
      <x v="100"/>
    </i>
    <i>
      <x v="87"/>
    </i>
    <i>
      <x v="154"/>
    </i>
    <i>
      <x v="350"/>
    </i>
    <i>
      <x v="166"/>
    </i>
    <i>
      <x v="394"/>
    </i>
    <i>
      <x v="376"/>
    </i>
    <i>
      <x v="143"/>
    </i>
    <i>
      <x v="63"/>
    </i>
    <i>
      <x v="277"/>
    </i>
    <i>
      <x v="354"/>
    </i>
    <i>
      <x v="345"/>
    </i>
    <i>
      <x v="309"/>
    </i>
    <i>
      <x v="414"/>
    </i>
    <i>
      <x v="403"/>
    </i>
    <i>
      <x v="418"/>
    </i>
    <i>
      <x v="182"/>
    </i>
    <i>
      <x v="222"/>
    </i>
    <i>
      <x v="359"/>
    </i>
    <i>
      <x v="161"/>
    </i>
    <i>
      <x v="211"/>
    </i>
    <i>
      <x v="382"/>
    </i>
    <i>
      <x v="188"/>
    </i>
    <i>
      <x v="401"/>
    </i>
    <i>
      <x v="279"/>
    </i>
    <i>
      <x v="173"/>
    </i>
    <i>
      <x v="25"/>
    </i>
    <i>
      <x v="368"/>
    </i>
    <i>
      <x v="45"/>
    </i>
    <i>
      <x v="229"/>
    </i>
    <i>
      <x v="316"/>
    </i>
    <i>
      <x v="217"/>
    </i>
    <i>
      <x v="306"/>
    </i>
    <i>
      <x v="299"/>
    </i>
    <i>
      <x v="363"/>
    </i>
    <i>
      <x v="116"/>
    </i>
    <i>
      <x v="69"/>
    </i>
    <i>
      <x v="247"/>
    </i>
    <i>
      <x v="214"/>
    </i>
    <i>
      <x v="152"/>
    </i>
    <i>
      <x v="329"/>
    </i>
    <i>
      <x v="20"/>
    </i>
    <i>
      <x v="358"/>
    </i>
    <i>
      <x v="140"/>
    </i>
    <i>
      <x v="237"/>
    </i>
    <i>
      <x v="26"/>
    </i>
    <i t="grand">
      <x/>
    </i>
  </rowItems>
  <colItems count="1">
    <i/>
  </colItems>
  <pageFields count="2">
    <pageField fld="1" hier="-1"/>
    <pageField fld="5" item="4" hier="-1"/>
  </pageFields>
  <dataFields count="1">
    <dataField name="Summer av dekar"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D00-000001000000}" name="Pivottabell8" cacheId="31"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location ref="D4:E430" firstHeaderRow="1" firstDataRow="1" firstDataCol="1" rowPageCount="2" colPageCount="1"/>
  <pivotFields count="8">
    <pivotField showAll="0"/>
    <pivotField axis="axisPage" showAll="0">
      <items count="20">
        <item x="1"/>
        <item x="8"/>
        <item x="5"/>
        <item x="18"/>
        <item x="3"/>
        <item x="13"/>
        <item x="16"/>
        <item x="15"/>
        <item x="4"/>
        <item x="2"/>
        <item x="10"/>
        <item x="12"/>
        <item x="14"/>
        <item x="7"/>
        <item x="17"/>
        <item x="9"/>
        <item x="6"/>
        <item x="0"/>
        <item x="11"/>
        <item t="default"/>
      </items>
    </pivotField>
    <pivotField showAll="0"/>
    <pivotField showAll="0"/>
    <pivotField axis="axisRow" showAll="0" sortType="descending" defaultSubtotal="0">
      <items count="427">
        <item x="298"/>
        <item x="348"/>
        <item x="412"/>
        <item x="60"/>
        <item x="119"/>
        <item x="382"/>
        <item x="5"/>
        <item x="144"/>
        <item x="25"/>
        <item x="10"/>
        <item x="243"/>
        <item x="219"/>
        <item x="165"/>
        <item x="280"/>
        <item x="291"/>
        <item x="239"/>
        <item x="26"/>
        <item x="216"/>
        <item x="227"/>
        <item x="283"/>
        <item x="236"/>
        <item x="372"/>
        <item x="400"/>
        <item x="128"/>
        <item x="391"/>
        <item x="362"/>
        <item x="398"/>
        <item x="197"/>
        <item x="422"/>
        <item x="342"/>
        <item x="150"/>
        <item x="177"/>
        <item x="300"/>
        <item x="340"/>
        <item x="192"/>
        <item x="249"/>
        <item x="344"/>
        <item x="154"/>
        <item x="24"/>
        <item x="132"/>
        <item x="379"/>
        <item x="200"/>
        <item x="65"/>
        <item x="89"/>
        <item x="130"/>
        <item x="395"/>
        <item x="353"/>
        <item x="252"/>
        <item x="282"/>
        <item x="208"/>
        <item x="11"/>
        <item x="48"/>
        <item x="37"/>
        <item x="171"/>
        <item x="52"/>
        <item x="30"/>
        <item x="57"/>
        <item x="198"/>
        <item x="84"/>
        <item x="371"/>
        <item x="153"/>
        <item x="158"/>
        <item x="364"/>
        <item x="228"/>
        <item x="28"/>
        <item x="189"/>
        <item x="202"/>
        <item x="244"/>
        <item x="218"/>
        <item x="375"/>
        <item x="335"/>
        <item x="159"/>
        <item x="107"/>
        <item x="230"/>
        <item x="93"/>
        <item x="61"/>
        <item x="184"/>
        <item x="334"/>
        <item x="3"/>
        <item x="21"/>
        <item x="148"/>
        <item x="321"/>
        <item x="281"/>
        <item x="296"/>
        <item x="213"/>
        <item x="139"/>
        <item x="247"/>
        <item x="421"/>
        <item x="245"/>
        <item x="75"/>
        <item x="361"/>
        <item x="273"/>
        <item x="284"/>
        <item x="34"/>
        <item x="145"/>
        <item x="181"/>
        <item x="64"/>
        <item x="254"/>
        <item x="95"/>
        <item x="80"/>
        <item x="351"/>
        <item x="210"/>
        <item x="389"/>
        <item x="143"/>
        <item x="331"/>
        <item x="49"/>
        <item x="231"/>
        <item x="378"/>
        <item x="0"/>
        <item x="289"/>
        <item x="42"/>
        <item x="367"/>
        <item x="410"/>
        <item x="274"/>
        <item x="263"/>
        <item x="385"/>
        <item x="414"/>
        <item x="352"/>
        <item x="174"/>
        <item x="293"/>
        <item x="355"/>
        <item x="96"/>
        <item x="347"/>
        <item x="261"/>
        <item x="295"/>
        <item x="135"/>
        <item x="186"/>
        <item x="17"/>
        <item x="117"/>
        <item x="98"/>
        <item x="92"/>
        <item x="111"/>
        <item x="309"/>
        <item x="253"/>
        <item x="110"/>
        <item x="39"/>
        <item x="106"/>
        <item x="4"/>
        <item x="233"/>
        <item x="168"/>
        <item x="234"/>
        <item x="332"/>
        <item x="178"/>
        <item x="388"/>
        <item x="339"/>
        <item x="152"/>
        <item x="78"/>
        <item x="205"/>
        <item x="246"/>
        <item x="419"/>
        <item x="401"/>
        <item x="194"/>
        <item x="411"/>
        <item x="179"/>
        <item x="313"/>
        <item x="90"/>
        <item x="41"/>
        <item x="129"/>
        <item x="156"/>
        <item x="258"/>
        <item x="100"/>
        <item x="415"/>
        <item x="212"/>
        <item x="169"/>
        <item x="204"/>
        <item x="137"/>
        <item x="191"/>
        <item x="386"/>
        <item x="407"/>
        <item x="404"/>
        <item x="123"/>
        <item x="114"/>
        <item x="390"/>
        <item x="420"/>
        <item x="237"/>
        <item x="349"/>
        <item x="338"/>
        <item x="322"/>
        <item x="399"/>
        <item x="66"/>
        <item x="323"/>
        <item x="104"/>
        <item x="328"/>
        <item x="63"/>
        <item x="149"/>
        <item x="166"/>
        <item x="226"/>
        <item x="68"/>
        <item x="413"/>
        <item x="176"/>
        <item x="79"/>
        <item x="357"/>
        <item x="242"/>
        <item x="167"/>
        <item x="402"/>
        <item x="240"/>
        <item x="369"/>
        <item x="31"/>
        <item x="44"/>
        <item x="314"/>
        <item x="157"/>
        <item x="6"/>
        <item x="163"/>
        <item x="229"/>
        <item x="223"/>
        <item x="306"/>
        <item x="311"/>
        <item x="360"/>
        <item x="319"/>
        <item x="278"/>
        <item x="310"/>
        <item x="221"/>
        <item x="101"/>
        <item x="256"/>
        <item x="383"/>
        <item x="1"/>
        <item x="393"/>
        <item x="416"/>
        <item x="326"/>
        <item x="318"/>
        <item x="330"/>
        <item x="38"/>
        <item x="341"/>
        <item x="248"/>
        <item x="103"/>
        <item x="36"/>
        <item x="94"/>
        <item x="354"/>
        <item x="22"/>
        <item x="424"/>
        <item x="277"/>
        <item x="138"/>
        <item x="33"/>
        <item x="131"/>
        <item x="85"/>
        <item x="267"/>
        <item x="70"/>
        <item x="417"/>
        <item x="46"/>
        <item x="82"/>
        <item x="406"/>
        <item x="109"/>
        <item x="126"/>
        <item x="337"/>
        <item x="121"/>
        <item x="206"/>
        <item x="304"/>
        <item x="23"/>
        <item x="307"/>
        <item x="215"/>
        <item x="62"/>
        <item x="303"/>
        <item x="40"/>
        <item x="222"/>
        <item x="333"/>
        <item x="418"/>
        <item x="124"/>
        <item x="225"/>
        <item x="13"/>
        <item x="356"/>
        <item x="183"/>
        <item x="276"/>
        <item x="118"/>
        <item x="56"/>
        <item x="305"/>
        <item x="190"/>
        <item x="288"/>
        <item x="73"/>
        <item x="91"/>
        <item x="43"/>
        <item x="299"/>
        <item x="142"/>
        <item x="302"/>
        <item x="108"/>
        <item x="15"/>
        <item x="29"/>
        <item x="359"/>
        <item x="7"/>
        <item x="308"/>
        <item x="373"/>
        <item x="105"/>
        <item x="329"/>
        <item x="14"/>
        <item x="392"/>
        <item x="363"/>
        <item x="214"/>
        <item x="116"/>
        <item x="260"/>
        <item x="113"/>
        <item x="172"/>
        <item x="279"/>
        <item x="2"/>
        <item x="188"/>
        <item x="133"/>
        <item x="71"/>
        <item x="315"/>
        <item x="251"/>
        <item x="136"/>
        <item x="99"/>
        <item x="127"/>
        <item x="170"/>
        <item x="312"/>
        <item x="32"/>
        <item x="19"/>
        <item x="125"/>
        <item x="12"/>
        <item x="405"/>
        <item x="67"/>
        <item x="271"/>
        <item x="387"/>
        <item x="290"/>
        <item x="294"/>
        <item x="327"/>
        <item x="238"/>
        <item x="175"/>
        <item x="182"/>
        <item x="232"/>
        <item x="161"/>
        <item x="381"/>
        <item x="9"/>
        <item x="45"/>
        <item x="173"/>
        <item x="366"/>
        <item x="317"/>
        <item x="320"/>
        <item x="120"/>
        <item x="201"/>
        <item x="269"/>
        <item x="55"/>
        <item x="403"/>
        <item x="185"/>
        <item x="268"/>
        <item x="255"/>
        <item x="272"/>
        <item x="187"/>
        <item x="217"/>
        <item x="286"/>
        <item x="287"/>
        <item x="199"/>
        <item x="115"/>
        <item x="270"/>
        <item x="162"/>
        <item x="343"/>
        <item x="81"/>
        <item x="83"/>
        <item x="365"/>
        <item x="72"/>
        <item x="47"/>
        <item x="394"/>
        <item x="27"/>
        <item x="423"/>
        <item x="180"/>
        <item x="285"/>
        <item x="134"/>
        <item x="370"/>
        <item x="122"/>
        <item m="1" x="426"/>
        <item x="58"/>
        <item x="397"/>
        <item x="396"/>
        <item x="384"/>
        <item x="292"/>
        <item x="53"/>
        <item x="358"/>
        <item x="8"/>
        <item x="147"/>
        <item x="316"/>
        <item x="59"/>
        <item x="368"/>
        <item x="203"/>
        <item x="193"/>
        <item x="112"/>
        <item x="35"/>
        <item x="207"/>
        <item x="262"/>
        <item x="209"/>
        <item x="195"/>
        <item x="409"/>
        <item x="220"/>
        <item x="155"/>
        <item x="88"/>
        <item x="259"/>
        <item x="408"/>
        <item x="350"/>
        <item x="345"/>
        <item x="146"/>
        <item x="160"/>
        <item x="324"/>
        <item x="325"/>
        <item x="18"/>
        <item x="275"/>
        <item x="86"/>
        <item x="77"/>
        <item x="376"/>
        <item x="346"/>
        <item x="235"/>
        <item x="336"/>
        <item x="196"/>
        <item x="141"/>
        <item x="264"/>
        <item x="211"/>
        <item x="374"/>
        <item x="377"/>
        <item x="250"/>
        <item x="69"/>
        <item x="51"/>
        <item x="16"/>
        <item x="380"/>
        <item x="297"/>
        <item x="266"/>
        <item x="265"/>
        <item x="76"/>
        <item x="102"/>
        <item x="74"/>
        <item x="224"/>
        <item x="87"/>
        <item x="301"/>
        <item x="97"/>
        <item x="257"/>
        <item x="151"/>
        <item x="54"/>
        <item x="241"/>
        <item x="20"/>
        <item x="164"/>
        <item x="50"/>
        <item m="1" x="425"/>
        <item x="140"/>
      </items>
      <autoSortScope>
        <pivotArea dataOnly="0" outline="0" fieldPosition="0">
          <references count="1">
            <reference field="4294967294" count="1" selected="0">
              <x v="0"/>
            </reference>
          </references>
        </pivotArea>
      </autoSortScope>
    </pivotField>
    <pivotField axis="axisPage" showAll="0">
      <items count="9">
        <item x="6"/>
        <item x="0"/>
        <item x="1"/>
        <item x="5"/>
        <item x="2"/>
        <item m="1" x="7"/>
        <item x="3"/>
        <item x="4"/>
        <item t="default"/>
      </items>
    </pivotField>
    <pivotField dataField="1" showAll="0"/>
    <pivotField showAll="0"/>
  </pivotFields>
  <rowFields count="1">
    <field x="4"/>
  </rowFields>
  <rowItems count="426">
    <i>
      <x v="269"/>
    </i>
    <i>
      <x v="54"/>
    </i>
    <i>
      <x v="323"/>
    </i>
    <i>
      <x v="304"/>
    </i>
    <i>
      <x v="153"/>
    </i>
    <i>
      <x v="320"/>
    </i>
    <i>
      <x v="324"/>
    </i>
    <i>
      <x v="351"/>
    </i>
    <i>
      <x v="99"/>
    </i>
    <i>
      <x v="142"/>
    </i>
    <i>
      <x v="210"/>
    </i>
    <i>
      <x v="151"/>
    </i>
    <i>
      <x v="411"/>
    </i>
    <i>
      <x v="186"/>
    </i>
    <i>
      <x v="397"/>
    </i>
    <i>
      <x v="198"/>
    </i>
    <i>
      <x v="291"/>
    </i>
    <i>
      <x v="61"/>
    </i>
    <i>
      <x v="349"/>
    </i>
    <i>
      <x v="183"/>
    </i>
    <i>
      <x v="361"/>
    </i>
    <i>
      <x v="289"/>
    </i>
    <i>
      <x v="52"/>
    </i>
    <i>
      <x v="73"/>
    </i>
    <i>
      <x v="424"/>
    </i>
    <i>
      <x v="78"/>
    </i>
    <i>
      <x v="105"/>
    </i>
    <i>
      <x v="262"/>
    </i>
    <i>
      <x v="325"/>
    </i>
    <i>
      <x v="89"/>
    </i>
    <i>
      <x v="184"/>
    </i>
    <i>
      <x v="65"/>
    </i>
    <i>
      <x v="156"/>
    </i>
    <i>
      <x v="7"/>
    </i>
    <i>
      <x v="258"/>
    </i>
    <i>
      <x v="371"/>
    </i>
    <i>
      <x v="236"/>
    </i>
    <i>
      <x v="248"/>
    </i>
    <i>
      <x v="200"/>
    </i>
    <i>
      <x v="179"/>
    </i>
    <i>
      <x v="347"/>
    </i>
    <i>
      <x v="96"/>
    </i>
    <i>
      <x v="288"/>
    </i>
    <i>
      <x v="51"/>
    </i>
    <i>
      <x v="53"/>
    </i>
    <i>
      <x v="14"/>
    </i>
    <i>
      <x v="180"/>
    </i>
    <i>
      <x v="238"/>
    </i>
    <i>
      <x v="57"/>
    </i>
    <i>
      <x v="39"/>
    </i>
    <i>
      <x v="206"/>
    </i>
    <i>
      <x v="193"/>
    </i>
    <i>
      <x v="315"/>
    </i>
    <i>
      <x v="336"/>
    </i>
    <i>
      <x v="387"/>
    </i>
    <i>
      <x v="274"/>
    </i>
    <i>
      <x v="246"/>
    </i>
    <i>
      <x v="405"/>
    </i>
    <i>
      <x v="330"/>
    </i>
    <i>
      <x v="346"/>
    </i>
    <i>
      <x v="132"/>
    </i>
    <i>
      <x v="221"/>
    </i>
    <i>
      <x v="185"/>
    </i>
    <i>
      <x v="360"/>
    </i>
    <i>
      <x v="370"/>
    </i>
    <i>
      <x v="115"/>
    </i>
    <i>
      <x v="286"/>
    </i>
    <i>
      <x v="82"/>
    </i>
    <i>
      <x v="48"/>
    </i>
    <i>
      <x v="408"/>
    </i>
    <i>
      <x v="362"/>
    </i>
    <i>
      <x v="392"/>
    </i>
    <i>
      <x v="270"/>
    </i>
    <i>
      <x v="317"/>
    </i>
    <i>
      <x v="400"/>
    </i>
    <i>
      <x v="337"/>
    </i>
    <i>
      <x v="422"/>
    </i>
    <i>
      <x v="171"/>
    </i>
    <i>
      <x v="162"/>
    </i>
    <i>
      <x v="267"/>
    </i>
    <i>
      <x v="22"/>
    </i>
    <i>
      <x v="265"/>
    </i>
    <i>
      <x v="353"/>
    </i>
    <i>
      <x v="312"/>
    </i>
    <i>
      <x v="300"/>
    </i>
    <i>
      <x v="380"/>
    </i>
    <i>
      <x v="110"/>
    </i>
    <i>
      <x v="364"/>
    </i>
    <i>
      <x v="390"/>
    </i>
    <i>
      <x v="230"/>
    </i>
    <i>
      <x v="201"/>
    </i>
    <i>
      <x v="190"/>
    </i>
    <i>
      <x v="413"/>
    </i>
    <i>
      <x v="126"/>
    </i>
    <i>
      <x v="266"/>
    </i>
    <i>
      <x v="264"/>
    </i>
    <i>
      <x v="50"/>
    </i>
    <i>
      <x v="301"/>
    </i>
    <i>
      <x v="412"/>
    </i>
    <i>
      <x v="187"/>
    </i>
    <i>
      <x v="328"/>
    </i>
    <i>
      <x v="293"/>
    </i>
    <i>
      <x v="260"/>
    </i>
    <i>
      <x v="307"/>
    </i>
    <i>
      <x v="278"/>
    </i>
    <i>
      <x v="205"/>
    </i>
    <i>
      <x v="181"/>
    </i>
    <i>
      <x v="282"/>
    </i>
    <i>
      <x v="106"/>
    </i>
    <i>
      <x v="305"/>
    </i>
    <i>
      <x v="158"/>
    </i>
    <i>
      <x v="4"/>
    </i>
    <i>
      <x v="243"/>
    </i>
    <i>
      <x v="95"/>
    </i>
    <i>
      <x v="203"/>
    </i>
    <i>
      <x v="341"/>
    </i>
    <i>
      <x v="352"/>
    </i>
    <i>
      <x v="225"/>
    </i>
    <i>
      <x v="97"/>
    </i>
    <i>
      <x v="406"/>
    </i>
    <i>
      <x v="244"/>
    </i>
    <i>
      <x v="64"/>
    </i>
    <i>
      <x v="136"/>
    </i>
    <i>
      <x v="58"/>
    </i>
    <i>
      <x v="252"/>
    </i>
    <i>
      <x v="420"/>
    </i>
    <i>
      <x v="144"/>
    </i>
    <i>
      <x v="271"/>
    </i>
    <i>
      <x v="108"/>
    </i>
    <i>
      <x v="338"/>
    </i>
    <i>
      <x v="134"/>
    </i>
    <i>
      <x v="213"/>
    </i>
    <i>
      <x v="32"/>
    </i>
    <i>
      <x v="130"/>
    </i>
    <i>
      <x v="310"/>
    </i>
    <i>
      <x v="3"/>
    </i>
    <i>
      <x v="303"/>
    </i>
    <i>
      <x v="113"/>
    </i>
    <i>
      <x v="212"/>
    </i>
    <i>
      <x v="109"/>
    </i>
    <i>
      <x v="332"/>
    </i>
    <i>
      <x v="31"/>
    </i>
    <i>
      <x v="321"/>
    </i>
    <i>
      <x v="280"/>
    </i>
    <i>
      <x v="10"/>
    </i>
    <i>
      <x v="189"/>
    </i>
    <i>
      <x v="170"/>
    </i>
    <i>
      <x v="367"/>
    </i>
    <i>
      <x v="399"/>
    </i>
    <i>
      <x v="302"/>
    </i>
    <i>
      <x v="372"/>
    </i>
    <i>
      <x v="386"/>
    </i>
    <i>
      <x v="308"/>
    </i>
    <i>
      <x v="75"/>
    </i>
    <i>
      <x v="56"/>
    </i>
    <i>
      <x v="33"/>
    </i>
    <i>
      <x v="9"/>
    </i>
    <i>
      <x v="273"/>
    </i>
    <i>
      <x v="327"/>
    </i>
    <i>
      <x v="16"/>
    </i>
    <i>
      <x v="1"/>
    </i>
    <i>
      <x v="339"/>
    </i>
    <i>
      <x v="163"/>
    </i>
    <i>
      <x v="410"/>
    </i>
    <i>
      <x v="256"/>
    </i>
    <i>
      <x v="79"/>
    </i>
    <i>
      <x v="226"/>
    </i>
    <i>
      <x v="257"/>
    </i>
    <i>
      <x v="404"/>
    </i>
    <i>
      <x v="13"/>
    </i>
    <i>
      <x v="104"/>
    </i>
    <i>
      <x v="164"/>
    </i>
    <i>
      <x v="197"/>
    </i>
    <i>
      <x v="67"/>
    </i>
    <i>
      <x v="148"/>
    </i>
    <i>
      <x v="365"/>
    </i>
    <i>
      <x v="24"/>
    </i>
    <i>
      <x v="268"/>
    </i>
    <i>
      <x v="118"/>
    </i>
    <i>
      <x v="224"/>
    </i>
    <i>
      <x v="357"/>
    </i>
    <i>
      <x/>
    </i>
    <i>
      <x v="342"/>
    </i>
    <i>
      <x v="254"/>
    </i>
    <i>
      <x v="396"/>
    </i>
    <i>
      <x v="8"/>
    </i>
    <i>
      <x v="373"/>
    </i>
    <i>
      <x v="121"/>
    </i>
    <i>
      <x v="175"/>
    </i>
    <i>
      <x v="103"/>
    </i>
    <i>
      <x v="155"/>
    </i>
    <i>
      <x v="38"/>
    </i>
    <i>
      <x v="415"/>
    </i>
    <i>
      <x v="234"/>
    </i>
    <i>
      <x v="215"/>
    </i>
    <i>
      <x v="253"/>
    </i>
    <i>
      <x v="93"/>
    </i>
    <i>
      <x v="290"/>
    </i>
    <i>
      <x v="55"/>
    </i>
    <i>
      <x v="192"/>
    </i>
    <i>
      <x v="295"/>
    </i>
    <i>
      <x v="120"/>
    </i>
    <i>
      <x v="220"/>
    </i>
    <i>
      <x v="398"/>
    </i>
    <i>
      <x v="241"/>
    </i>
    <i>
      <x v="204"/>
    </i>
    <i>
      <x v="86"/>
    </i>
    <i>
      <x v="68"/>
    </i>
    <i>
      <x v="137"/>
    </i>
    <i>
      <x v="119"/>
    </i>
    <i>
      <x v="77"/>
    </i>
    <i>
      <x v="416"/>
    </i>
    <i>
      <x v="141"/>
    </i>
    <i>
      <x v="135"/>
    </i>
    <i>
      <x v="375"/>
    </i>
    <i>
      <x v="218"/>
    </i>
    <i>
      <x v="27"/>
    </i>
    <i>
      <x v="263"/>
    </i>
    <i>
      <x v="19"/>
    </i>
    <i>
      <x v="235"/>
    </i>
    <i>
      <x v="391"/>
    </i>
    <i>
      <x v="318"/>
    </i>
    <i>
      <x v="272"/>
    </i>
    <i>
      <x v="139"/>
    </i>
    <i>
      <x v="383"/>
    </i>
    <i>
      <x v="228"/>
    </i>
    <i>
      <x v="30"/>
    </i>
    <i>
      <x v="298"/>
    </i>
    <i>
      <x v="395"/>
    </i>
    <i>
      <x v="348"/>
    </i>
    <i>
      <x v="245"/>
    </i>
    <i>
      <x v="419"/>
    </i>
    <i>
      <x v="319"/>
    </i>
    <i>
      <x v="381"/>
    </i>
    <i>
      <x v="389"/>
    </i>
    <i>
      <x v="66"/>
    </i>
    <i>
      <x v="334"/>
    </i>
    <i>
      <x v="232"/>
    </i>
    <i>
      <x v="314"/>
    </i>
    <i>
      <x v="216"/>
    </i>
    <i>
      <x v="167"/>
    </i>
    <i>
      <x v="259"/>
    </i>
    <i>
      <x v="41"/>
    </i>
    <i>
      <x v="76"/>
    </i>
    <i>
      <x v="242"/>
    </i>
    <i>
      <x v="223"/>
    </i>
    <i>
      <x v="326"/>
    </i>
    <i>
      <x v="261"/>
    </i>
    <i>
      <x v="249"/>
    </i>
    <i>
      <x v="36"/>
    </i>
    <i>
      <x v="275"/>
    </i>
    <i>
      <x v="92"/>
    </i>
    <i>
      <x v="409"/>
    </i>
    <i>
      <x v="331"/>
    </i>
    <i>
      <x v="47"/>
    </i>
    <i>
      <x v="343"/>
    </i>
    <i>
      <x v="49"/>
    </i>
    <i>
      <x v="344"/>
    </i>
    <i>
      <x v="207"/>
    </i>
    <i>
      <x v="231"/>
    </i>
    <i>
      <x v="250"/>
    </i>
    <i>
      <x v="28"/>
    </i>
    <i>
      <x v="127"/>
    </i>
    <i>
      <x v="294"/>
    </i>
    <i>
      <x v="209"/>
    </i>
    <i>
      <x v="42"/>
    </i>
    <i>
      <x v="88"/>
    </i>
    <i>
      <x v="91"/>
    </i>
    <i>
      <x v="340"/>
    </i>
    <i>
      <x v="178"/>
    </i>
    <i>
      <x v="292"/>
    </i>
    <i>
      <x v="379"/>
    </i>
    <i>
      <x v="85"/>
    </i>
    <i>
      <x v="84"/>
    </i>
    <i>
      <x v="34"/>
    </i>
    <i>
      <x v="388"/>
    </i>
    <i>
      <x v="355"/>
    </i>
    <i>
      <x v="133"/>
    </i>
    <i>
      <x v="377"/>
    </i>
    <i>
      <x v="219"/>
    </i>
    <i>
      <x v="81"/>
    </i>
    <i>
      <x v="227"/>
    </i>
    <i>
      <x v="6"/>
    </i>
    <i>
      <x v="71"/>
    </i>
    <i>
      <x v="239"/>
    </i>
    <i>
      <x v="107"/>
    </i>
    <i>
      <x v="313"/>
    </i>
    <i>
      <x v="199"/>
    </i>
    <i>
      <x v="172"/>
    </i>
    <i>
      <x v="284"/>
    </i>
    <i>
      <x v="37"/>
    </i>
    <i>
      <x v="384"/>
    </i>
    <i>
      <x v="233"/>
    </i>
    <i>
      <x v="423"/>
    </i>
    <i>
      <x v="417"/>
    </i>
    <i>
      <x v="98"/>
    </i>
    <i>
      <x v="165"/>
    </i>
    <i>
      <x v="12"/>
    </i>
    <i>
      <x v="297"/>
    </i>
    <i>
      <x v="296"/>
    </i>
    <i>
      <x v="2"/>
    </i>
    <i>
      <x v="44"/>
    </i>
    <i>
      <x v="11"/>
    </i>
    <i>
      <x v="322"/>
    </i>
    <i>
      <x v="111"/>
    </i>
    <i>
      <x v="125"/>
    </i>
    <i>
      <x v="46"/>
    </i>
    <i>
      <x v="101"/>
    </i>
    <i>
      <x v="194"/>
    </i>
    <i>
      <x v="70"/>
    </i>
    <i>
      <x v="251"/>
    </i>
    <i>
      <x v="17"/>
    </i>
    <i>
      <x v="62"/>
    </i>
    <i>
      <x v="102"/>
    </i>
    <i>
      <x v="131"/>
    </i>
    <i>
      <x v="74"/>
    </i>
    <i>
      <x v="157"/>
    </i>
    <i>
      <x v="138"/>
    </i>
    <i>
      <x v="366"/>
    </i>
    <i>
      <x v="117"/>
    </i>
    <i>
      <x v="208"/>
    </i>
    <i>
      <x v="393"/>
    </i>
    <i>
      <x v="123"/>
    </i>
    <i>
      <x v="23"/>
    </i>
    <i>
      <x v="159"/>
    </i>
    <i>
      <x v="281"/>
    </i>
    <i>
      <x v="287"/>
    </i>
    <i>
      <x v="60"/>
    </i>
    <i>
      <x v="374"/>
    </i>
    <i>
      <x v="29"/>
    </i>
    <i>
      <x v="195"/>
    </i>
    <i>
      <x v="90"/>
    </i>
    <i>
      <x v="240"/>
    </i>
    <i>
      <x v="43"/>
    </i>
    <i>
      <x v="129"/>
    </i>
    <i>
      <x v="83"/>
    </i>
    <i>
      <x v="174"/>
    </i>
    <i>
      <x v="191"/>
    </i>
    <i>
      <x v="59"/>
    </i>
    <i>
      <x v="112"/>
    </i>
    <i>
      <x v="311"/>
    </i>
    <i>
      <x v="114"/>
    </i>
    <i>
      <x v="149"/>
    </i>
    <i>
      <x v="169"/>
    </i>
    <i>
      <x v="124"/>
    </i>
    <i>
      <x v="40"/>
    </i>
    <i>
      <x v="202"/>
    </i>
    <i>
      <x v="283"/>
    </i>
    <i>
      <x v="72"/>
    </i>
    <i>
      <x v="196"/>
    </i>
    <i>
      <x v="177"/>
    </i>
    <i>
      <x v="333"/>
    </i>
    <i>
      <x v="35"/>
    </i>
    <i>
      <x v="122"/>
    </i>
    <i>
      <x v="426"/>
    </i>
    <i>
      <x v="378"/>
    </i>
    <i>
      <x v="421"/>
    </i>
    <i>
      <x v="147"/>
    </i>
    <i>
      <x v="402"/>
    </i>
    <i>
      <x v="150"/>
    </i>
    <i>
      <x v="94"/>
    </i>
    <i>
      <x v="276"/>
    </i>
    <i>
      <x v="80"/>
    </i>
    <i>
      <x v="285"/>
    </i>
    <i>
      <x v="5"/>
    </i>
    <i>
      <x v="146"/>
    </i>
    <i>
      <x v="255"/>
    </i>
    <i>
      <x v="335"/>
    </i>
    <i>
      <x v="176"/>
    </i>
    <i>
      <x v="168"/>
    </i>
    <i>
      <x v="21"/>
    </i>
    <i>
      <x v="145"/>
    </i>
    <i>
      <x v="385"/>
    </i>
    <i>
      <x v="160"/>
    </i>
    <i>
      <x v="128"/>
    </i>
    <i>
      <x v="407"/>
    </i>
    <i>
      <x v="18"/>
    </i>
    <i>
      <x v="15"/>
    </i>
    <i>
      <x v="369"/>
    </i>
    <i>
      <x v="100"/>
    </i>
    <i>
      <x v="87"/>
    </i>
    <i>
      <x v="154"/>
    </i>
    <i>
      <x v="350"/>
    </i>
    <i>
      <x v="166"/>
    </i>
    <i>
      <x v="394"/>
    </i>
    <i>
      <x v="376"/>
    </i>
    <i>
      <x v="143"/>
    </i>
    <i>
      <x v="63"/>
    </i>
    <i>
      <x v="277"/>
    </i>
    <i>
      <x v="354"/>
    </i>
    <i>
      <x v="345"/>
    </i>
    <i>
      <x v="309"/>
    </i>
    <i>
      <x v="414"/>
    </i>
    <i>
      <x v="403"/>
    </i>
    <i>
      <x v="418"/>
    </i>
    <i>
      <x v="182"/>
    </i>
    <i>
      <x v="222"/>
    </i>
    <i>
      <x v="359"/>
    </i>
    <i>
      <x v="161"/>
    </i>
    <i>
      <x v="211"/>
    </i>
    <i>
      <x v="382"/>
    </i>
    <i>
      <x v="188"/>
    </i>
    <i>
      <x v="401"/>
    </i>
    <i>
      <x v="279"/>
    </i>
    <i>
      <x v="173"/>
    </i>
    <i>
      <x v="25"/>
    </i>
    <i>
      <x v="368"/>
    </i>
    <i>
      <x v="45"/>
    </i>
    <i>
      <x v="229"/>
    </i>
    <i>
      <x v="316"/>
    </i>
    <i>
      <x v="217"/>
    </i>
    <i>
      <x v="306"/>
    </i>
    <i>
      <x v="299"/>
    </i>
    <i>
      <x v="363"/>
    </i>
    <i>
      <x v="116"/>
    </i>
    <i>
      <x v="69"/>
    </i>
    <i>
      <x v="247"/>
    </i>
    <i>
      <x v="214"/>
    </i>
    <i>
      <x v="152"/>
    </i>
    <i>
      <x v="329"/>
    </i>
    <i>
      <x v="20"/>
    </i>
    <i>
      <x v="358"/>
    </i>
    <i>
      <x v="140"/>
    </i>
    <i>
      <x v="237"/>
    </i>
    <i>
      <x v="26"/>
    </i>
    <i t="grand">
      <x/>
    </i>
  </rowItems>
  <colItems count="1">
    <i/>
  </colItems>
  <pageFields count="2">
    <pageField fld="1" hier="-1"/>
    <pageField fld="5" item="4" hier="-1"/>
  </pageFields>
  <dataFields count="1">
    <dataField name="Summer av dekar" fld="6" showDataAs="percentOfCol" baseField="4" baseItem="361" numFmtId="167"/>
  </dataFields>
  <formats count="1">
    <format dxfId="3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Pivottabell4" cacheId="32"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location ref="U8:AM9" firstHeaderRow="1" firstDataRow="2" firstDataCol="0"/>
  <pivotFields count="4">
    <pivotField axis="axisCol" multipleItemSelectionAllowed="1" showAll="0">
      <items count="20">
        <item x="0"/>
        <item x="1"/>
        <item x="2"/>
        <item x="3"/>
        <item x="4"/>
        <item x="5"/>
        <item x="6"/>
        <item x="7"/>
        <item x="8"/>
        <item x="9"/>
        <item x="10"/>
        <item x="11"/>
        <item x="12"/>
        <item x="13"/>
        <item x="14"/>
        <item x="15"/>
        <item x="16"/>
        <item x="17"/>
        <item x="18"/>
        <item t="default"/>
      </items>
    </pivotField>
    <pivotField showAll="0">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pivotField>
    <pivotField showAll="0" defaultSubtotal="0">
      <items count="9">
        <item x="6"/>
        <item x="0"/>
        <item x="1"/>
        <item m="1" x="8"/>
        <item x="2"/>
        <item m="1" x="7"/>
        <item x="4"/>
        <item x="3"/>
        <item x="5"/>
      </items>
    </pivotField>
    <pivotField showAll="0" defaultSubtotal="0"/>
  </pivotFields>
  <rowItems count="1">
    <i/>
  </rowItems>
  <colFields count="1">
    <field x="0"/>
  </colFields>
  <colItems count="19">
    <i>
      <x/>
    </i>
    <i>
      <x v="1"/>
    </i>
    <i>
      <x v="2"/>
    </i>
    <i>
      <x v="3"/>
    </i>
    <i>
      <x v="4"/>
    </i>
    <i>
      <x v="5"/>
    </i>
    <i>
      <x v="6"/>
    </i>
    <i>
      <x v="7"/>
    </i>
    <i>
      <x v="8"/>
    </i>
    <i>
      <x v="9"/>
    </i>
    <i>
      <x v="10"/>
    </i>
    <i>
      <x v="11"/>
    </i>
    <i>
      <x v="12"/>
    </i>
    <i>
      <x v="13"/>
    </i>
    <i>
      <x v="14"/>
    </i>
    <i>
      <x v="15"/>
    </i>
    <i>
      <x v="16"/>
    </i>
    <i>
      <x v="17"/>
    </i>
    <i>
      <x v="18"/>
    </i>
  </colItems>
  <formats count="89">
    <format dxfId="989">
      <pivotArea outline="0" collapsedLevelsAreSubtotals="1" fieldPosition="0"/>
    </format>
    <format dxfId="988">
      <pivotArea outline="0" collapsedLevelsAreSubtotals="1" fieldPosition="0"/>
    </format>
    <format dxfId="987">
      <pivotArea outline="0" collapsedLevelsAreSubtotals="1" fieldPosition="0"/>
    </format>
    <format dxfId="986">
      <pivotArea field="1" type="button" dataOnly="0" labelOnly="1" outline="0"/>
    </format>
    <format dxfId="985">
      <pivotArea dataOnly="0" labelOnly="1" grandCol="1" outline="0" fieldPosition="0"/>
    </format>
    <format dxfId="984">
      <pivotArea field="1" type="button" dataOnly="0" labelOnly="1" outline="0"/>
    </format>
    <format dxfId="983">
      <pivotArea dataOnly="0" labelOnly="1" grandCol="1" outline="0" fieldPosition="0"/>
    </format>
    <format dxfId="982">
      <pivotArea field="1" type="button" dataOnly="0" labelOnly="1" outline="0"/>
    </format>
    <format dxfId="981">
      <pivotArea dataOnly="0" labelOnly="1" grandCol="1" outline="0" fieldPosition="0"/>
    </format>
    <format dxfId="980">
      <pivotArea field="1" type="button" dataOnly="0" labelOnly="1" outline="0"/>
    </format>
    <format dxfId="979">
      <pivotArea dataOnly="0" labelOnly="1" grandCol="1" outline="0" fieldPosition="0"/>
    </format>
    <format dxfId="978">
      <pivotArea field="1" type="button" dataOnly="0" labelOnly="1" outline="0"/>
    </format>
    <format dxfId="977">
      <pivotArea dataOnly="0" labelOnly="1" grandCol="1" outline="0" fieldPosition="0"/>
    </format>
    <format dxfId="976">
      <pivotArea type="all" dataOnly="0" outline="0" fieldPosition="0"/>
    </format>
    <format dxfId="975">
      <pivotArea outline="0" collapsedLevelsAreSubtotals="1" fieldPosition="0"/>
    </format>
    <format dxfId="974">
      <pivotArea type="origin" dataOnly="0" labelOnly="1" outline="0" fieldPosition="0"/>
    </format>
    <format dxfId="973">
      <pivotArea dataOnly="0" labelOnly="1" outline="0" axis="axisValues" fieldPosition="0"/>
    </format>
    <format dxfId="972">
      <pivotArea field="2" type="button" dataOnly="0" labelOnly="1" outline="0"/>
    </format>
    <format dxfId="971">
      <pivotArea type="topRight" dataOnly="0" labelOnly="1" outline="0" fieldPosition="0"/>
    </format>
    <format dxfId="970">
      <pivotArea field="0" type="button" dataOnly="0" labelOnly="1" outline="0" axis="axisCol" fieldPosition="0"/>
    </format>
    <format dxfId="969">
      <pivotArea type="origin" dataOnly="0" labelOnly="1" outline="0" fieldPosition="0"/>
    </format>
    <format dxfId="968">
      <pivotArea field="1" type="button" dataOnly="0" labelOnly="1" outline="0"/>
    </format>
    <format dxfId="967">
      <pivotArea dataOnly="0" labelOnly="1" grandRow="1" outline="0" fieldPosition="0"/>
    </format>
    <format dxfId="966">
      <pivotArea type="all" dataOnly="0" outline="0" fieldPosition="0"/>
    </format>
    <format dxfId="965">
      <pivotArea outline="0" collapsedLevelsAreSubtotals="1" fieldPosition="0"/>
    </format>
    <format dxfId="964">
      <pivotArea type="origin" dataOnly="0" labelOnly="1" outline="0" fieldPosition="0"/>
    </format>
    <format dxfId="963">
      <pivotArea field="2" type="button" dataOnly="0" labelOnly="1" outline="0"/>
    </format>
    <format dxfId="962">
      <pivotArea type="topRight" dataOnly="0" labelOnly="1" outline="0" fieldPosition="0"/>
    </format>
    <format dxfId="961">
      <pivotArea field="1" type="button" dataOnly="0" labelOnly="1" outline="0"/>
    </format>
    <format dxfId="960">
      <pivotArea dataOnly="0" labelOnly="1" grandRow="1" outline="0" fieldPosition="0"/>
    </format>
    <format dxfId="959">
      <pivotArea dataOnly="0" labelOnly="1" grandCol="1" outline="0" fieldPosition="0"/>
    </format>
    <format dxfId="958">
      <pivotArea type="all" dataOnly="0" outline="0" fieldPosition="0"/>
    </format>
    <format dxfId="957">
      <pivotArea outline="0" collapsedLevelsAreSubtotals="1" fieldPosition="0"/>
    </format>
    <format dxfId="956">
      <pivotArea type="origin" dataOnly="0" labelOnly="1" outline="0" fieldPosition="0"/>
    </format>
    <format dxfId="955">
      <pivotArea field="2" type="button" dataOnly="0" labelOnly="1" outline="0"/>
    </format>
    <format dxfId="954">
      <pivotArea type="topRight" dataOnly="0" labelOnly="1" outline="0" fieldPosition="0"/>
    </format>
    <format dxfId="953">
      <pivotArea field="1" type="button" dataOnly="0" labelOnly="1" outline="0"/>
    </format>
    <format dxfId="952">
      <pivotArea dataOnly="0" labelOnly="1" grandRow="1" outline="0" fieldPosition="0"/>
    </format>
    <format dxfId="951">
      <pivotArea dataOnly="0" labelOnly="1" grandCol="1" outline="0" fieldPosition="0"/>
    </format>
    <format dxfId="950">
      <pivotArea type="all" dataOnly="0" outline="0" fieldPosition="0"/>
    </format>
    <format dxfId="949">
      <pivotArea outline="0" collapsedLevelsAreSubtotals="1" fieldPosition="0"/>
    </format>
    <format dxfId="948">
      <pivotArea type="origin" dataOnly="0" labelOnly="1" outline="0" fieldPosition="0"/>
    </format>
    <format dxfId="947">
      <pivotArea field="2" type="button" dataOnly="0" labelOnly="1" outline="0"/>
    </format>
    <format dxfId="946">
      <pivotArea type="topRight" dataOnly="0" labelOnly="1" outline="0" fieldPosition="0"/>
    </format>
    <format dxfId="945">
      <pivotArea field="1" type="button" dataOnly="0" labelOnly="1" outline="0"/>
    </format>
    <format dxfId="944">
      <pivotArea dataOnly="0" labelOnly="1" grandRow="1" outline="0" fieldPosition="0"/>
    </format>
    <format dxfId="943">
      <pivotArea dataOnly="0" labelOnly="1" grandCol="1" outline="0" fieldPosition="0"/>
    </format>
    <format dxfId="942">
      <pivotArea type="all" dataOnly="0" outline="0" fieldPosition="0"/>
    </format>
    <format dxfId="941">
      <pivotArea outline="0" collapsedLevelsAreSubtotals="1" fieldPosition="0"/>
    </format>
    <format dxfId="940">
      <pivotArea type="origin" dataOnly="0" labelOnly="1" outline="0" fieldPosition="0"/>
    </format>
    <format dxfId="939">
      <pivotArea field="2" type="button" dataOnly="0" labelOnly="1" outline="0"/>
    </format>
    <format dxfId="938">
      <pivotArea type="topRight" dataOnly="0" labelOnly="1" outline="0" fieldPosition="0"/>
    </format>
    <format dxfId="937">
      <pivotArea field="1" type="button" dataOnly="0" labelOnly="1" outline="0"/>
    </format>
    <format dxfId="936">
      <pivotArea dataOnly="0" labelOnly="1" grandRow="1" outline="0" fieldPosition="0"/>
    </format>
    <format dxfId="935">
      <pivotArea dataOnly="0" labelOnly="1" grandCol="1" outline="0" fieldPosition="0"/>
    </format>
    <format dxfId="934">
      <pivotArea type="all" dataOnly="0" outline="0" fieldPosition="0"/>
    </format>
    <format dxfId="933">
      <pivotArea outline="0" collapsedLevelsAreSubtotals="1" fieldPosition="0"/>
    </format>
    <format dxfId="932">
      <pivotArea type="origin" dataOnly="0" labelOnly="1" outline="0" fieldPosition="0"/>
    </format>
    <format dxfId="931">
      <pivotArea field="2" type="button" dataOnly="0" labelOnly="1" outline="0"/>
    </format>
    <format dxfId="930">
      <pivotArea type="topRight" dataOnly="0" labelOnly="1" outline="0" fieldPosition="0"/>
    </format>
    <format dxfId="929">
      <pivotArea field="1" type="button" dataOnly="0" labelOnly="1" outline="0"/>
    </format>
    <format dxfId="928">
      <pivotArea dataOnly="0" labelOnly="1" grandRow="1" outline="0" fieldPosition="0"/>
    </format>
    <format dxfId="927">
      <pivotArea dataOnly="0" labelOnly="1" grandCol="1" outline="0" fieldPosition="0"/>
    </format>
    <format dxfId="926">
      <pivotArea field="0" type="button" dataOnly="0" labelOnly="1" outline="0" axis="axisCol" fieldPosition="0"/>
    </format>
    <format dxfId="925">
      <pivotArea type="origin" dataOnly="0" labelOnly="1" outline="0" fieldPosition="0"/>
    </format>
    <format dxfId="924">
      <pivotArea field="1" type="button" dataOnly="0" labelOnly="1" outline="0"/>
    </format>
    <format dxfId="923">
      <pivotArea dataOnly="0" labelOnly="1" grandRow="1" outline="0" fieldPosition="0"/>
    </format>
    <format dxfId="922">
      <pivotArea type="all" dataOnly="0" outline="0" fieldPosition="0"/>
    </format>
    <format dxfId="921">
      <pivotArea outline="0" collapsedLevelsAreSubtotals="1" fieldPosition="0"/>
    </format>
    <format dxfId="920">
      <pivotArea type="origin" dataOnly="0" labelOnly="1" outline="0" fieldPosition="0"/>
    </format>
    <format dxfId="919">
      <pivotArea field="2" type="button" dataOnly="0" labelOnly="1" outline="0"/>
    </format>
    <format dxfId="918">
      <pivotArea type="topRight" dataOnly="0" labelOnly="1" outline="0" fieldPosition="0"/>
    </format>
    <format dxfId="917">
      <pivotArea field="1" type="button" dataOnly="0" labelOnly="1" outline="0"/>
    </format>
    <format dxfId="916">
      <pivotArea dataOnly="0" labelOnly="1" grandRow="1" outline="0" fieldPosition="0"/>
    </format>
    <format dxfId="915">
      <pivotArea dataOnly="0" labelOnly="1" grandCol="1" outline="0" fieldPosition="0"/>
    </format>
    <format dxfId="914">
      <pivotArea type="all" dataOnly="0" outline="0" fieldPosition="0"/>
    </format>
    <format dxfId="913">
      <pivotArea outline="0" collapsedLevelsAreSubtotals="1" fieldPosition="0"/>
    </format>
    <format dxfId="912">
      <pivotArea type="origin" dataOnly="0" labelOnly="1" outline="0" fieldPosition="0"/>
    </format>
    <format dxfId="911">
      <pivotArea field="2" type="button" dataOnly="0" labelOnly="1" outline="0"/>
    </format>
    <format dxfId="910">
      <pivotArea type="topRight" dataOnly="0" labelOnly="1" outline="0" fieldPosition="0"/>
    </format>
    <format dxfId="909">
      <pivotArea field="1" type="button" dataOnly="0" labelOnly="1" outline="0"/>
    </format>
    <format dxfId="908">
      <pivotArea dataOnly="0" labelOnly="1" grandRow="1" outline="0" fieldPosition="0"/>
    </format>
    <format dxfId="907">
      <pivotArea dataOnly="0" labelOnly="1" grandCol="1" outline="0" fieldPosition="0"/>
    </format>
    <format dxfId="906">
      <pivotArea field="0" type="button" dataOnly="0" labelOnly="1" outline="0" axis="axisCol" fieldPosition="0"/>
    </format>
    <format dxfId="905">
      <pivotArea type="origin" dataOnly="0" labelOnly="1" outline="0" fieldPosition="0"/>
    </format>
    <format dxfId="904">
      <pivotArea field="1" type="button" dataOnly="0" labelOnly="1" outline="0"/>
    </format>
    <format dxfId="903">
      <pivotArea dataOnly="0" labelOnly="1" grandRow="1" outline="0" fieldPosition="0"/>
    </format>
    <format dxfId="902">
      <pivotArea outline="0" collapsedLevelsAreSubtotals="1" fieldPosition="0"/>
    </format>
    <format dxfId="90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E00-000001000000}" name="Pivottabell13" cacheId="31"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chartFormat="10">
  <location ref="K4:L19" firstHeaderRow="1" firstDataRow="1" firstDataCol="1" rowPageCount="2" colPageCount="1"/>
  <pivotFields count="8">
    <pivotField showAll="0"/>
    <pivotField axis="axisPage" multipleItemSelectionAllowed="1" showAll="0">
      <items count="20">
        <item h="1" x="1"/>
        <item h="1" x="8"/>
        <item h="1" x="5"/>
        <item h="1" x="18"/>
        <item h="1" x="3"/>
        <item h="1" x="13"/>
        <item h="1" x="16"/>
        <item h="1" x="15"/>
        <item h="1" x="4"/>
        <item h="1" x="2"/>
        <item h="1" x="10"/>
        <item h="1" x="12"/>
        <item h="1" x="14"/>
        <item h="1" x="7"/>
        <item h="1" x="17"/>
        <item h="1" x="9"/>
        <item x="6"/>
        <item h="1" x="0"/>
        <item h="1" x="11"/>
        <item t="default"/>
      </items>
    </pivotField>
    <pivotField showAll="0"/>
    <pivotField axis="axisRow" showAll="0" sortType="ascending">
      <items count="422">
        <item x="295"/>
        <item x="344"/>
        <item x="407"/>
        <item x="59"/>
        <item x="117"/>
        <item x="377"/>
        <item x="5"/>
        <item x="142"/>
        <item x="25"/>
        <item x="10"/>
        <item x="241"/>
        <item x="217"/>
        <item x="163"/>
        <item x="277"/>
        <item x="288"/>
        <item x="237"/>
        <item x="26"/>
        <item x="214"/>
        <item x="225"/>
        <item x="280"/>
        <item x="234"/>
        <item x="368"/>
        <item x="395"/>
        <item x="126"/>
        <item x="386"/>
        <item x="358"/>
        <item x="393"/>
        <item x="195"/>
        <item x="417"/>
        <item x="339"/>
        <item x="148"/>
        <item x="175"/>
        <item x="297"/>
        <item x="337"/>
        <item x="190"/>
        <item x="247"/>
        <item x="341"/>
        <item x="152"/>
        <item x="24"/>
        <item x="130"/>
        <item x="198"/>
        <item x="64"/>
        <item x="88"/>
        <item x="128"/>
        <item x="390"/>
        <item x="349"/>
        <item x="250"/>
        <item x="279"/>
        <item x="206"/>
        <item x="11"/>
        <item x="48"/>
        <item x="37"/>
        <item x="169"/>
        <item x="51"/>
        <item x="30"/>
        <item x="56"/>
        <item x="196"/>
        <item x="83"/>
        <item x="367"/>
        <item x="151"/>
        <item x="156"/>
        <item x="360"/>
        <item x="226"/>
        <item x="28"/>
        <item x="187"/>
        <item x="200"/>
        <item x="242"/>
        <item x="216"/>
        <item x="371"/>
        <item x="332"/>
        <item x="157"/>
        <item x="105"/>
        <item x="228"/>
        <item x="92"/>
        <item x="60"/>
        <item x="182"/>
        <item x="331"/>
        <item x="3"/>
        <item x="21"/>
        <item x="146"/>
        <item x="318"/>
        <item x="278"/>
        <item x="293"/>
        <item x="211"/>
        <item x="137"/>
        <item x="245"/>
        <item x="416"/>
        <item x="243"/>
        <item x="74"/>
        <item x="357"/>
        <item x="270"/>
        <item x="281"/>
        <item x="34"/>
        <item x="143"/>
        <item x="179"/>
        <item x="63"/>
        <item x="252"/>
        <item x="93"/>
        <item x="79"/>
        <item x="347"/>
        <item x="208"/>
        <item x="384"/>
        <item x="141"/>
        <item x="328"/>
        <item x="49"/>
        <item x="229"/>
        <item x="374"/>
        <item x="0"/>
        <item x="286"/>
        <item x="42"/>
        <item x="363"/>
        <item x="405"/>
        <item x="271"/>
        <item x="260"/>
        <item x="380"/>
        <item x="409"/>
        <item x="348"/>
        <item x="172"/>
        <item x="290"/>
        <item x="351"/>
        <item x="94"/>
        <item x="258"/>
        <item x="292"/>
        <item x="133"/>
        <item x="184"/>
        <item x="17"/>
        <item x="115"/>
        <item x="96"/>
        <item x="91"/>
        <item x="109"/>
        <item x="306"/>
        <item x="251"/>
        <item x="108"/>
        <item x="39"/>
        <item x="104"/>
        <item x="4"/>
        <item x="231"/>
        <item x="166"/>
        <item x="232"/>
        <item x="329"/>
        <item x="176"/>
        <item x="383"/>
        <item x="336"/>
        <item x="150"/>
        <item x="77"/>
        <item x="203"/>
        <item x="244"/>
        <item x="414"/>
        <item x="396"/>
        <item x="192"/>
        <item x="406"/>
        <item x="177"/>
        <item x="310"/>
        <item x="89"/>
        <item x="41"/>
        <item x="127"/>
        <item x="154"/>
        <item x="256"/>
        <item x="98"/>
        <item x="410"/>
        <item x="210"/>
        <item x="167"/>
        <item x="202"/>
        <item x="135"/>
        <item x="189"/>
        <item x="381"/>
        <item x="402"/>
        <item x="399"/>
        <item x="121"/>
        <item x="112"/>
        <item x="385"/>
        <item x="415"/>
        <item x="235"/>
        <item x="345"/>
        <item x="335"/>
        <item x="319"/>
        <item x="394"/>
        <item x="65"/>
        <item x="320"/>
        <item x="102"/>
        <item x="325"/>
        <item x="62"/>
        <item x="147"/>
        <item x="164"/>
        <item x="224"/>
        <item x="67"/>
        <item x="408"/>
        <item x="174"/>
        <item x="78"/>
        <item x="353"/>
        <item x="240"/>
        <item x="165"/>
        <item x="397"/>
        <item x="238"/>
        <item x="365"/>
        <item x="31"/>
        <item x="44"/>
        <item x="311"/>
        <item x="155"/>
        <item x="6"/>
        <item x="161"/>
        <item x="227"/>
        <item x="221"/>
        <item x="303"/>
        <item x="308"/>
        <item x="356"/>
        <item x="316"/>
        <item x="275"/>
        <item x="307"/>
        <item x="219"/>
        <item x="99"/>
        <item x="254"/>
        <item x="378"/>
        <item x="1"/>
        <item x="388"/>
        <item x="411"/>
        <item x="323"/>
        <item x="315"/>
        <item x="327"/>
        <item x="38"/>
        <item x="338"/>
        <item x="246"/>
        <item x="101"/>
        <item x="36"/>
        <item x="350"/>
        <item x="22"/>
        <item x="419"/>
        <item x="274"/>
        <item x="136"/>
        <item x="33"/>
        <item x="129"/>
        <item x="84"/>
        <item x="264"/>
        <item x="69"/>
        <item x="412"/>
        <item x="46"/>
        <item x="81"/>
        <item x="401"/>
        <item x="107"/>
        <item x="124"/>
        <item x="334"/>
        <item x="119"/>
        <item x="204"/>
        <item x="301"/>
        <item x="23"/>
        <item x="304"/>
        <item x="61"/>
        <item x="213"/>
        <item x="300"/>
        <item x="40"/>
        <item x="220"/>
        <item x="330"/>
        <item x="413"/>
        <item x="122"/>
        <item x="223"/>
        <item x="13"/>
        <item x="352"/>
        <item x="181"/>
        <item x="273"/>
        <item x="116"/>
        <item x="55"/>
        <item x="302"/>
        <item x="188"/>
        <item x="285"/>
        <item x="72"/>
        <item x="90"/>
        <item x="43"/>
        <item x="296"/>
        <item x="140"/>
        <item x="299"/>
        <item x="106"/>
        <item x="15"/>
        <item x="29"/>
        <item x="355"/>
        <item x="7"/>
        <item x="305"/>
        <item x="369"/>
        <item x="103"/>
        <item x="326"/>
        <item x="14"/>
        <item x="387"/>
        <item x="359"/>
        <item x="212"/>
        <item x="114"/>
        <item x="111"/>
        <item x="170"/>
        <item x="276"/>
        <item x="2"/>
        <item x="186"/>
        <item x="131"/>
        <item x="70"/>
        <item x="312"/>
        <item x="249"/>
        <item x="134"/>
        <item x="97"/>
        <item x="125"/>
        <item x="168"/>
        <item x="309"/>
        <item x="32"/>
        <item x="19"/>
        <item x="123"/>
        <item x="12"/>
        <item x="400"/>
        <item x="66"/>
        <item x="268"/>
        <item x="382"/>
        <item x="287"/>
        <item x="291"/>
        <item x="324"/>
        <item x="236"/>
        <item x="173"/>
        <item x="180"/>
        <item x="230"/>
        <item x="159"/>
        <item x="376"/>
        <item x="9"/>
        <item x="45"/>
        <item x="171"/>
        <item x="362"/>
        <item x="314"/>
        <item x="317"/>
        <item x="118"/>
        <item x="199"/>
        <item x="266"/>
        <item x="54"/>
        <item x="398"/>
        <item x="183"/>
        <item x="265"/>
        <item x="253"/>
        <item x="269"/>
        <item x="185"/>
        <item x="215"/>
        <item x="283"/>
        <item x="284"/>
        <item x="197"/>
        <item x="113"/>
        <item x="267"/>
        <item x="160"/>
        <item x="340"/>
        <item x="80"/>
        <item x="82"/>
        <item x="361"/>
        <item x="71"/>
        <item x="47"/>
        <item x="389"/>
        <item x="27"/>
        <item x="418"/>
        <item x="178"/>
        <item x="282"/>
        <item x="132"/>
        <item x="366"/>
        <item x="120"/>
        <item x="138"/>
        <item m="1" x="420"/>
        <item x="57"/>
        <item x="392"/>
        <item x="391"/>
        <item x="379"/>
        <item x="289"/>
        <item x="52"/>
        <item x="354"/>
        <item x="8"/>
        <item x="145"/>
        <item x="313"/>
        <item x="58"/>
        <item x="364"/>
        <item x="201"/>
        <item x="191"/>
        <item x="110"/>
        <item x="35"/>
        <item x="205"/>
        <item x="259"/>
        <item x="207"/>
        <item x="193"/>
        <item x="404"/>
        <item x="218"/>
        <item x="153"/>
        <item x="87"/>
        <item x="257"/>
        <item x="403"/>
        <item x="346"/>
        <item x="342"/>
        <item x="144"/>
        <item x="158"/>
        <item x="321"/>
        <item x="322"/>
        <item x="18"/>
        <item x="272"/>
        <item x="85"/>
        <item x="76"/>
        <item x="372"/>
        <item x="343"/>
        <item x="233"/>
        <item x="333"/>
        <item x="194"/>
        <item x="139"/>
        <item x="261"/>
        <item x="209"/>
        <item x="370"/>
        <item x="373"/>
        <item x="248"/>
        <item x="68"/>
        <item x="16"/>
        <item x="375"/>
        <item x="294"/>
        <item x="263"/>
        <item x="262"/>
        <item x="75"/>
        <item x="100"/>
        <item x="73"/>
        <item x="222"/>
        <item x="86"/>
        <item x="298"/>
        <item x="95"/>
        <item x="255"/>
        <item x="149"/>
        <item x="53"/>
        <item x="239"/>
        <item x="20"/>
        <item x="162"/>
        <item x="50"/>
        <item t="default"/>
      </items>
      <autoSortScope>
        <pivotArea dataOnly="0" outline="0" fieldPosition="0">
          <references count="1">
            <reference field="4294967294" count="1" selected="0">
              <x v="0"/>
            </reference>
          </references>
        </pivotArea>
      </autoSortScope>
    </pivotField>
    <pivotField showAll="0"/>
    <pivotField axis="axisPage" showAll="0">
      <items count="9">
        <item x="6"/>
        <item x="0"/>
        <item x="1"/>
        <item x="5"/>
        <item x="2"/>
        <item m="1" x="7"/>
        <item x="3"/>
        <item x="4"/>
        <item t="default"/>
      </items>
    </pivotField>
    <pivotField dataField="1" showAll="0"/>
    <pivotField showAll="0"/>
  </pivotFields>
  <rowFields count="1">
    <field x="3"/>
  </rowFields>
  <rowItems count="15">
    <i>
      <x v="335"/>
    </i>
    <i>
      <x v="126"/>
    </i>
    <i>
      <x v="168"/>
    </i>
    <i>
      <x v="4"/>
    </i>
    <i>
      <x v="129"/>
    </i>
    <i>
      <x v="351"/>
    </i>
    <i>
      <x v="241"/>
    </i>
    <i>
      <x v="132"/>
    </i>
    <i>
      <x v="259"/>
    </i>
    <i>
      <x v="321"/>
    </i>
    <i>
      <x v="169"/>
    </i>
    <i>
      <x v="283"/>
    </i>
    <i>
      <x v="284"/>
    </i>
    <i>
      <x v="368"/>
    </i>
    <i t="grand">
      <x/>
    </i>
  </rowItems>
  <colItems count="1">
    <i/>
  </colItems>
  <pageFields count="2">
    <pageField fld="1" hier="-1"/>
    <pageField fld="5" hier="-1"/>
  </pageFields>
  <dataFields count="1">
    <dataField name="Summer av dekar" fld="6" baseField="0" baseItem="0" numFmtId="165"/>
  </dataFields>
  <formats count="6">
    <format dxfId="23">
      <pivotArea outline="0" collapsedLevelsAreSubtotals="1" fieldPosition="0"/>
    </format>
    <format dxfId="22">
      <pivotArea outline="0" collapsedLevelsAreSubtotals="1" fieldPosition="0"/>
    </format>
    <format dxfId="21">
      <pivotArea outline="0" collapsedLevelsAreSubtotals="1" fieldPosition="0"/>
    </format>
    <format dxfId="20">
      <pivotArea field="3" type="button" dataOnly="0" labelOnly="1" outline="0" axis="axisRow" fieldPosition="0"/>
    </format>
    <format dxfId="19">
      <pivotArea dataOnly="0" labelOnly="1" outline="0" axis="axisValues" fieldPosition="0"/>
    </format>
    <format dxfId="18">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 chart="7" format="4" series="1">
      <pivotArea type="data" outline="0" fieldPosition="0">
        <references count="1">
          <reference field="4294967294" count="1" selected="0">
            <x v="0"/>
          </reference>
        </references>
      </pivotArea>
    </chartFormat>
    <chartFormat chart="8" format="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Pivottabell12" cacheId="31"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chartFormat="14">
  <location ref="A3:E19" firstHeaderRow="1" firstDataRow="2" firstDataCol="1" rowPageCount="1" colPageCount="1"/>
  <pivotFields count="8">
    <pivotField showAll="0"/>
    <pivotField axis="axisPage" multipleItemSelectionAllowed="1" showAll="0">
      <items count="20">
        <item h="1" x="1"/>
        <item h="1" x="8"/>
        <item h="1" x="5"/>
        <item h="1" x="18"/>
        <item h="1" x="3"/>
        <item h="1" x="13"/>
        <item h="1" x="16"/>
        <item h="1" x="15"/>
        <item h="1" x="4"/>
        <item h="1" x="2"/>
        <item h="1" x="10"/>
        <item h="1" x="12"/>
        <item h="1" x="14"/>
        <item h="1" x="7"/>
        <item h="1" x="17"/>
        <item h="1" x="9"/>
        <item x="6"/>
        <item h="1" x="0"/>
        <item h="1" x="11"/>
        <item t="default"/>
      </items>
    </pivotField>
    <pivotField showAll="0"/>
    <pivotField axis="axisRow" showAll="0" sortType="ascending">
      <items count="422">
        <item x="295"/>
        <item x="344"/>
        <item x="407"/>
        <item x="59"/>
        <item x="117"/>
        <item x="377"/>
        <item x="5"/>
        <item x="142"/>
        <item x="25"/>
        <item x="10"/>
        <item x="241"/>
        <item x="217"/>
        <item x="163"/>
        <item x="277"/>
        <item x="288"/>
        <item x="237"/>
        <item x="26"/>
        <item x="214"/>
        <item x="225"/>
        <item x="280"/>
        <item x="234"/>
        <item x="368"/>
        <item x="395"/>
        <item x="126"/>
        <item x="386"/>
        <item x="358"/>
        <item x="393"/>
        <item x="195"/>
        <item x="417"/>
        <item x="339"/>
        <item x="148"/>
        <item x="175"/>
        <item x="297"/>
        <item x="337"/>
        <item x="190"/>
        <item x="247"/>
        <item x="341"/>
        <item x="152"/>
        <item x="24"/>
        <item x="130"/>
        <item x="198"/>
        <item x="64"/>
        <item x="88"/>
        <item x="128"/>
        <item x="390"/>
        <item x="349"/>
        <item x="250"/>
        <item x="279"/>
        <item x="206"/>
        <item x="11"/>
        <item x="48"/>
        <item x="37"/>
        <item x="169"/>
        <item x="51"/>
        <item x="30"/>
        <item x="56"/>
        <item x="196"/>
        <item x="83"/>
        <item x="367"/>
        <item x="151"/>
        <item x="156"/>
        <item x="360"/>
        <item x="226"/>
        <item x="28"/>
        <item x="187"/>
        <item x="200"/>
        <item x="242"/>
        <item x="216"/>
        <item x="371"/>
        <item x="332"/>
        <item x="157"/>
        <item x="105"/>
        <item x="228"/>
        <item x="92"/>
        <item x="60"/>
        <item x="182"/>
        <item x="331"/>
        <item x="3"/>
        <item x="21"/>
        <item x="146"/>
        <item x="318"/>
        <item x="278"/>
        <item x="293"/>
        <item x="211"/>
        <item x="137"/>
        <item x="245"/>
        <item x="416"/>
        <item x="243"/>
        <item x="74"/>
        <item x="357"/>
        <item x="270"/>
        <item x="281"/>
        <item x="34"/>
        <item x="143"/>
        <item x="179"/>
        <item x="63"/>
        <item x="252"/>
        <item x="93"/>
        <item x="79"/>
        <item x="347"/>
        <item x="208"/>
        <item x="384"/>
        <item x="141"/>
        <item x="328"/>
        <item x="49"/>
        <item x="229"/>
        <item x="374"/>
        <item x="0"/>
        <item x="286"/>
        <item x="42"/>
        <item x="363"/>
        <item x="405"/>
        <item x="271"/>
        <item x="260"/>
        <item x="380"/>
        <item x="409"/>
        <item x="348"/>
        <item x="172"/>
        <item x="290"/>
        <item x="351"/>
        <item x="94"/>
        <item x="258"/>
        <item x="292"/>
        <item x="133"/>
        <item x="184"/>
        <item x="17"/>
        <item x="115"/>
        <item x="96"/>
        <item x="91"/>
        <item x="109"/>
        <item x="306"/>
        <item x="251"/>
        <item x="108"/>
        <item x="39"/>
        <item x="104"/>
        <item x="4"/>
        <item x="231"/>
        <item x="166"/>
        <item x="232"/>
        <item x="329"/>
        <item x="176"/>
        <item x="383"/>
        <item x="336"/>
        <item x="150"/>
        <item x="77"/>
        <item x="203"/>
        <item x="244"/>
        <item x="414"/>
        <item x="396"/>
        <item x="192"/>
        <item x="406"/>
        <item x="177"/>
        <item x="310"/>
        <item x="89"/>
        <item x="41"/>
        <item x="127"/>
        <item x="154"/>
        <item x="256"/>
        <item x="98"/>
        <item x="410"/>
        <item x="210"/>
        <item x="167"/>
        <item x="202"/>
        <item x="135"/>
        <item x="189"/>
        <item x="381"/>
        <item x="402"/>
        <item x="399"/>
        <item x="121"/>
        <item x="112"/>
        <item x="385"/>
        <item x="415"/>
        <item x="235"/>
        <item x="345"/>
        <item x="335"/>
        <item x="319"/>
        <item x="394"/>
        <item x="65"/>
        <item x="320"/>
        <item x="102"/>
        <item x="325"/>
        <item x="62"/>
        <item x="147"/>
        <item x="164"/>
        <item x="224"/>
        <item x="67"/>
        <item x="408"/>
        <item x="174"/>
        <item x="78"/>
        <item x="353"/>
        <item x="240"/>
        <item x="165"/>
        <item x="397"/>
        <item x="238"/>
        <item x="365"/>
        <item x="31"/>
        <item x="44"/>
        <item x="311"/>
        <item x="155"/>
        <item x="6"/>
        <item x="161"/>
        <item x="227"/>
        <item x="221"/>
        <item x="303"/>
        <item x="308"/>
        <item x="356"/>
        <item x="316"/>
        <item x="275"/>
        <item x="307"/>
        <item x="219"/>
        <item x="99"/>
        <item x="254"/>
        <item x="378"/>
        <item x="1"/>
        <item x="388"/>
        <item x="411"/>
        <item x="323"/>
        <item x="315"/>
        <item x="327"/>
        <item x="38"/>
        <item x="338"/>
        <item x="246"/>
        <item x="101"/>
        <item x="36"/>
        <item x="350"/>
        <item x="22"/>
        <item x="419"/>
        <item x="274"/>
        <item x="136"/>
        <item x="33"/>
        <item x="129"/>
        <item x="84"/>
        <item x="264"/>
        <item x="69"/>
        <item x="412"/>
        <item x="46"/>
        <item x="81"/>
        <item x="401"/>
        <item x="107"/>
        <item x="124"/>
        <item x="334"/>
        <item x="119"/>
        <item x="204"/>
        <item x="301"/>
        <item x="23"/>
        <item x="304"/>
        <item x="61"/>
        <item x="213"/>
        <item x="300"/>
        <item x="40"/>
        <item x="220"/>
        <item x="330"/>
        <item x="413"/>
        <item x="122"/>
        <item x="223"/>
        <item x="13"/>
        <item x="352"/>
        <item x="181"/>
        <item x="273"/>
        <item x="116"/>
        <item x="55"/>
        <item x="302"/>
        <item x="188"/>
        <item x="285"/>
        <item x="72"/>
        <item x="90"/>
        <item x="43"/>
        <item x="296"/>
        <item x="140"/>
        <item x="299"/>
        <item x="106"/>
        <item x="15"/>
        <item x="29"/>
        <item x="355"/>
        <item x="7"/>
        <item x="305"/>
        <item x="369"/>
        <item x="103"/>
        <item x="326"/>
        <item x="14"/>
        <item x="387"/>
        <item x="359"/>
        <item x="212"/>
        <item x="114"/>
        <item x="111"/>
        <item x="170"/>
        <item x="276"/>
        <item x="2"/>
        <item x="186"/>
        <item x="131"/>
        <item x="70"/>
        <item x="312"/>
        <item x="249"/>
        <item x="134"/>
        <item x="97"/>
        <item x="125"/>
        <item x="168"/>
        <item x="309"/>
        <item x="32"/>
        <item x="19"/>
        <item x="123"/>
        <item x="12"/>
        <item x="400"/>
        <item x="66"/>
        <item x="268"/>
        <item x="382"/>
        <item x="287"/>
        <item x="291"/>
        <item x="324"/>
        <item x="236"/>
        <item x="173"/>
        <item x="180"/>
        <item x="230"/>
        <item x="159"/>
        <item x="376"/>
        <item x="9"/>
        <item x="45"/>
        <item x="171"/>
        <item x="362"/>
        <item x="314"/>
        <item x="317"/>
        <item x="118"/>
        <item x="199"/>
        <item x="266"/>
        <item x="54"/>
        <item x="398"/>
        <item x="183"/>
        <item x="265"/>
        <item x="253"/>
        <item x="269"/>
        <item x="185"/>
        <item x="215"/>
        <item x="283"/>
        <item x="284"/>
        <item x="197"/>
        <item x="113"/>
        <item x="267"/>
        <item x="160"/>
        <item x="340"/>
        <item x="80"/>
        <item x="82"/>
        <item x="361"/>
        <item x="71"/>
        <item x="47"/>
        <item x="389"/>
        <item x="27"/>
        <item x="418"/>
        <item x="178"/>
        <item x="282"/>
        <item x="132"/>
        <item x="366"/>
        <item x="120"/>
        <item x="138"/>
        <item m="1" x="420"/>
        <item x="57"/>
        <item x="392"/>
        <item x="391"/>
        <item x="379"/>
        <item x="289"/>
        <item x="52"/>
        <item x="354"/>
        <item x="8"/>
        <item x="145"/>
        <item x="313"/>
        <item x="58"/>
        <item x="364"/>
        <item x="201"/>
        <item x="191"/>
        <item x="110"/>
        <item x="35"/>
        <item x="205"/>
        <item x="259"/>
        <item x="207"/>
        <item x="193"/>
        <item x="404"/>
        <item x="218"/>
        <item x="153"/>
        <item x="87"/>
        <item x="257"/>
        <item x="403"/>
        <item x="346"/>
        <item x="342"/>
        <item x="144"/>
        <item x="158"/>
        <item x="321"/>
        <item x="322"/>
        <item x="18"/>
        <item x="272"/>
        <item x="85"/>
        <item x="76"/>
        <item x="372"/>
        <item x="343"/>
        <item x="233"/>
        <item x="333"/>
        <item x="194"/>
        <item x="139"/>
        <item x="261"/>
        <item x="209"/>
        <item x="370"/>
        <item x="373"/>
        <item x="248"/>
        <item x="68"/>
        <item x="16"/>
        <item x="375"/>
        <item x="294"/>
        <item x="263"/>
        <item x="262"/>
        <item x="75"/>
        <item x="100"/>
        <item x="73"/>
        <item x="222"/>
        <item x="86"/>
        <item x="298"/>
        <item x="95"/>
        <item x="255"/>
        <item x="149"/>
        <item x="53"/>
        <item x="239"/>
        <item x="20"/>
        <item x="162"/>
        <item x="50"/>
        <item t="default"/>
      </items>
      <autoSortScope>
        <pivotArea dataOnly="0" outline="0" fieldPosition="0">
          <references count="1">
            <reference field="4294967294" count="1" selected="0">
              <x v="0"/>
            </reference>
          </references>
        </pivotArea>
      </autoSortScope>
    </pivotField>
    <pivotField showAll="0"/>
    <pivotField axis="axisCol" showAll="0">
      <items count="9">
        <item x="6"/>
        <item x="0"/>
        <item x="1"/>
        <item h="1" x="5"/>
        <item h="1" x="2"/>
        <item h="1" m="1" x="7"/>
        <item h="1" x="3"/>
        <item h="1" x="4"/>
        <item t="default"/>
      </items>
    </pivotField>
    <pivotField dataField="1" showAll="0"/>
    <pivotField showAll="0"/>
  </pivotFields>
  <rowFields count="1">
    <field x="3"/>
  </rowFields>
  <rowItems count="15">
    <i>
      <x v="126"/>
    </i>
    <i>
      <x v="335"/>
    </i>
    <i>
      <x v="168"/>
    </i>
    <i>
      <x v="4"/>
    </i>
    <i>
      <x v="259"/>
    </i>
    <i>
      <x v="351"/>
    </i>
    <i>
      <x v="129"/>
    </i>
    <i>
      <x v="283"/>
    </i>
    <i>
      <x v="169"/>
    </i>
    <i>
      <x v="321"/>
    </i>
    <i>
      <x v="241"/>
    </i>
    <i>
      <x v="132"/>
    </i>
    <i>
      <x v="284"/>
    </i>
    <i>
      <x v="368"/>
    </i>
    <i t="grand">
      <x/>
    </i>
  </rowItems>
  <colFields count="1">
    <field x="5"/>
  </colFields>
  <colItems count="4">
    <i>
      <x/>
    </i>
    <i>
      <x v="1"/>
    </i>
    <i>
      <x v="2"/>
    </i>
    <i t="grand">
      <x/>
    </i>
  </colItems>
  <pageFields count="1">
    <pageField fld="1" hier="-1"/>
  </pageFields>
  <dataFields count="1">
    <dataField name="Summer av dekar" fld="6" baseField="0" baseItem="0" numFmtId="165"/>
  </dataFields>
  <formats count="12">
    <format dxfId="35">
      <pivotArea outline="0" collapsedLevelsAreSubtotals="1" fieldPosition="0"/>
    </format>
    <format dxfId="34">
      <pivotArea dataOnly="0" labelOnly="1" fieldPosition="0">
        <references count="1">
          <reference field="3" count="25">
            <x v="0"/>
            <x v="32"/>
            <x v="82"/>
            <x v="118"/>
            <x v="122"/>
            <x v="130"/>
            <x v="152"/>
            <x v="197"/>
            <x v="203"/>
            <x v="204"/>
            <x v="208"/>
            <x v="243"/>
            <x v="245"/>
            <x v="248"/>
            <x v="261"/>
            <x v="267"/>
            <x v="269"/>
            <x v="275"/>
            <x v="291"/>
            <x v="297"/>
            <x v="307"/>
            <x v="358"/>
            <x v="363"/>
            <x v="404"/>
            <x v="412"/>
          </reference>
        </references>
      </pivotArea>
    </format>
    <format dxfId="33">
      <pivotArea dataOnly="0" labelOnly="1" grandRow="1" outline="0" fieldPosition="0"/>
    </format>
    <format dxfId="32">
      <pivotArea outline="0" collapsedLevelsAreSubtotals="1" fieldPosition="0"/>
    </format>
    <format dxfId="31">
      <pivotArea dataOnly="0" labelOnly="1" fieldPosition="0">
        <references count="1">
          <reference field="3" count="25">
            <x v="0"/>
            <x v="32"/>
            <x v="82"/>
            <x v="118"/>
            <x v="122"/>
            <x v="130"/>
            <x v="152"/>
            <x v="197"/>
            <x v="203"/>
            <x v="204"/>
            <x v="208"/>
            <x v="243"/>
            <x v="245"/>
            <x v="248"/>
            <x v="261"/>
            <x v="267"/>
            <x v="269"/>
            <x v="275"/>
            <x v="291"/>
            <x v="297"/>
            <x v="307"/>
            <x v="358"/>
            <x v="363"/>
            <x v="404"/>
            <x v="412"/>
          </reference>
        </references>
      </pivotArea>
    </format>
    <format dxfId="30">
      <pivotArea dataOnly="0" labelOnly="1" grandRow="1" outline="0" fieldPosition="0"/>
    </format>
    <format dxfId="29">
      <pivotArea outline="0" collapsedLevelsAreSubtotals="1" fieldPosition="0"/>
    </format>
    <format dxfId="28">
      <pivotArea dataOnly="0" labelOnly="1" fieldPosition="0">
        <references count="1">
          <reference field="3" count="25">
            <x v="0"/>
            <x v="32"/>
            <x v="82"/>
            <x v="118"/>
            <x v="122"/>
            <x v="130"/>
            <x v="152"/>
            <x v="197"/>
            <x v="203"/>
            <x v="204"/>
            <x v="208"/>
            <x v="243"/>
            <x v="245"/>
            <x v="248"/>
            <x v="261"/>
            <x v="267"/>
            <x v="269"/>
            <x v="275"/>
            <x v="291"/>
            <x v="297"/>
            <x v="307"/>
            <x v="358"/>
            <x v="363"/>
            <x v="404"/>
            <x v="412"/>
          </reference>
        </references>
      </pivotArea>
    </format>
    <format dxfId="27">
      <pivotArea dataOnly="0" labelOnly="1" grandRow="1" outline="0" fieldPosition="0"/>
    </format>
    <format dxfId="26">
      <pivotArea field="3" type="button" dataOnly="0" labelOnly="1" outline="0" axis="axisRow" fieldPosition="0"/>
    </format>
    <format dxfId="25">
      <pivotArea dataOnly="0" labelOnly="1" fieldPosition="0">
        <references count="1">
          <reference field="5" count="0"/>
        </references>
      </pivotArea>
    </format>
    <format dxfId="24">
      <pivotArea dataOnly="0" labelOnly="1" grandCol="1" outline="0" fieldPosition="0"/>
    </format>
  </formats>
  <chartFormats count="14">
    <chartFormat chart="0" format="7" series="1">
      <pivotArea type="data" outline="0" fieldPosition="0">
        <references count="2">
          <reference field="4294967294" count="1" selected="0">
            <x v="0"/>
          </reference>
          <reference field="5" count="1" selected="0">
            <x v="7"/>
          </reference>
        </references>
      </pivotArea>
    </chartFormat>
    <chartFormat chart="0" format="8" series="1">
      <pivotArea type="data" outline="0" fieldPosition="0">
        <references count="2">
          <reference field="4294967294" count="1" selected="0">
            <x v="0"/>
          </reference>
          <reference field="5" count="1" selected="0">
            <x v="0"/>
          </reference>
        </references>
      </pivotArea>
    </chartFormat>
    <chartFormat chart="0" format="9" series="1">
      <pivotArea type="data" outline="0" fieldPosition="0">
        <references count="2">
          <reference field="4294967294" count="1" selected="0">
            <x v="0"/>
          </reference>
          <reference field="5" count="1" selected="0">
            <x v="1"/>
          </reference>
        </references>
      </pivotArea>
    </chartFormat>
    <chartFormat chart="0" format="10" series="1">
      <pivotArea type="data" outline="0" fieldPosition="0">
        <references count="2">
          <reference field="4294967294" count="1" selected="0">
            <x v="0"/>
          </reference>
          <reference field="5" count="1" selected="0">
            <x v="2"/>
          </reference>
        </references>
      </pivotArea>
    </chartFormat>
    <chartFormat chart="0" format="11" series="1">
      <pivotArea type="data" outline="0" fieldPosition="0">
        <references count="2">
          <reference field="4294967294" count="1" selected="0">
            <x v="0"/>
          </reference>
          <reference field="5" count="1" selected="0">
            <x v="3"/>
          </reference>
        </references>
      </pivotArea>
    </chartFormat>
    <chartFormat chart="0" format="12" series="1">
      <pivotArea type="data" outline="0" fieldPosition="0">
        <references count="2">
          <reference field="4294967294" count="1" selected="0">
            <x v="0"/>
          </reference>
          <reference field="5" count="1" selected="0">
            <x v="4"/>
          </reference>
        </references>
      </pivotArea>
    </chartFormat>
    <chartFormat chart="0" format="13" series="1">
      <pivotArea type="data" outline="0" fieldPosition="0">
        <references count="2">
          <reference field="4294967294" count="1" selected="0">
            <x v="0"/>
          </reference>
          <reference field="5" count="1" selected="0">
            <x v="6"/>
          </reference>
        </references>
      </pivotArea>
    </chartFormat>
    <chartFormat chart="2" format="28" series="1">
      <pivotArea type="data" outline="0" fieldPosition="0">
        <references count="2">
          <reference field="4294967294" count="1" selected="0">
            <x v="0"/>
          </reference>
          <reference field="5" count="1" selected="0">
            <x v="0"/>
          </reference>
        </references>
      </pivotArea>
    </chartFormat>
    <chartFormat chart="2" format="29" series="1">
      <pivotArea type="data" outline="0" fieldPosition="0">
        <references count="2">
          <reference field="4294967294" count="1" selected="0">
            <x v="0"/>
          </reference>
          <reference field="5" count="1" selected="0">
            <x v="1"/>
          </reference>
        </references>
      </pivotArea>
    </chartFormat>
    <chartFormat chart="2" format="30" series="1">
      <pivotArea type="data" outline="0" fieldPosition="0">
        <references count="2">
          <reference field="4294967294" count="1" selected="0">
            <x v="0"/>
          </reference>
          <reference field="5" count="1" selected="0">
            <x v="2"/>
          </reference>
        </references>
      </pivotArea>
    </chartFormat>
    <chartFormat chart="2" format="31" series="1">
      <pivotArea type="data" outline="0" fieldPosition="0">
        <references count="2">
          <reference field="4294967294" count="1" selected="0">
            <x v="0"/>
          </reference>
          <reference field="5" count="1" selected="0">
            <x v="3"/>
          </reference>
        </references>
      </pivotArea>
    </chartFormat>
    <chartFormat chart="2" format="32" series="1">
      <pivotArea type="data" outline="0" fieldPosition="0">
        <references count="2">
          <reference field="4294967294" count="1" selected="0">
            <x v="0"/>
          </reference>
          <reference field="5" count="1" selected="0">
            <x v="4"/>
          </reference>
        </references>
      </pivotArea>
    </chartFormat>
    <chartFormat chart="2" format="33" series="1">
      <pivotArea type="data" outline="0" fieldPosition="0">
        <references count="2">
          <reference field="4294967294" count="1" selected="0">
            <x v="0"/>
          </reference>
          <reference field="5" count="1" selected="0">
            <x v="6"/>
          </reference>
        </references>
      </pivotArea>
    </chartFormat>
    <chartFormat chart="2" format="34" series="1">
      <pivotArea type="data" outline="0" fieldPosition="0">
        <references count="2">
          <reference field="4294967294" count="1" selected="0">
            <x v="0"/>
          </reference>
          <reference field="5"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Pivottabell1" cacheId="31" applyNumberFormats="0" applyBorderFormats="0" applyFontFormats="0" applyPatternFormats="0" applyAlignmentFormats="0" applyWidthHeightFormats="1" dataCaption="Verdier" updatedVersion="6" minRefreshableVersion="3" itemPrintTitles="1" createdVersion="6" indent="0" outline="1" outlineData="1" multipleFieldFilters="0">
  <location ref="A6:B26" firstHeaderRow="1" firstDataRow="1" firstDataCol="1" rowPageCount="1" colPageCount="1"/>
  <pivotFields count="8">
    <pivotField axis="axisRow" showAll="0">
      <items count="20">
        <item x="0"/>
        <item x="1"/>
        <item x="2"/>
        <item x="3"/>
        <item x="4"/>
        <item x="5"/>
        <item x="6"/>
        <item x="7"/>
        <item x="8"/>
        <item x="9"/>
        <item x="10"/>
        <item x="11"/>
        <item x="12"/>
        <item x="13"/>
        <item x="14"/>
        <item x="15"/>
        <item x="16"/>
        <item x="17"/>
        <item x="18"/>
        <item t="default"/>
      </items>
    </pivotField>
    <pivotField showAll="0">
      <items count="20">
        <item x="1"/>
        <item x="8"/>
        <item x="5"/>
        <item x="18"/>
        <item x="3"/>
        <item x="11"/>
        <item x="13"/>
        <item x="16"/>
        <item x="15"/>
        <item x="4"/>
        <item x="2"/>
        <item x="10"/>
        <item x="12"/>
        <item x="14"/>
        <item x="7"/>
        <item x="17"/>
        <item x="9"/>
        <item x="6"/>
        <item x="0"/>
        <item t="default"/>
      </items>
    </pivotField>
    <pivotField showAll="0"/>
    <pivotField showAll="0"/>
    <pivotField showAll="0"/>
    <pivotField axis="axisPage" multipleItemSelectionAllowed="1" showAll="0">
      <items count="9">
        <item h="1" x="6"/>
        <item h="1" x="0"/>
        <item h="1" x="1"/>
        <item h="1" x="5"/>
        <item x="2"/>
        <item h="1" m="1" x="7"/>
        <item h="1" x="3"/>
        <item h="1" x="4"/>
        <item t="default"/>
      </items>
    </pivotField>
    <pivotField dataField="1" showAll="0"/>
    <pivotField showAll="0">
      <items count="14">
        <item x="12"/>
        <item x="8"/>
        <item x="11"/>
        <item x="10"/>
        <item x="1"/>
        <item x="2"/>
        <item x="0"/>
        <item x="4"/>
        <item x="7"/>
        <item x="6"/>
        <item x="3"/>
        <item x="5"/>
        <item x="9"/>
        <item t="default"/>
      </items>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5" hier="-1"/>
  </pageFields>
  <dataFields count="1">
    <dataField name="Summer av dekar" fld="6" baseField="0" baseItem="0" numFmtId="165"/>
  </dataFields>
  <formats count="3">
    <format dxfId="12">
      <pivotArea outline="0" collapsedLevelsAreSubtotals="1" fieldPosition="0"/>
    </format>
    <format dxfId="11">
      <pivotArea outline="0" collapsedLevelsAreSubtotals="1" fieldPosition="0"/>
    </format>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1000-000003000000}" name="Pivottabell5" cacheId="31"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location ref="J5" firstHeaderRow="0" firstDataRow="0" firstDataCol="0" rowPageCount="1" colPageCount="1"/>
  <pivotFields count="8">
    <pivotField showAll="0"/>
    <pivotField showAll="0">
      <items count="20">
        <item x="1"/>
        <item x="8"/>
        <item x="5"/>
        <item x="18"/>
        <item x="3"/>
        <item x="11"/>
        <item x="13"/>
        <item x="16"/>
        <item x="15"/>
        <item x="4"/>
        <item x="2"/>
        <item x="10"/>
        <item x="12"/>
        <item x="14"/>
        <item x="7"/>
        <item x="17"/>
        <item x="9"/>
        <item x="6"/>
        <item x="0"/>
        <item t="default"/>
      </items>
    </pivotField>
    <pivotField showAll="0"/>
    <pivotField showAll="0"/>
    <pivotField showAll="0"/>
    <pivotField axis="axisPage" multipleItemSelectionAllowed="1" showAll="0">
      <items count="9">
        <item h="1" x="6"/>
        <item h="1" x="0"/>
        <item h="1" x="1"/>
        <item h="1" x="5"/>
        <item x="2"/>
        <item h="1" m="1" x="7"/>
        <item h="1" x="3"/>
        <item h="1" x="4"/>
        <item t="default"/>
      </items>
    </pivotField>
    <pivotField showAll="0"/>
    <pivotField showAll="0">
      <items count="14">
        <item x="12"/>
        <item x="8"/>
        <item x="11"/>
        <item x="10"/>
        <item x="1"/>
        <item x="2"/>
        <item x="0"/>
        <item x="4"/>
        <item x="7"/>
        <item x="6"/>
        <item x="3"/>
        <item x="5"/>
        <item x="9"/>
        <item t="default"/>
      </items>
    </pivotField>
  </pivotFields>
  <pageFields count="1">
    <pageField fld="5" hier="-1"/>
  </page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1000-000002000000}" name="Pivottabell4" cacheId="31" applyNumberFormats="0" applyBorderFormats="0" applyFontFormats="0" applyPatternFormats="0" applyAlignmentFormats="0" applyWidthHeightFormats="1" dataCaption="Verdier" updatedVersion="6" minRefreshableVersion="3" itemPrintTitles="1" createdVersion="6" indent="0" outline="1" outlineData="1" multipleFieldFilters="0">
  <location ref="G6:H26" firstHeaderRow="1" firstDataRow="1" firstDataCol="1" rowPageCount="1" colPageCount="1"/>
  <pivotFields count="8">
    <pivotField axis="axisRow" showAll="0">
      <items count="20">
        <item x="0"/>
        <item x="1"/>
        <item x="2"/>
        <item x="3"/>
        <item x="4"/>
        <item x="5"/>
        <item x="6"/>
        <item x="7"/>
        <item x="8"/>
        <item x="9"/>
        <item x="10"/>
        <item x="11"/>
        <item x="12"/>
        <item x="13"/>
        <item x="14"/>
        <item x="15"/>
        <item x="16"/>
        <item x="17"/>
        <item x="18"/>
        <item t="default"/>
      </items>
    </pivotField>
    <pivotField showAll="0">
      <items count="20">
        <item x="1"/>
        <item x="8"/>
        <item x="5"/>
        <item x="18"/>
        <item x="3"/>
        <item x="11"/>
        <item x="13"/>
        <item x="16"/>
        <item x="15"/>
        <item x="4"/>
        <item x="2"/>
        <item x="10"/>
        <item x="12"/>
        <item x="14"/>
        <item x="7"/>
        <item x="17"/>
        <item x="9"/>
        <item x="6"/>
        <item x="0"/>
        <item t="default"/>
      </items>
    </pivotField>
    <pivotField showAll="0"/>
    <pivotField showAll="0"/>
    <pivotField showAll="0"/>
    <pivotField axis="axisPage" multipleItemSelectionAllowed="1" showAll="0">
      <items count="9">
        <item h="1" x="6"/>
        <item h="1" x="0"/>
        <item h="1" x="1"/>
        <item h="1" x="5"/>
        <item x="2"/>
        <item h="1" m="1" x="7"/>
        <item h="1" x="3"/>
        <item h="1" x="4"/>
        <item t="default"/>
      </items>
    </pivotField>
    <pivotField dataField="1" showAll="0"/>
    <pivotField showAll="0">
      <items count="14">
        <item x="12"/>
        <item x="8"/>
        <item x="11"/>
        <item x="10"/>
        <item x="1"/>
        <item x="2"/>
        <item x="0"/>
        <item x="4"/>
        <item x="7"/>
        <item x="6"/>
        <item x="3"/>
        <item x="5"/>
        <item x="9"/>
        <item t="default"/>
      </items>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5" hier="-1"/>
  </pageFields>
  <dataFields count="1">
    <dataField name="Summer av dekar" fld="6" baseField="1" baseItem="1"/>
  </dataFields>
  <formats count="2">
    <format dxfId="15">
      <pivotArea outline="0" collapsedLevelsAreSubtotals="1" fieldPosition="0"/>
    </format>
    <format dxfId="1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0000000-0007-0000-1000-000001000000}" name="Pivottabell2" cacheId="31" applyNumberFormats="0" applyBorderFormats="0" applyFontFormats="0" applyPatternFormats="0" applyAlignmentFormats="0" applyWidthHeightFormats="1" dataCaption="Verdier" updatedVersion="6" minRefreshableVersion="3" itemPrintTitles="1" createdVersion="6" indent="0" outline="1" outlineData="1" multipleFieldFilters="0">
  <location ref="D6:E26" firstHeaderRow="1" firstDataRow="1" firstDataCol="1" rowPageCount="1" colPageCount="1"/>
  <pivotFields count="8">
    <pivotField axis="axisRow" showAll="0">
      <items count="20">
        <item x="0"/>
        <item x="1"/>
        <item x="2"/>
        <item x="3"/>
        <item x="4"/>
        <item x="5"/>
        <item x="6"/>
        <item x="7"/>
        <item x="8"/>
        <item x="9"/>
        <item x="10"/>
        <item x="11"/>
        <item x="12"/>
        <item x="13"/>
        <item x="14"/>
        <item x="15"/>
        <item x="16"/>
        <item x="17"/>
        <item x="18"/>
        <item t="default"/>
      </items>
    </pivotField>
    <pivotField showAll="0">
      <items count="20">
        <item x="1"/>
        <item x="8"/>
        <item x="5"/>
        <item x="18"/>
        <item x="3"/>
        <item x="11"/>
        <item x="13"/>
        <item x="16"/>
        <item x="15"/>
        <item x="4"/>
        <item x="2"/>
        <item x="10"/>
        <item x="12"/>
        <item x="14"/>
        <item x="7"/>
        <item x="17"/>
        <item x="9"/>
        <item x="6"/>
        <item x="0"/>
        <item t="default"/>
      </items>
    </pivotField>
    <pivotField showAll="0"/>
    <pivotField showAll="0"/>
    <pivotField showAll="0"/>
    <pivotField axis="axisPage" multipleItemSelectionAllowed="1" showAll="0">
      <items count="9">
        <item x="6"/>
        <item x="0"/>
        <item x="1"/>
        <item x="5"/>
        <item x="2"/>
        <item h="1" m="1" x="7"/>
        <item x="3"/>
        <item x="4"/>
        <item t="default"/>
      </items>
    </pivotField>
    <pivotField dataField="1" showAll="0"/>
    <pivotField showAll="0">
      <items count="14">
        <item x="12"/>
        <item x="8"/>
        <item x="11"/>
        <item x="10"/>
        <item x="1"/>
        <item x="2"/>
        <item x="0"/>
        <item x="4"/>
        <item x="7"/>
        <item x="6"/>
        <item x="3"/>
        <item x="5"/>
        <item x="9"/>
        <item t="default"/>
      </items>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5" hier="-1"/>
  </pageFields>
  <dataFields count="1">
    <dataField name="Summer av dekar" fld="6" baseField="1" baseItem="1"/>
  </dataFields>
  <formats count="2">
    <format dxfId="17">
      <pivotArea outline="0" collapsedLevelsAreSubtotals="1" fieldPosition="0"/>
    </format>
    <format dxfId="16">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ell2" cacheId="32" applyNumberFormats="0" applyBorderFormats="0" applyFontFormats="0" applyPatternFormats="0" applyAlignmentFormats="0" applyWidthHeightFormats="1" dataCaption="Verdier" grandTotalCaption="sum" updatedVersion="6" minRefreshableVersion="3" itemPrintTitles="1" createdVersion="6" indent="0" outline="1" outlineData="1" multipleFieldFilters="0">
  <location ref="A8:I435" firstHeaderRow="1" firstDataRow="2" firstDataCol="1" rowPageCount="1" colPageCount="1"/>
  <pivotFields count="4">
    <pivotField axis="axisPage" multipleItemSelectionAllowed="1" showAll="0">
      <items count="20">
        <item x="0"/>
        <item x="1"/>
        <item x="2"/>
        <item x="3"/>
        <item x="4"/>
        <item x="5"/>
        <item x="6"/>
        <item x="7"/>
        <item x="8"/>
        <item x="9"/>
        <item x="10"/>
        <item x="11"/>
        <item x="12"/>
        <item x="13"/>
        <item x="14"/>
        <item x="15"/>
        <item x="16"/>
        <item x="17"/>
        <item x="18"/>
        <item t="default"/>
      </items>
    </pivotField>
    <pivotField axis="axisRow" showAll="0" sortType="descending">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autoSortScope>
        <pivotArea dataOnly="0" outline="0" fieldPosition="0">
          <references count="1">
            <reference field="4294967294" count="1" selected="0">
              <x v="0"/>
            </reference>
          </references>
        </pivotArea>
      </autoSortScope>
    </pivotField>
    <pivotField axis="axisCol" showAll="0" defaultSubtotal="0">
      <items count="9">
        <item x="6"/>
        <item x="0"/>
        <item n="fritids-boliger" x="1"/>
        <item n="grønt og idretts-områder" m="1" x="8"/>
        <item n="lanbruks-bebyggelse" x="2"/>
        <item m="1" x="7"/>
        <item x="4"/>
        <item x="3"/>
        <item x="5"/>
      </items>
    </pivotField>
    <pivotField dataField="1" showAll="0" defaultSubtotal="0"/>
  </pivotFields>
  <rowFields count="1">
    <field x="1"/>
  </rowFields>
  <rowItems count="426">
    <i>
      <x v="292"/>
    </i>
    <i>
      <x v="172"/>
    </i>
    <i>
      <x v="194"/>
    </i>
    <i>
      <x v="43"/>
    </i>
    <i>
      <x v="3"/>
    </i>
    <i>
      <x v="180"/>
    </i>
    <i>
      <x v="179"/>
    </i>
    <i>
      <x v="182"/>
    </i>
    <i>
      <x v="45"/>
    </i>
    <i>
      <x v="178"/>
    </i>
    <i>
      <x v="125"/>
    </i>
    <i>
      <x v="52"/>
    </i>
    <i>
      <x v="320"/>
    </i>
    <i>
      <x v="80"/>
    </i>
    <i>
      <x v="317"/>
    </i>
    <i>
      <x v="112"/>
    </i>
    <i>
      <x v="197"/>
    </i>
    <i>
      <x v="20"/>
    </i>
    <i>
      <x v="196"/>
    </i>
    <i>
      <x v="18"/>
    </i>
    <i>
      <x v="340"/>
    </i>
    <i>
      <x v="113"/>
    </i>
    <i>
      <x v="104"/>
    </i>
    <i>
      <x v="35"/>
    </i>
    <i>
      <x v="304"/>
    </i>
    <i>
      <x v="307"/>
    </i>
    <i>
      <x v="149"/>
    </i>
    <i>
      <x v="37"/>
    </i>
    <i>
      <x v="158"/>
    </i>
    <i>
      <x v="26"/>
    </i>
    <i>
      <x v="44"/>
    </i>
    <i>
      <x v="2"/>
    </i>
    <i>
      <x v="171"/>
    </i>
    <i>
      <x v="76"/>
    </i>
    <i>
      <x v="310"/>
    </i>
    <i>
      <x v="230"/>
    </i>
    <i>
      <x v="63"/>
    </i>
    <i>
      <x v="116"/>
    </i>
    <i>
      <x v="174"/>
    </i>
    <i>
      <x v="47"/>
    </i>
    <i>
      <x v="226"/>
    </i>
    <i>
      <x v="193"/>
    </i>
    <i>
      <x v="173"/>
    </i>
    <i>
      <x v="167"/>
    </i>
    <i>
      <x v="280"/>
    </i>
    <i>
      <x v="384"/>
    </i>
    <i>
      <x v="27"/>
    </i>
    <i>
      <x v="32"/>
    </i>
    <i>
      <x v="311"/>
    </i>
    <i>
      <x v="211"/>
    </i>
    <i>
      <x v="323"/>
    </i>
    <i>
      <x v="114"/>
    </i>
    <i>
      <x v="185"/>
    </i>
    <i>
      <x v="64"/>
    </i>
    <i>
      <x v="120"/>
    </i>
    <i>
      <x v="385"/>
    </i>
    <i>
      <x v="42"/>
    </i>
    <i>
      <x v="186"/>
    </i>
    <i>
      <x v="297"/>
    </i>
    <i>
      <x v="105"/>
    </i>
    <i>
      <x v="15"/>
    </i>
    <i>
      <x v="198"/>
    </i>
    <i>
      <x v="124"/>
    </i>
    <i>
      <x v="190"/>
    </i>
    <i>
      <x v="118"/>
    </i>
    <i>
      <x v="144"/>
    </i>
    <i>
      <x v="13"/>
    </i>
    <i>
      <x v="156"/>
    </i>
    <i>
      <x v="11"/>
    </i>
    <i>
      <x v="225"/>
    </i>
    <i>
      <x v="189"/>
    </i>
    <i>
      <x v="19"/>
    </i>
    <i>
      <x v="287"/>
    </i>
    <i>
      <x v="49"/>
    </i>
    <i>
      <x v="75"/>
    </i>
    <i>
      <x v="110"/>
    </i>
    <i>
      <x v="400"/>
    </i>
    <i>
      <x v="181"/>
    </i>
    <i>
      <x v="257"/>
    </i>
    <i>
      <x v="247"/>
    </i>
    <i>
      <x v="72"/>
    </i>
    <i>
      <x v="218"/>
    </i>
    <i>
      <x v="212"/>
    </i>
    <i>
      <x v="132"/>
    </i>
    <i>
      <x v="70"/>
    </i>
    <i>
      <x v="14"/>
    </i>
    <i>
      <x v="102"/>
    </i>
    <i>
      <x v="281"/>
    </i>
    <i>
      <x v="157"/>
    </i>
    <i>
      <x/>
    </i>
    <i>
      <x v="50"/>
    </i>
    <i>
      <x v="299"/>
    </i>
    <i>
      <x v="204"/>
    </i>
    <i>
      <x v="255"/>
    </i>
    <i>
      <x v="40"/>
    </i>
    <i>
      <x v="291"/>
    </i>
    <i>
      <x v="324"/>
    </i>
    <i>
      <x v="312"/>
    </i>
    <i>
      <x v="91"/>
    </i>
    <i>
      <x v="41"/>
    </i>
    <i>
      <x v="38"/>
    </i>
    <i>
      <x v="282"/>
    </i>
    <i>
      <x v="166"/>
    </i>
    <i>
      <x v="169"/>
    </i>
    <i>
      <x v="77"/>
    </i>
    <i>
      <x v="25"/>
    </i>
    <i>
      <x v="31"/>
    </i>
    <i>
      <x v="350"/>
    </i>
    <i>
      <x v="48"/>
    </i>
    <i>
      <x v="264"/>
    </i>
    <i>
      <x v="121"/>
    </i>
    <i>
      <x v="348"/>
    </i>
    <i>
      <x v="231"/>
    </i>
    <i>
      <x v="183"/>
    </i>
    <i>
      <x v="273"/>
    </i>
    <i>
      <x v="36"/>
    </i>
    <i>
      <x v="66"/>
    </i>
    <i>
      <x v="46"/>
    </i>
    <i>
      <x v="199"/>
    </i>
    <i>
      <x v="9"/>
    </i>
    <i>
      <x v="74"/>
    </i>
    <i>
      <x v="200"/>
    </i>
    <i>
      <x v="161"/>
    </i>
    <i>
      <x v="10"/>
    </i>
    <i>
      <x v="53"/>
    </i>
    <i>
      <x v="309"/>
    </i>
    <i>
      <x v="339"/>
    </i>
    <i>
      <x v="275"/>
    </i>
    <i>
      <x v="184"/>
    </i>
    <i>
      <x v="286"/>
    </i>
    <i>
      <x v="300"/>
    </i>
    <i>
      <x v="412"/>
    </i>
    <i>
      <x v="265"/>
    </i>
    <i>
      <x v="219"/>
    </i>
    <i>
      <x v="101"/>
    </i>
    <i>
      <x v="254"/>
    </i>
    <i>
      <x v="92"/>
    </i>
    <i>
      <x v="337"/>
    </i>
    <i>
      <x v="315"/>
    </i>
    <i>
      <x v="243"/>
    </i>
    <i>
      <x v="274"/>
    </i>
    <i>
      <x v="122"/>
    </i>
    <i>
      <x v="285"/>
    </i>
    <i>
      <x v="308"/>
    </i>
    <i>
      <x v="170"/>
    </i>
    <i>
      <x v="89"/>
    </i>
    <i>
      <x v="177"/>
    </i>
    <i>
      <x v="175"/>
    </i>
    <i>
      <x v="258"/>
    </i>
    <i>
      <x v="306"/>
    </i>
    <i>
      <x v="301"/>
    </i>
    <i>
      <x v="290"/>
    </i>
    <i>
      <x v="262"/>
    </i>
    <i>
      <x v="133"/>
    </i>
    <i>
      <x v="176"/>
    </i>
    <i>
      <x v="201"/>
    </i>
    <i>
      <x v="256"/>
    </i>
    <i>
      <x v="24"/>
    </i>
    <i>
      <x v="277"/>
    </i>
    <i>
      <x v="51"/>
    </i>
    <i>
      <x v="54"/>
    </i>
    <i>
      <x v="271"/>
    </i>
    <i>
      <x v="272"/>
    </i>
    <i>
      <x v="207"/>
    </i>
    <i>
      <x v="68"/>
    </i>
    <i>
      <x v="8"/>
    </i>
    <i>
      <x v="79"/>
    </i>
    <i>
      <x v="96"/>
    </i>
    <i>
      <x v="111"/>
    </i>
    <i>
      <x v="261"/>
    </i>
    <i>
      <x v="88"/>
    </i>
    <i>
      <x v="83"/>
    </i>
    <i>
      <x v="252"/>
    </i>
    <i>
      <x v="376"/>
    </i>
    <i>
      <x v="55"/>
    </i>
    <i>
      <x v="29"/>
    </i>
    <i>
      <x v="119"/>
    </i>
    <i>
      <x v="160"/>
    </i>
    <i>
      <x v="162"/>
    </i>
    <i>
      <x v="103"/>
    </i>
    <i>
      <x v="90"/>
    </i>
    <i>
      <x v="296"/>
    </i>
    <i>
      <x v="6"/>
    </i>
    <i>
      <x v="305"/>
    </i>
    <i>
      <x v="33"/>
    </i>
    <i>
      <x v="17"/>
    </i>
    <i>
      <x v="215"/>
    </i>
    <i>
      <x v="134"/>
    </i>
    <i>
      <x v="1"/>
    </i>
    <i>
      <x v="381"/>
    </i>
    <i>
      <x v="59"/>
    </i>
    <i>
      <x v="222"/>
    </i>
    <i>
      <x v="288"/>
    </i>
    <i>
      <x v="106"/>
    </i>
    <i>
      <x v="349"/>
    </i>
    <i>
      <x v="394"/>
    </i>
    <i>
      <x v="60"/>
    </i>
    <i>
      <x v="333"/>
    </i>
    <i>
      <x v="327"/>
    </i>
    <i>
      <x v="73"/>
    </i>
    <i>
      <x v="361"/>
    </i>
    <i>
      <x v="399"/>
    </i>
    <i>
      <x v="246"/>
    </i>
    <i>
      <x v="4"/>
    </i>
    <i>
      <x v="28"/>
    </i>
    <i>
      <x v="143"/>
    </i>
    <i>
      <x v="357"/>
    </i>
    <i>
      <x v="223"/>
    </i>
    <i>
      <x v="276"/>
    </i>
    <i>
      <x v="360"/>
    </i>
    <i>
      <x v="187"/>
    </i>
    <i>
      <x v="267"/>
    </i>
    <i>
      <x v="34"/>
    </i>
    <i>
      <x v="16"/>
    </i>
    <i>
      <x v="229"/>
    </i>
    <i>
      <x v="391"/>
    </i>
    <i>
      <x v="242"/>
    </i>
    <i>
      <x v="12"/>
    </i>
    <i>
      <x v="259"/>
    </i>
    <i>
      <x v="293"/>
    </i>
    <i>
      <x v="245"/>
    </i>
    <i>
      <x v="344"/>
    </i>
    <i>
      <x v="128"/>
    </i>
    <i>
      <x v="159"/>
    </i>
    <i>
      <x v="123"/>
    </i>
    <i>
      <x v="21"/>
    </i>
    <i>
      <x v="67"/>
    </i>
    <i>
      <x v="238"/>
    </i>
    <i>
      <x v="235"/>
    </i>
    <i>
      <x v="131"/>
    </i>
    <i>
      <x v="248"/>
    </i>
    <i>
      <x v="331"/>
    </i>
    <i>
      <x v="343"/>
    </i>
    <i>
      <x v="84"/>
    </i>
    <i>
      <x v="202"/>
    </i>
    <i>
      <x v="142"/>
    </i>
    <i>
      <x v="94"/>
    </i>
    <i>
      <x v="356"/>
    </i>
    <i>
      <x v="244"/>
    </i>
    <i>
      <x v="378"/>
    </i>
    <i>
      <x v="366"/>
    </i>
    <i>
      <x v="168"/>
    </i>
    <i>
      <x v="270"/>
    </i>
    <i>
      <x v="136"/>
    </i>
    <i>
      <x v="213"/>
    </i>
    <i>
      <x v="283"/>
    </i>
    <i>
      <x v="353"/>
    </i>
    <i>
      <x v="379"/>
    </i>
    <i>
      <x v="355"/>
    </i>
    <i>
      <x v="289"/>
    </i>
    <i>
      <x v="69"/>
    </i>
    <i>
      <x v="71"/>
    </i>
    <i>
      <x v="141"/>
    </i>
    <i>
      <x v="298"/>
    </i>
    <i>
      <x v="87"/>
    </i>
    <i>
      <x v="150"/>
    </i>
    <i>
      <x v="409"/>
    </i>
    <i>
      <x v="224"/>
    </i>
    <i>
      <x v="30"/>
    </i>
    <i>
      <x v="302"/>
    </i>
    <i>
      <x v="188"/>
    </i>
    <i>
      <x v="227"/>
    </i>
    <i>
      <x v="217"/>
    </i>
    <i>
      <x v="363"/>
    </i>
    <i>
      <x v="303"/>
    </i>
    <i>
      <x v="321"/>
    </i>
    <i>
      <x v="208"/>
    </i>
    <i>
      <x v="404"/>
    </i>
    <i>
      <x v="336"/>
    </i>
    <i>
      <x v="95"/>
    </i>
    <i>
      <x v="364"/>
    </i>
    <i>
      <x v="240"/>
    </i>
    <i>
      <x v="268"/>
    </i>
    <i>
      <x v="370"/>
    </i>
    <i>
      <x v="284"/>
    </i>
    <i>
      <x v="347"/>
    </i>
    <i>
      <x v="57"/>
    </i>
    <i>
      <x v="393"/>
    </i>
    <i>
      <x v="295"/>
    </i>
    <i>
      <x v="147"/>
    </i>
    <i>
      <x v="129"/>
    </i>
    <i>
      <x v="85"/>
    </i>
    <i>
      <x v="278"/>
    </i>
    <i>
      <x v="216"/>
    </i>
    <i>
      <x v="377"/>
    </i>
    <i>
      <x v="5"/>
    </i>
    <i>
      <x v="382"/>
    </i>
    <i>
      <x v="22"/>
    </i>
    <i>
      <x v="98"/>
    </i>
    <i>
      <x v="126"/>
    </i>
    <i>
      <x v="269"/>
    </i>
    <i>
      <x v="108"/>
    </i>
    <i>
      <x v="354"/>
    </i>
    <i>
      <x v="266"/>
    </i>
    <i>
      <x v="117"/>
    </i>
    <i>
      <x v="318"/>
    </i>
    <i>
      <x v="39"/>
    </i>
    <i>
      <x v="82"/>
    </i>
    <i>
      <x v="115"/>
    </i>
    <i>
      <x v="253"/>
    </i>
    <i>
      <x v="367"/>
    </i>
    <i>
      <x v="341"/>
    </i>
    <i>
      <x v="58"/>
    </i>
    <i>
      <x v="164"/>
    </i>
    <i>
      <x v="322"/>
    </i>
    <i>
      <x v="81"/>
    </i>
    <i>
      <x v="314"/>
    </i>
    <i>
      <x v="237"/>
    </i>
    <i>
      <x v="137"/>
    </i>
    <i>
      <x v="109"/>
    </i>
    <i>
      <x v="422"/>
    </i>
    <i>
      <x v="249"/>
    </i>
    <i>
      <x v="206"/>
    </i>
    <i>
      <x v="326"/>
    </i>
    <i>
      <x v="294"/>
    </i>
    <i>
      <x v="406"/>
    </i>
    <i>
      <x v="330"/>
    </i>
    <i>
      <x v="61"/>
    </i>
    <i>
      <x v="279"/>
    </i>
    <i>
      <x v="210"/>
    </i>
    <i>
      <x v="372"/>
    </i>
    <i>
      <x v="236"/>
    </i>
    <i>
      <x v="97"/>
    </i>
    <i>
      <x v="386"/>
    </i>
    <i>
      <x v="138"/>
    </i>
    <i>
      <x v="135"/>
    </i>
    <i>
      <x v="209"/>
    </i>
    <i>
      <x v="260"/>
    </i>
    <i>
      <x v="239"/>
    </i>
    <i>
      <x v="99"/>
    </i>
    <i>
      <x v="165"/>
    </i>
    <i>
      <x v="332"/>
    </i>
    <i>
      <x v="220"/>
    </i>
    <i>
      <x v="352"/>
    </i>
    <i>
      <x v="93"/>
    </i>
    <i>
      <x v="65"/>
    </i>
    <i>
      <x v="233"/>
    </i>
    <i>
      <x v="154"/>
    </i>
    <i>
      <x v="346"/>
    </i>
    <i>
      <x v="139"/>
    </i>
    <i>
      <x v="410"/>
    </i>
    <i>
      <x v="365"/>
    </i>
    <i>
      <x v="402"/>
    </i>
    <i>
      <x v="86"/>
    </i>
    <i>
      <x v="155"/>
    </i>
    <i>
      <x v="401"/>
    </i>
    <i>
      <x v="192"/>
    </i>
    <i>
      <x v="392"/>
    </i>
    <i>
      <x v="263"/>
    </i>
    <i>
      <x v="56"/>
    </i>
    <i>
      <x v="362"/>
    </i>
    <i>
      <x v="234"/>
    </i>
    <i>
      <x v="418"/>
    </i>
    <i>
      <x v="359"/>
    </i>
    <i>
      <x v="334"/>
    </i>
    <i>
      <x v="151"/>
    </i>
    <i>
      <x v="390"/>
    </i>
    <i>
      <x v="153"/>
    </i>
    <i>
      <x v="375"/>
    </i>
    <i>
      <x v="250"/>
    </i>
    <i>
      <x v="345"/>
    </i>
    <i>
      <x v="387"/>
    </i>
    <i>
      <x v="130"/>
    </i>
    <i>
      <x v="313"/>
    </i>
    <i>
      <x v="319"/>
    </i>
    <i>
      <x v="107"/>
    </i>
    <i>
      <x v="191"/>
    </i>
    <i>
      <x v="232"/>
    </i>
    <i>
      <x v="380"/>
    </i>
    <i>
      <x v="251"/>
    </i>
    <i>
      <x v="62"/>
    </i>
    <i>
      <x v="388"/>
    </i>
    <i>
      <x v="351"/>
    </i>
    <i>
      <x v="371"/>
    </i>
    <i>
      <x v="325"/>
    </i>
    <i>
      <x v="145"/>
    </i>
    <i>
      <x v="316"/>
    </i>
    <i>
      <x v="140"/>
    </i>
    <i>
      <x v="205"/>
    </i>
    <i>
      <x v="7"/>
    </i>
    <i>
      <x v="214"/>
    </i>
    <i>
      <x v="338"/>
    </i>
    <i>
      <x v="221"/>
    </i>
    <i>
      <x v="203"/>
    </i>
    <i>
      <x v="419"/>
    </i>
    <i>
      <x v="423"/>
    </i>
    <i>
      <x v="389"/>
    </i>
    <i>
      <x v="335"/>
    </i>
    <i>
      <x v="396"/>
    </i>
    <i>
      <x v="424"/>
    </i>
    <i>
      <x v="342"/>
    </i>
    <i>
      <x v="328"/>
    </i>
    <i>
      <x v="241"/>
    </i>
    <i>
      <x v="148"/>
    </i>
    <i>
      <x v="407"/>
    </i>
    <i>
      <x v="228"/>
    </i>
    <i>
      <x v="163"/>
    </i>
    <i>
      <x v="397"/>
    </i>
    <i>
      <x v="329"/>
    </i>
    <i>
      <x v="369"/>
    </i>
    <i>
      <x v="100"/>
    </i>
    <i>
      <x v="395"/>
    </i>
    <i>
      <x v="78"/>
    </i>
    <i>
      <x v="127"/>
    </i>
    <i>
      <x v="152"/>
    </i>
    <i>
      <x v="195"/>
    </i>
    <i>
      <x v="146"/>
    </i>
    <i>
      <x v="368"/>
    </i>
    <i>
      <x v="415"/>
    </i>
    <i>
      <x v="421"/>
    </i>
    <i>
      <x v="408"/>
    </i>
    <i>
      <x v="405"/>
    </i>
    <i>
      <x v="417"/>
    </i>
    <i>
      <x v="420"/>
    </i>
    <i>
      <x v="411"/>
    </i>
    <i>
      <x v="414"/>
    </i>
    <i>
      <x v="416"/>
    </i>
    <i>
      <x v="403"/>
    </i>
    <i>
      <x v="373"/>
    </i>
    <i>
      <x v="23"/>
    </i>
    <i>
      <x v="374"/>
    </i>
    <i>
      <x v="398"/>
    </i>
    <i>
      <x v="413"/>
    </i>
    <i>
      <x v="383"/>
    </i>
    <i>
      <x v="358"/>
    </i>
    <i t="grand">
      <x/>
    </i>
  </rowItems>
  <colFields count="1">
    <field x="2"/>
  </colFields>
  <colItems count="8">
    <i>
      <x/>
    </i>
    <i>
      <x v="1"/>
    </i>
    <i>
      <x v="2"/>
    </i>
    <i>
      <x v="4"/>
    </i>
    <i>
      <x v="6"/>
    </i>
    <i>
      <x v="7"/>
    </i>
    <i>
      <x v="8"/>
    </i>
    <i t="grand">
      <x/>
    </i>
  </colItems>
  <pageFields count="1">
    <pageField fld="0" hier="-1"/>
  </pageFields>
  <dataFields count="1">
    <dataField name="Summer av dekar" fld="3" baseField="0" baseItem="0"/>
  </dataFields>
  <formats count="166">
    <format dxfId="1155">
      <pivotArea outline="0" collapsedLevelsAreSubtotals="1" fieldPosition="0"/>
    </format>
    <format dxfId="1154">
      <pivotArea outline="0" collapsedLevelsAreSubtotals="1" fieldPosition="0"/>
    </format>
    <format dxfId="1153">
      <pivotArea outline="0" collapsedLevelsAreSubtotals="1" fieldPosition="0"/>
    </format>
    <format dxfId="1152">
      <pivotArea field="1" type="button" dataOnly="0" labelOnly="1" outline="0" axis="axisRow" fieldPosition="0"/>
    </format>
    <format dxfId="1151">
      <pivotArea dataOnly="0" labelOnly="1" fieldPosition="0">
        <references count="1">
          <reference field="2" count="0"/>
        </references>
      </pivotArea>
    </format>
    <format dxfId="1150">
      <pivotArea dataOnly="0" labelOnly="1" grandCol="1" outline="0" fieldPosition="0"/>
    </format>
    <format dxfId="1149">
      <pivotArea field="1" type="button" dataOnly="0" labelOnly="1" outline="0" axis="axisRow" fieldPosition="0"/>
    </format>
    <format dxfId="1148">
      <pivotArea dataOnly="0" labelOnly="1" fieldPosition="0">
        <references count="1">
          <reference field="2" count="0"/>
        </references>
      </pivotArea>
    </format>
    <format dxfId="1147">
      <pivotArea dataOnly="0" labelOnly="1" grandCol="1" outline="0" fieldPosition="0"/>
    </format>
    <format dxfId="1146">
      <pivotArea field="1" type="button" dataOnly="0" labelOnly="1" outline="0" axis="axisRow" fieldPosition="0"/>
    </format>
    <format dxfId="1145">
      <pivotArea dataOnly="0" labelOnly="1" fieldPosition="0">
        <references count="1">
          <reference field="2" count="0"/>
        </references>
      </pivotArea>
    </format>
    <format dxfId="1144">
      <pivotArea dataOnly="0" labelOnly="1" grandCol="1" outline="0" fieldPosition="0"/>
    </format>
    <format dxfId="1143">
      <pivotArea field="1" type="button" dataOnly="0" labelOnly="1" outline="0" axis="axisRow" fieldPosition="0"/>
    </format>
    <format dxfId="1142">
      <pivotArea dataOnly="0" labelOnly="1" fieldPosition="0">
        <references count="1">
          <reference field="2" count="0"/>
        </references>
      </pivotArea>
    </format>
    <format dxfId="1141">
      <pivotArea dataOnly="0" labelOnly="1" grandCol="1" outline="0" fieldPosition="0"/>
    </format>
    <format dxfId="1140">
      <pivotArea field="1" type="button" dataOnly="0" labelOnly="1" outline="0" axis="axisRow" fieldPosition="0"/>
    </format>
    <format dxfId="1139">
      <pivotArea dataOnly="0" labelOnly="1" fieldPosition="0">
        <references count="1">
          <reference field="2" count="0"/>
        </references>
      </pivotArea>
    </format>
    <format dxfId="1138">
      <pivotArea dataOnly="0" labelOnly="1" grandCol="1" outline="0" fieldPosition="0"/>
    </format>
    <format dxfId="1137">
      <pivotArea type="all" dataOnly="0" outline="0" fieldPosition="0"/>
    </format>
    <format dxfId="1136">
      <pivotArea outline="0" collapsedLevelsAreSubtotals="1" fieldPosition="0"/>
    </format>
    <format dxfId="1135">
      <pivotArea type="origin" dataOnly="0" labelOnly="1" outline="0" fieldPosition="0"/>
    </format>
    <format dxfId="1134">
      <pivotArea dataOnly="0" labelOnly="1" outline="0" axis="axisValues" fieldPosition="0"/>
    </format>
    <format dxfId="1133">
      <pivotArea field="2" type="button" dataOnly="0" labelOnly="1" outline="0" axis="axisCol" fieldPosition="0"/>
    </format>
    <format dxfId="1132">
      <pivotArea type="topRight" dataOnly="0" labelOnly="1" outline="0" fieldPosition="0"/>
    </format>
    <format dxfId="1131">
      <pivotArea field="0" type="button" dataOnly="0" labelOnly="1" outline="0" axis="axisPage" fieldPosition="0"/>
    </format>
    <format dxfId="1130">
      <pivotArea type="origin" dataOnly="0" labelOnly="1" outline="0" fieldPosition="0"/>
    </format>
    <format dxfId="1129">
      <pivotArea field="1" type="button" dataOnly="0" labelOnly="1" outline="0" axis="axisRow" fieldPosition="0"/>
    </format>
    <format dxfId="1128">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1127">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1126">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1125">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1124">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1123">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1122">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1121">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1120">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1119">
      <pivotArea dataOnly="0" labelOnly="1" grandRow="1" outline="0" fieldPosition="0"/>
    </format>
    <format dxfId="1118">
      <pivotArea type="all" dataOnly="0" outline="0" fieldPosition="0"/>
    </format>
    <format dxfId="1117">
      <pivotArea outline="0" collapsedLevelsAreSubtotals="1" fieldPosition="0"/>
    </format>
    <format dxfId="1116">
      <pivotArea type="origin" dataOnly="0" labelOnly="1" outline="0" fieldPosition="0"/>
    </format>
    <format dxfId="1115">
      <pivotArea field="2" type="button" dataOnly="0" labelOnly="1" outline="0" axis="axisCol" fieldPosition="0"/>
    </format>
    <format dxfId="1114">
      <pivotArea type="topRight" dataOnly="0" labelOnly="1" outline="0" fieldPosition="0"/>
    </format>
    <format dxfId="1113">
      <pivotArea field="1" type="button" dataOnly="0" labelOnly="1" outline="0" axis="axisRow" fieldPosition="0"/>
    </format>
    <format dxfId="1112">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1111">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1110">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1109">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1108">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1107">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1106">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1105">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1104">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1103">
      <pivotArea dataOnly="0" labelOnly="1" grandRow="1" outline="0" fieldPosition="0"/>
    </format>
    <format dxfId="1102">
      <pivotArea dataOnly="0" labelOnly="1" fieldPosition="0">
        <references count="1">
          <reference field="2" count="0"/>
        </references>
      </pivotArea>
    </format>
    <format dxfId="1101">
      <pivotArea dataOnly="0" labelOnly="1" grandCol="1" outline="0" fieldPosition="0"/>
    </format>
    <format dxfId="1100">
      <pivotArea type="all" dataOnly="0" outline="0" fieldPosition="0"/>
    </format>
    <format dxfId="1099">
      <pivotArea outline="0" collapsedLevelsAreSubtotals="1" fieldPosition="0"/>
    </format>
    <format dxfId="1098">
      <pivotArea type="origin" dataOnly="0" labelOnly="1" outline="0" fieldPosition="0"/>
    </format>
    <format dxfId="1097">
      <pivotArea field="2" type="button" dataOnly="0" labelOnly="1" outline="0" axis="axisCol" fieldPosition="0"/>
    </format>
    <format dxfId="1096">
      <pivotArea type="topRight" dataOnly="0" labelOnly="1" outline="0" fieldPosition="0"/>
    </format>
    <format dxfId="1095">
      <pivotArea field="1" type="button" dataOnly="0" labelOnly="1" outline="0" axis="axisRow" fieldPosition="0"/>
    </format>
    <format dxfId="1094">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1093">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1092">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1091">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1090">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1089">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1088">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1087">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1086">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1085">
      <pivotArea dataOnly="0" labelOnly="1" grandRow="1" outline="0" fieldPosition="0"/>
    </format>
    <format dxfId="1084">
      <pivotArea dataOnly="0" labelOnly="1" fieldPosition="0">
        <references count="1">
          <reference field="2" count="0"/>
        </references>
      </pivotArea>
    </format>
    <format dxfId="1083">
      <pivotArea dataOnly="0" labelOnly="1" grandCol="1" outline="0" fieldPosition="0"/>
    </format>
    <format dxfId="1082">
      <pivotArea type="all" dataOnly="0" outline="0" fieldPosition="0"/>
    </format>
    <format dxfId="1081">
      <pivotArea outline="0" collapsedLevelsAreSubtotals="1" fieldPosition="0"/>
    </format>
    <format dxfId="1080">
      <pivotArea type="origin" dataOnly="0" labelOnly="1" outline="0" fieldPosition="0"/>
    </format>
    <format dxfId="1079">
      <pivotArea field="2" type="button" dataOnly="0" labelOnly="1" outline="0" axis="axisCol" fieldPosition="0"/>
    </format>
    <format dxfId="1078">
      <pivotArea type="topRight" dataOnly="0" labelOnly="1" outline="0" fieldPosition="0"/>
    </format>
    <format dxfId="1077">
      <pivotArea field="1" type="button" dataOnly="0" labelOnly="1" outline="0" axis="axisRow" fieldPosition="0"/>
    </format>
    <format dxfId="1076">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1075">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1074">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1073">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1072">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1071">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1070">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1069">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1068">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1067">
      <pivotArea dataOnly="0" labelOnly="1" grandRow="1" outline="0" fieldPosition="0"/>
    </format>
    <format dxfId="1066">
      <pivotArea dataOnly="0" labelOnly="1" fieldPosition="0">
        <references count="1">
          <reference field="2" count="0"/>
        </references>
      </pivotArea>
    </format>
    <format dxfId="1065">
      <pivotArea dataOnly="0" labelOnly="1" grandCol="1" outline="0" fieldPosition="0"/>
    </format>
    <format dxfId="1064">
      <pivotArea type="all" dataOnly="0" outline="0" fieldPosition="0"/>
    </format>
    <format dxfId="1063">
      <pivotArea outline="0" collapsedLevelsAreSubtotals="1" fieldPosition="0"/>
    </format>
    <format dxfId="1062">
      <pivotArea type="origin" dataOnly="0" labelOnly="1" outline="0" fieldPosition="0"/>
    </format>
    <format dxfId="1061">
      <pivotArea field="2" type="button" dataOnly="0" labelOnly="1" outline="0" axis="axisCol" fieldPosition="0"/>
    </format>
    <format dxfId="1060">
      <pivotArea type="topRight" dataOnly="0" labelOnly="1" outline="0" fieldPosition="0"/>
    </format>
    <format dxfId="1059">
      <pivotArea field="1" type="button" dataOnly="0" labelOnly="1" outline="0" axis="axisRow" fieldPosition="0"/>
    </format>
    <format dxfId="1058">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1057">
      <pivotArea dataOnly="0" labelOnly="1" grandRow="1" outline="0" fieldPosition="0"/>
    </format>
    <format dxfId="1056">
      <pivotArea dataOnly="0" labelOnly="1" fieldPosition="0">
        <references count="1">
          <reference field="2" count="0"/>
        </references>
      </pivotArea>
    </format>
    <format dxfId="1055">
      <pivotArea dataOnly="0" labelOnly="1" grandCol="1" outline="0" fieldPosition="0"/>
    </format>
    <format dxfId="1054">
      <pivotArea type="all" dataOnly="0" outline="0" fieldPosition="0"/>
    </format>
    <format dxfId="1053">
      <pivotArea outline="0" collapsedLevelsAreSubtotals="1" fieldPosition="0"/>
    </format>
    <format dxfId="1052">
      <pivotArea type="origin" dataOnly="0" labelOnly="1" outline="0" fieldPosition="0"/>
    </format>
    <format dxfId="1051">
      <pivotArea field="2" type="button" dataOnly="0" labelOnly="1" outline="0" axis="axisCol" fieldPosition="0"/>
    </format>
    <format dxfId="1050">
      <pivotArea type="topRight" dataOnly="0" labelOnly="1" outline="0" fieldPosition="0"/>
    </format>
    <format dxfId="1049">
      <pivotArea field="1" type="button" dataOnly="0" labelOnly="1" outline="0" axis="axisRow" fieldPosition="0"/>
    </format>
    <format dxfId="1048">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1047">
      <pivotArea dataOnly="0" labelOnly="1" grandRow="1" outline="0" fieldPosition="0"/>
    </format>
    <format dxfId="1046">
      <pivotArea dataOnly="0" labelOnly="1" fieldPosition="0">
        <references count="1">
          <reference field="2" count="0"/>
        </references>
      </pivotArea>
    </format>
    <format dxfId="1045">
      <pivotArea dataOnly="0" labelOnly="1" grandCol="1" outline="0" fieldPosition="0"/>
    </format>
    <format dxfId="1044">
      <pivotArea field="0" type="button" dataOnly="0" labelOnly="1" outline="0" axis="axisPage" fieldPosition="0"/>
    </format>
    <format dxfId="1043">
      <pivotArea type="origin" dataOnly="0" labelOnly="1" outline="0" fieldPosition="0"/>
    </format>
    <format dxfId="1042">
      <pivotArea field="1" type="button" dataOnly="0" labelOnly="1" outline="0" axis="axisRow" fieldPosition="0"/>
    </format>
    <format dxfId="1041">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1040">
      <pivotArea dataOnly="0" labelOnly="1" grandRow="1" outline="0" fieldPosition="0"/>
    </format>
    <format dxfId="1039">
      <pivotArea type="all" dataOnly="0" outline="0" fieldPosition="0"/>
    </format>
    <format dxfId="1038">
      <pivotArea outline="0" collapsedLevelsAreSubtotals="1" fieldPosition="0"/>
    </format>
    <format dxfId="1037">
      <pivotArea type="origin" dataOnly="0" labelOnly="1" outline="0" fieldPosition="0"/>
    </format>
    <format dxfId="1036">
      <pivotArea field="2" type="button" dataOnly="0" labelOnly="1" outline="0" axis="axisCol" fieldPosition="0"/>
    </format>
    <format dxfId="1035">
      <pivotArea type="topRight" dataOnly="0" labelOnly="1" outline="0" fieldPosition="0"/>
    </format>
    <format dxfId="1034">
      <pivotArea field="1" type="button" dataOnly="0" labelOnly="1" outline="0" axis="axisRow" fieldPosition="0"/>
    </format>
    <format dxfId="1033">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1032">
      <pivotArea dataOnly="0" labelOnly="1" grandRow="1" outline="0" fieldPosition="0"/>
    </format>
    <format dxfId="1031">
      <pivotArea dataOnly="0" labelOnly="1" fieldPosition="0">
        <references count="1">
          <reference field="2" count="0"/>
        </references>
      </pivotArea>
    </format>
    <format dxfId="1030">
      <pivotArea dataOnly="0" labelOnly="1" grandCol="1" outline="0" fieldPosition="0"/>
    </format>
    <format dxfId="1029">
      <pivotArea type="all" dataOnly="0" outline="0" fieldPosition="0"/>
    </format>
    <format dxfId="1028">
      <pivotArea outline="0" collapsedLevelsAreSubtotals="1" fieldPosition="0"/>
    </format>
    <format dxfId="1027">
      <pivotArea type="origin" dataOnly="0" labelOnly="1" outline="0" fieldPosition="0"/>
    </format>
    <format dxfId="1026">
      <pivotArea field="2" type="button" dataOnly="0" labelOnly="1" outline="0" axis="axisCol" fieldPosition="0"/>
    </format>
    <format dxfId="1025">
      <pivotArea type="topRight" dataOnly="0" labelOnly="1" outline="0" fieldPosition="0"/>
    </format>
    <format dxfId="1024">
      <pivotArea field="1" type="button" dataOnly="0" labelOnly="1" outline="0" axis="axisRow" fieldPosition="0"/>
    </format>
    <format dxfId="1023">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1022">
      <pivotArea dataOnly="0" labelOnly="1" grandRow="1" outline="0" fieldPosition="0"/>
    </format>
    <format dxfId="1021">
      <pivotArea dataOnly="0" labelOnly="1" fieldPosition="0">
        <references count="1">
          <reference field="2" count="0"/>
        </references>
      </pivotArea>
    </format>
    <format dxfId="1020">
      <pivotArea dataOnly="0" labelOnly="1" grandCol="1" outline="0" fieldPosition="0"/>
    </format>
    <format dxfId="1019">
      <pivotArea field="0" type="button" dataOnly="0" labelOnly="1" outline="0" axis="axisPage" fieldPosition="0"/>
    </format>
    <format dxfId="1018">
      <pivotArea type="origin" dataOnly="0" labelOnly="1" outline="0" fieldPosition="0"/>
    </format>
    <format dxfId="1017">
      <pivotArea field="1" type="button" dataOnly="0" labelOnly="1" outline="0" axis="axisRow" fieldPosition="0"/>
    </format>
    <format dxfId="1016">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1015">
      <pivotArea dataOnly="0" labelOnly="1" grandRow="1" outline="0" fieldPosition="0"/>
    </format>
    <format dxfId="1014">
      <pivotArea field="0" type="button" dataOnly="0" labelOnly="1" outline="0" axis="axisPage" fieldPosition="0"/>
    </format>
    <format dxfId="1013">
      <pivotArea type="origin" dataOnly="0" labelOnly="1" outline="0" fieldPosition="0"/>
    </format>
    <format dxfId="1012">
      <pivotArea field="1" type="button" dataOnly="0" labelOnly="1" outline="0" axis="axisRow" fieldPosition="0"/>
    </format>
    <format dxfId="1011">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1010">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1009">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1008">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1007">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1006">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1005">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1004">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1003">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1002">
      <pivotArea dataOnly="0" labelOnly="1" grandRow="1" outline="0" fieldPosition="0"/>
    </format>
    <format dxfId="1001">
      <pivotArea outline="0" collapsedLevelsAreSubtotals="1" fieldPosition="0"/>
    </format>
    <format dxfId="1000">
      <pivotArea dataOnly="0" labelOnly="1" outline="0" fieldPosition="0">
        <references count="1">
          <reference field="0" count="0"/>
        </references>
      </pivotArea>
    </format>
    <format dxfId="999">
      <pivotArea field="2" type="button" dataOnly="0" labelOnly="1" outline="0" axis="axisCol" fieldPosition="0"/>
    </format>
    <format dxfId="998">
      <pivotArea type="topRight" dataOnly="0" labelOnly="1" outline="0" fieldPosition="0"/>
    </format>
    <format dxfId="997">
      <pivotArea dataOnly="0" labelOnly="1" fieldPosition="0">
        <references count="1">
          <reference field="2" count="0"/>
        </references>
      </pivotArea>
    </format>
    <format dxfId="996">
      <pivotArea dataOnly="0" labelOnly="1" grandCol="1" outline="0" fieldPosition="0"/>
    </format>
    <format dxfId="995">
      <pivotArea outline="0" collapsedLevelsAreSubtotals="1" fieldPosition="0"/>
    </format>
    <format dxfId="994">
      <pivotArea dataOnly="0" labelOnly="1" outline="0" fieldPosition="0">
        <references count="1">
          <reference field="0" count="0"/>
        </references>
      </pivotArea>
    </format>
    <format dxfId="993">
      <pivotArea field="2" type="button" dataOnly="0" labelOnly="1" outline="0" axis="axisCol" fieldPosition="0"/>
    </format>
    <format dxfId="992">
      <pivotArea type="topRight" dataOnly="0" labelOnly="1" outline="0" fieldPosition="0"/>
    </format>
    <format dxfId="991">
      <pivotArea dataOnly="0" labelOnly="1" fieldPosition="0">
        <references count="1">
          <reference field="2" count="0"/>
        </references>
      </pivotArea>
    </format>
    <format dxfId="99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300-000002000000}" name="Pivottabell8" cacheId="32" applyNumberFormats="0" applyBorderFormats="0" applyFontFormats="0" applyPatternFormats="0" applyAlignmentFormats="0" applyWidthHeightFormats="1" dataCaption="Verdier" updatedVersion="6" minRefreshableVersion="3" itemPrintTitles="1" createdVersion="6" indent="0" outline="1" outlineData="1" multipleFieldFilters="0">
  <location ref="A8:B434" firstHeaderRow="1" firstDataRow="1" firstDataCol="1" rowPageCount="2" colPageCount="1"/>
  <pivotFields count="4">
    <pivotField axis="axisPage" multipleItemSelectionAllowed="1" showAll="0">
      <items count="20">
        <item x="0"/>
        <item x="1"/>
        <item x="2"/>
        <item x="3"/>
        <item x="4"/>
        <item x="5"/>
        <item x="6"/>
        <item x="7"/>
        <item x="8"/>
        <item x="9"/>
        <item x="10"/>
        <item x="11"/>
        <item x="12"/>
        <item x="13"/>
        <item x="14"/>
        <item x="15"/>
        <item x="16"/>
        <item x="17"/>
        <item x="18"/>
        <item t="default"/>
      </items>
    </pivotField>
    <pivotField axis="axisRow" showAll="0" sortType="descending">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autoSortScope>
        <pivotArea dataOnly="0" outline="0" fieldPosition="0">
          <references count="1">
            <reference field="4294967294" count="1" selected="0">
              <x v="0"/>
            </reference>
          </references>
        </pivotArea>
      </autoSortScope>
    </pivotField>
    <pivotField axis="axisPage" multipleItemSelectionAllowed="1" showAll="0">
      <items count="10">
        <item x="6"/>
        <item x="0"/>
        <item x="1"/>
        <item m="1" x="8"/>
        <item x="2"/>
        <item m="1" x="7"/>
        <item x="4"/>
        <item x="3"/>
        <item x="5"/>
        <item t="default"/>
      </items>
    </pivotField>
    <pivotField dataField="1" showAll="0"/>
  </pivotFields>
  <rowFields count="1">
    <field x="1"/>
  </rowFields>
  <rowItems count="426">
    <i>
      <x v="292"/>
    </i>
    <i>
      <x v="172"/>
    </i>
    <i>
      <x v="194"/>
    </i>
    <i>
      <x v="43"/>
    </i>
    <i>
      <x v="3"/>
    </i>
    <i>
      <x v="180"/>
    </i>
    <i>
      <x v="179"/>
    </i>
    <i>
      <x v="182"/>
    </i>
    <i>
      <x v="45"/>
    </i>
    <i>
      <x v="178"/>
    </i>
    <i>
      <x v="125"/>
    </i>
    <i>
      <x v="52"/>
    </i>
    <i>
      <x v="320"/>
    </i>
    <i>
      <x v="80"/>
    </i>
    <i>
      <x v="317"/>
    </i>
    <i>
      <x v="112"/>
    </i>
    <i>
      <x v="197"/>
    </i>
    <i>
      <x v="20"/>
    </i>
    <i>
      <x v="196"/>
    </i>
    <i>
      <x v="18"/>
    </i>
    <i>
      <x v="340"/>
    </i>
    <i>
      <x v="113"/>
    </i>
    <i>
      <x v="104"/>
    </i>
    <i>
      <x v="35"/>
    </i>
    <i>
      <x v="304"/>
    </i>
    <i>
      <x v="307"/>
    </i>
    <i>
      <x v="149"/>
    </i>
    <i>
      <x v="37"/>
    </i>
    <i>
      <x v="158"/>
    </i>
    <i>
      <x v="26"/>
    </i>
    <i>
      <x v="44"/>
    </i>
    <i>
      <x v="2"/>
    </i>
    <i>
      <x v="171"/>
    </i>
    <i>
      <x v="76"/>
    </i>
    <i>
      <x v="310"/>
    </i>
    <i>
      <x v="230"/>
    </i>
    <i>
      <x v="63"/>
    </i>
    <i>
      <x v="116"/>
    </i>
    <i>
      <x v="174"/>
    </i>
    <i>
      <x v="47"/>
    </i>
    <i>
      <x v="226"/>
    </i>
    <i>
      <x v="193"/>
    </i>
    <i>
      <x v="173"/>
    </i>
    <i>
      <x v="167"/>
    </i>
    <i>
      <x v="280"/>
    </i>
    <i>
      <x v="384"/>
    </i>
    <i>
      <x v="27"/>
    </i>
    <i>
      <x v="32"/>
    </i>
    <i>
      <x v="311"/>
    </i>
    <i>
      <x v="211"/>
    </i>
    <i>
      <x v="323"/>
    </i>
    <i>
      <x v="114"/>
    </i>
    <i>
      <x v="185"/>
    </i>
    <i>
      <x v="64"/>
    </i>
    <i>
      <x v="120"/>
    </i>
    <i>
      <x v="385"/>
    </i>
    <i>
      <x v="42"/>
    </i>
    <i>
      <x v="186"/>
    </i>
    <i>
      <x v="297"/>
    </i>
    <i>
      <x v="105"/>
    </i>
    <i>
      <x v="15"/>
    </i>
    <i>
      <x v="198"/>
    </i>
    <i>
      <x v="124"/>
    </i>
    <i>
      <x v="190"/>
    </i>
    <i>
      <x v="118"/>
    </i>
    <i>
      <x v="144"/>
    </i>
    <i>
      <x v="13"/>
    </i>
    <i>
      <x v="156"/>
    </i>
    <i>
      <x v="11"/>
    </i>
    <i>
      <x v="225"/>
    </i>
    <i>
      <x v="189"/>
    </i>
    <i>
      <x v="19"/>
    </i>
    <i>
      <x v="287"/>
    </i>
    <i>
      <x v="49"/>
    </i>
    <i>
      <x v="75"/>
    </i>
    <i>
      <x v="110"/>
    </i>
    <i>
      <x v="400"/>
    </i>
    <i>
      <x v="181"/>
    </i>
    <i>
      <x v="257"/>
    </i>
    <i>
      <x v="247"/>
    </i>
    <i>
      <x v="72"/>
    </i>
    <i>
      <x v="218"/>
    </i>
    <i>
      <x v="212"/>
    </i>
    <i>
      <x v="132"/>
    </i>
    <i>
      <x v="70"/>
    </i>
    <i>
      <x v="14"/>
    </i>
    <i>
      <x v="102"/>
    </i>
    <i>
      <x v="281"/>
    </i>
    <i>
      <x v="157"/>
    </i>
    <i>
      <x/>
    </i>
    <i>
      <x v="50"/>
    </i>
    <i>
      <x v="299"/>
    </i>
    <i>
      <x v="204"/>
    </i>
    <i>
      <x v="255"/>
    </i>
    <i>
      <x v="40"/>
    </i>
    <i>
      <x v="291"/>
    </i>
    <i>
      <x v="324"/>
    </i>
    <i>
      <x v="312"/>
    </i>
    <i>
      <x v="91"/>
    </i>
    <i>
      <x v="41"/>
    </i>
    <i>
      <x v="38"/>
    </i>
    <i>
      <x v="282"/>
    </i>
    <i>
      <x v="166"/>
    </i>
    <i>
      <x v="169"/>
    </i>
    <i>
      <x v="77"/>
    </i>
    <i>
      <x v="25"/>
    </i>
    <i>
      <x v="31"/>
    </i>
    <i>
      <x v="350"/>
    </i>
    <i>
      <x v="48"/>
    </i>
    <i>
      <x v="264"/>
    </i>
    <i>
      <x v="121"/>
    </i>
    <i>
      <x v="348"/>
    </i>
    <i>
      <x v="231"/>
    </i>
    <i>
      <x v="183"/>
    </i>
    <i>
      <x v="273"/>
    </i>
    <i>
      <x v="36"/>
    </i>
    <i>
      <x v="66"/>
    </i>
    <i>
      <x v="46"/>
    </i>
    <i>
      <x v="199"/>
    </i>
    <i>
      <x v="9"/>
    </i>
    <i>
      <x v="74"/>
    </i>
    <i>
      <x v="200"/>
    </i>
    <i>
      <x v="161"/>
    </i>
    <i>
      <x v="10"/>
    </i>
    <i>
      <x v="53"/>
    </i>
    <i>
      <x v="309"/>
    </i>
    <i>
      <x v="339"/>
    </i>
    <i>
      <x v="275"/>
    </i>
    <i>
      <x v="184"/>
    </i>
    <i>
      <x v="286"/>
    </i>
    <i>
      <x v="300"/>
    </i>
    <i>
      <x v="412"/>
    </i>
    <i>
      <x v="265"/>
    </i>
    <i>
      <x v="219"/>
    </i>
    <i>
      <x v="101"/>
    </i>
    <i>
      <x v="254"/>
    </i>
    <i>
      <x v="92"/>
    </i>
    <i>
      <x v="337"/>
    </i>
    <i>
      <x v="315"/>
    </i>
    <i>
      <x v="243"/>
    </i>
    <i>
      <x v="274"/>
    </i>
    <i>
      <x v="122"/>
    </i>
    <i>
      <x v="285"/>
    </i>
    <i>
      <x v="308"/>
    </i>
    <i>
      <x v="170"/>
    </i>
    <i>
      <x v="89"/>
    </i>
    <i>
      <x v="177"/>
    </i>
    <i>
      <x v="175"/>
    </i>
    <i>
      <x v="258"/>
    </i>
    <i>
      <x v="306"/>
    </i>
    <i>
      <x v="301"/>
    </i>
    <i>
      <x v="290"/>
    </i>
    <i>
      <x v="262"/>
    </i>
    <i>
      <x v="133"/>
    </i>
    <i>
      <x v="176"/>
    </i>
    <i>
      <x v="201"/>
    </i>
    <i>
      <x v="256"/>
    </i>
    <i>
      <x v="24"/>
    </i>
    <i>
      <x v="277"/>
    </i>
    <i>
      <x v="51"/>
    </i>
    <i>
      <x v="54"/>
    </i>
    <i>
      <x v="271"/>
    </i>
    <i>
      <x v="272"/>
    </i>
    <i>
      <x v="207"/>
    </i>
    <i>
      <x v="68"/>
    </i>
    <i>
      <x v="8"/>
    </i>
    <i>
      <x v="79"/>
    </i>
    <i>
      <x v="96"/>
    </i>
    <i>
      <x v="111"/>
    </i>
    <i>
      <x v="261"/>
    </i>
    <i>
      <x v="88"/>
    </i>
    <i>
      <x v="83"/>
    </i>
    <i>
      <x v="252"/>
    </i>
    <i>
      <x v="376"/>
    </i>
    <i>
      <x v="55"/>
    </i>
    <i>
      <x v="29"/>
    </i>
    <i>
      <x v="119"/>
    </i>
    <i>
      <x v="160"/>
    </i>
    <i>
      <x v="162"/>
    </i>
    <i>
      <x v="103"/>
    </i>
    <i>
      <x v="90"/>
    </i>
    <i>
      <x v="296"/>
    </i>
    <i>
      <x v="6"/>
    </i>
    <i>
      <x v="305"/>
    </i>
    <i>
      <x v="33"/>
    </i>
    <i>
      <x v="17"/>
    </i>
    <i>
      <x v="215"/>
    </i>
    <i>
      <x v="134"/>
    </i>
    <i>
      <x v="1"/>
    </i>
    <i>
      <x v="381"/>
    </i>
    <i>
      <x v="59"/>
    </i>
    <i>
      <x v="222"/>
    </i>
    <i>
      <x v="288"/>
    </i>
    <i>
      <x v="106"/>
    </i>
    <i>
      <x v="349"/>
    </i>
    <i>
      <x v="394"/>
    </i>
    <i>
      <x v="60"/>
    </i>
    <i>
      <x v="333"/>
    </i>
    <i>
      <x v="327"/>
    </i>
    <i>
      <x v="73"/>
    </i>
    <i>
      <x v="361"/>
    </i>
    <i>
      <x v="399"/>
    </i>
    <i>
      <x v="246"/>
    </i>
    <i>
      <x v="4"/>
    </i>
    <i>
      <x v="28"/>
    </i>
    <i>
      <x v="143"/>
    </i>
    <i>
      <x v="357"/>
    </i>
    <i>
      <x v="223"/>
    </i>
    <i>
      <x v="276"/>
    </i>
    <i>
      <x v="360"/>
    </i>
    <i>
      <x v="187"/>
    </i>
    <i>
      <x v="267"/>
    </i>
    <i>
      <x v="34"/>
    </i>
    <i>
      <x v="16"/>
    </i>
    <i>
      <x v="229"/>
    </i>
    <i>
      <x v="391"/>
    </i>
    <i>
      <x v="242"/>
    </i>
    <i>
      <x v="12"/>
    </i>
    <i>
      <x v="259"/>
    </i>
    <i>
      <x v="293"/>
    </i>
    <i>
      <x v="245"/>
    </i>
    <i>
      <x v="344"/>
    </i>
    <i>
      <x v="128"/>
    </i>
    <i>
      <x v="159"/>
    </i>
    <i>
      <x v="123"/>
    </i>
    <i>
      <x v="21"/>
    </i>
    <i>
      <x v="67"/>
    </i>
    <i>
      <x v="238"/>
    </i>
    <i>
      <x v="235"/>
    </i>
    <i>
      <x v="131"/>
    </i>
    <i>
      <x v="248"/>
    </i>
    <i>
      <x v="331"/>
    </i>
    <i>
      <x v="343"/>
    </i>
    <i>
      <x v="84"/>
    </i>
    <i>
      <x v="202"/>
    </i>
    <i>
      <x v="142"/>
    </i>
    <i>
      <x v="94"/>
    </i>
    <i>
      <x v="356"/>
    </i>
    <i>
      <x v="244"/>
    </i>
    <i>
      <x v="378"/>
    </i>
    <i>
      <x v="366"/>
    </i>
    <i>
      <x v="168"/>
    </i>
    <i>
      <x v="270"/>
    </i>
    <i>
      <x v="136"/>
    </i>
    <i>
      <x v="213"/>
    </i>
    <i>
      <x v="283"/>
    </i>
    <i>
      <x v="353"/>
    </i>
    <i>
      <x v="379"/>
    </i>
    <i>
      <x v="355"/>
    </i>
    <i>
      <x v="289"/>
    </i>
    <i>
      <x v="69"/>
    </i>
    <i>
      <x v="71"/>
    </i>
    <i>
      <x v="141"/>
    </i>
    <i>
      <x v="298"/>
    </i>
    <i>
      <x v="87"/>
    </i>
    <i>
      <x v="150"/>
    </i>
    <i>
      <x v="409"/>
    </i>
    <i>
      <x v="224"/>
    </i>
    <i>
      <x v="30"/>
    </i>
    <i>
      <x v="302"/>
    </i>
    <i>
      <x v="188"/>
    </i>
    <i>
      <x v="227"/>
    </i>
    <i>
      <x v="217"/>
    </i>
    <i>
      <x v="363"/>
    </i>
    <i>
      <x v="303"/>
    </i>
    <i>
      <x v="321"/>
    </i>
    <i>
      <x v="208"/>
    </i>
    <i>
      <x v="404"/>
    </i>
    <i>
      <x v="336"/>
    </i>
    <i>
      <x v="95"/>
    </i>
    <i>
      <x v="364"/>
    </i>
    <i>
      <x v="240"/>
    </i>
    <i>
      <x v="268"/>
    </i>
    <i>
      <x v="370"/>
    </i>
    <i>
      <x v="284"/>
    </i>
    <i>
      <x v="347"/>
    </i>
    <i>
      <x v="57"/>
    </i>
    <i>
      <x v="393"/>
    </i>
    <i>
      <x v="295"/>
    </i>
    <i>
      <x v="147"/>
    </i>
    <i>
      <x v="129"/>
    </i>
    <i>
      <x v="85"/>
    </i>
    <i>
      <x v="278"/>
    </i>
    <i>
      <x v="216"/>
    </i>
    <i>
      <x v="377"/>
    </i>
    <i>
      <x v="5"/>
    </i>
    <i>
      <x v="382"/>
    </i>
    <i>
      <x v="22"/>
    </i>
    <i>
      <x v="98"/>
    </i>
    <i>
      <x v="126"/>
    </i>
    <i>
      <x v="269"/>
    </i>
    <i>
      <x v="108"/>
    </i>
    <i>
      <x v="354"/>
    </i>
    <i>
      <x v="266"/>
    </i>
    <i>
      <x v="117"/>
    </i>
    <i>
      <x v="318"/>
    </i>
    <i>
      <x v="39"/>
    </i>
    <i>
      <x v="82"/>
    </i>
    <i>
      <x v="115"/>
    </i>
    <i>
      <x v="253"/>
    </i>
    <i>
      <x v="367"/>
    </i>
    <i>
      <x v="341"/>
    </i>
    <i>
      <x v="58"/>
    </i>
    <i>
      <x v="164"/>
    </i>
    <i>
      <x v="322"/>
    </i>
    <i>
      <x v="81"/>
    </i>
    <i>
      <x v="314"/>
    </i>
    <i>
      <x v="237"/>
    </i>
    <i>
      <x v="137"/>
    </i>
    <i>
      <x v="109"/>
    </i>
    <i>
      <x v="422"/>
    </i>
    <i>
      <x v="249"/>
    </i>
    <i>
      <x v="206"/>
    </i>
    <i>
      <x v="326"/>
    </i>
    <i>
      <x v="294"/>
    </i>
    <i>
      <x v="406"/>
    </i>
    <i>
      <x v="330"/>
    </i>
    <i>
      <x v="61"/>
    </i>
    <i>
      <x v="279"/>
    </i>
    <i>
      <x v="210"/>
    </i>
    <i>
      <x v="372"/>
    </i>
    <i>
      <x v="236"/>
    </i>
    <i>
      <x v="97"/>
    </i>
    <i>
      <x v="386"/>
    </i>
    <i>
      <x v="138"/>
    </i>
    <i>
      <x v="135"/>
    </i>
    <i>
      <x v="209"/>
    </i>
    <i>
      <x v="260"/>
    </i>
    <i>
      <x v="239"/>
    </i>
    <i>
      <x v="99"/>
    </i>
    <i>
      <x v="165"/>
    </i>
    <i>
      <x v="332"/>
    </i>
    <i>
      <x v="220"/>
    </i>
    <i>
      <x v="352"/>
    </i>
    <i>
      <x v="93"/>
    </i>
    <i>
      <x v="65"/>
    </i>
    <i>
      <x v="233"/>
    </i>
    <i>
      <x v="154"/>
    </i>
    <i>
      <x v="346"/>
    </i>
    <i>
      <x v="139"/>
    </i>
    <i>
      <x v="410"/>
    </i>
    <i>
      <x v="365"/>
    </i>
    <i>
      <x v="402"/>
    </i>
    <i>
      <x v="86"/>
    </i>
    <i>
      <x v="155"/>
    </i>
    <i>
      <x v="401"/>
    </i>
    <i>
      <x v="192"/>
    </i>
    <i>
      <x v="392"/>
    </i>
    <i>
      <x v="263"/>
    </i>
    <i>
      <x v="56"/>
    </i>
    <i>
      <x v="362"/>
    </i>
    <i>
      <x v="234"/>
    </i>
    <i>
      <x v="418"/>
    </i>
    <i>
      <x v="359"/>
    </i>
    <i>
      <x v="334"/>
    </i>
    <i>
      <x v="151"/>
    </i>
    <i>
      <x v="390"/>
    </i>
    <i>
      <x v="153"/>
    </i>
    <i>
      <x v="375"/>
    </i>
    <i>
      <x v="250"/>
    </i>
    <i>
      <x v="345"/>
    </i>
    <i>
      <x v="387"/>
    </i>
    <i>
      <x v="130"/>
    </i>
    <i>
      <x v="313"/>
    </i>
    <i>
      <x v="319"/>
    </i>
    <i>
      <x v="107"/>
    </i>
    <i>
      <x v="191"/>
    </i>
    <i>
      <x v="232"/>
    </i>
    <i>
      <x v="380"/>
    </i>
    <i>
      <x v="251"/>
    </i>
    <i>
      <x v="62"/>
    </i>
    <i>
      <x v="388"/>
    </i>
    <i>
      <x v="351"/>
    </i>
    <i>
      <x v="371"/>
    </i>
    <i>
      <x v="325"/>
    </i>
    <i>
      <x v="145"/>
    </i>
    <i>
      <x v="316"/>
    </i>
    <i>
      <x v="140"/>
    </i>
    <i>
      <x v="205"/>
    </i>
    <i>
      <x v="7"/>
    </i>
    <i>
      <x v="214"/>
    </i>
    <i>
      <x v="338"/>
    </i>
    <i>
      <x v="221"/>
    </i>
    <i>
      <x v="203"/>
    </i>
    <i>
      <x v="419"/>
    </i>
    <i>
      <x v="423"/>
    </i>
    <i>
      <x v="389"/>
    </i>
    <i>
      <x v="335"/>
    </i>
    <i>
      <x v="396"/>
    </i>
    <i>
      <x v="424"/>
    </i>
    <i>
      <x v="342"/>
    </i>
    <i>
      <x v="328"/>
    </i>
    <i>
      <x v="241"/>
    </i>
    <i>
      <x v="148"/>
    </i>
    <i>
      <x v="407"/>
    </i>
    <i>
      <x v="228"/>
    </i>
    <i>
      <x v="163"/>
    </i>
    <i>
      <x v="397"/>
    </i>
    <i>
      <x v="329"/>
    </i>
    <i>
      <x v="369"/>
    </i>
    <i>
      <x v="100"/>
    </i>
    <i>
      <x v="395"/>
    </i>
    <i>
      <x v="78"/>
    </i>
    <i>
      <x v="127"/>
    </i>
    <i>
      <x v="152"/>
    </i>
    <i>
      <x v="195"/>
    </i>
    <i>
      <x v="146"/>
    </i>
    <i>
      <x v="368"/>
    </i>
    <i>
      <x v="415"/>
    </i>
    <i>
      <x v="421"/>
    </i>
    <i>
      <x v="408"/>
    </i>
    <i>
      <x v="405"/>
    </i>
    <i>
      <x v="417"/>
    </i>
    <i>
      <x v="420"/>
    </i>
    <i>
      <x v="411"/>
    </i>
    <i>
      <x v="414"/>
    </i>
    <i>
      <x v="416"/>
    </i>
    <i>
      <x v="403"/>
    </i>
    <i>
      <x v="373"/>
    </i>
    <i>
      <x v="23"/>
    </i>
    <i>
      <x v="374"/>
    </i>
    <i>
      <x v="398"/>
    </i>
    <i>
      <x v="413"/>
    </i>
    <i>
      <x v="383"/>
    </i>
    <i>
      <x v="358"/>
    </i>
    <i t="grand">
      <x/>
    </i>
  </rowItems>
  <colItems count="1">
    <i/>
  </colItems>
  <pageFields count="2">
    <pageField fld="0" hier="-1"/>
    <pageField fld="2" hier="-1"/>
  </pageFields>
  <dataFields count="1">
    <dataField name="Summer av dekar" fld="3" baseField="0" baseItem="0" numFmtId="165"/>
  </dataFields>
  <formats count="3">
    <format dxfId="668">
      <pivotArea outline="0" collapsedLevelsAreSubtotals="1" fieldPosition="0"/>
    </format>
    <format dxfId="667">
      <pivotArea outline="0" collapsedLevelsAreSubtotals="1" fieldPosition="0"/>
    </format>
    <format dxfId="66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ell11" cacheId="32"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location ref="G14:M15" firstHeaderRow="1" firstDataRow="2" firstDataCol="0"/>
  <pivotFields count="4">
    <pivotField multipleItemSelectionAllowed="1" showAll="0">
      <items count="20">
        <item x="0"/>
        <item x="1"/>
        <item x="2"/>
        <item x="3"/>
        <item x="4"/>
        <item x="5"/>
        <item x="6"/>
        <item x="7"/>
        <item x="8"/>
        <item x="9"/>
        <item x="10"/>
        <item x="11"/>
        <item x="12"/>
        <item x="13"/>
        <item x="14"/>
        <item x="15"/>
        <item x="16"/>
        <item x="17"/>
        <item x="18"/>
        <item t="default"/>
      </items>
    </pivotField>
    <pivotField showAll="0"/>
    <pivotField axis="axisCol" showAll="0">
      <items count="10">
        <item x="6"/>
        <item x="0"/>
        <item x="1"/>
        <item m="1" x="8"/>
        <item x="2"/>
        <item m="1" x="7"/>
        <item x="4"/>
        <item x="3"/>
        <item x="5"/>
        <item t="default"/>
      </items>
    </pivotField>
    <pivotField showAll="0"/>
  </pivotFields>
  <rowItems count="1">
    <i/>
  </rowItems>
  <colFields count="1">
    <field x="2"/>
  </colFields>
  <colItems count="7">
    <i>
      <x/>
    </i>
    <i>
      <x v="1"/>
    </i>
    <i>
      <x v="2"/>
    </i>
    <i>
      <x v="4"/>
    </i>
    <i>
      <x v="6"/>
    </i>
    <i>
      <x v="7"/>
    </i>
    <i>
      <x v="8"/>
    </i>
  </colItems>
  <formats count="7">
    <format dxfId="675">
      <pivotArea outline="0" collapsedLevelsAreSubtotals="1" fieldPosition="0"/>
    </format>
    <format dxfId="674">
      <pivotArea outline="0" collapsedLevelsAreSubtotals="1" fieldPosition="0"/>
    </format>
    <format dxfId="673">
      <pivotArea outline="0" collapsedLevelsAreSubtotals="1" fieldPosition="0"/>
    </format>
    <format dxfId="672">
      <pivotArea outline="0" collapsedLevelsAreSubtotals="1" fieldPosition="0"/>
    </format>
    <format dxfId="671">
      <pivotArea dataOnly="0" labelOnly="1" outline="0" axis="axisValues" fieldPosition="0"/>
    </format>
    <format dxfId="670">
      <pivotArea dataOnly="0" labelOnly="1" outline="0" axis="axisValues" fieldPosition="0"/>
    </format>
    <format dxfId="66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ell10" cacheId="32" applyNumberFormats="0" applyBorderFormats="0" applyFontFormats="0" applyPatternFormats="0" applyAlignmentFormats="0" applyWidthHeightFormats="1" dataCaption="Verdier" updatedVersion="6" minRefreshableVersion="3" rowGrandTotals="0" colGrandTotals="0" itemPrintTitles="1" createdVersion="6" indent="0" outline="1" outlineData="1" multipleFieldFilters="0">
  <location ref="G8:Y9" firstHeaderRow="1" firstDataRow="2" firstDataCol="0" rowPageCount="1" colPageCount="1"/>
  <pivotFields count="4">
    <pivotField axis="axisCol" showAll="0">
      <items count="20">
        <item x="0"/>
        <item x="1"/>
        <item x="2"/>
        <item x="3"/>
        <item x="4"/>
        <item x="5"/>
        <item x="6"/>
        <item x="7"/>
        <item x="8"/>
        <item x="9"/>
        <item x="10"/>
        <item x="11"/>
        <item x="12"/>
        <item x="13"/>
        <item x="14"/>
        <item x="15"/>
        <item x="16"/>
        <item x="17"/>
        <item x="18"/>
        <item t="default"/>
      </items>
    </pivotField>
    <pivotField showAll="0"/>
    <pivotField axis="axisPage" multipleItemSelectionAllowed="1" showAll="0">
      <items count="10">
        <item x="6"/>
        <item x="0"/>
        <item x="1"/>
        <item m="1" x="8"/>
        <item x="2"/>
        <item m="1" x="7"/>
        <item x="4"/>
        <item x="3"/>
        <item x="5"/>
        <item t="default"/>
      </items>
    </pivotField>
    <pivotField showAll="0"/>
  </pivotFields>
  <rowItems count="1">
    <i/>
  </rowItems>
  <colFields count="1">
    <field x="0"/>
  </colFields>
  <colItems count="19">
    <i>
      <x/>
    </i>
    <i>
      <x v="1"/>
    </i>
    <i>
      <x v="2"/>
    </i>
    <i>
      <x v="3"/>
    </i>
    <i>
      <x v="4"/>
    </i>
    <i>
      <x v="5"/>
    </i>
    <i>
      <x v="6"/>
    </i>
    <i>
      <x v="7"/>
    </i>
    <i>
      <x v="8"/>
    </i>
    <i>
      <x v="9"/>
    </i>
    <i>
      <x v="10"/>
    </i>
    <i>
      <x v="11"/>
    </i>
    <i>
      <x v="12"/>
    </i>
    <i>
      <x v="13"/>
    </i>
    <i>
      <x v="14"/>
    </i>
    <i>
      <x v="15"/>
    </i>
    <i>
      <x v="16"/>
    </i>
    <i>
      <x v="17"/>
    </i>
    <i>
      <x v="18"/>
    </i>
  </colItems>
  <pageFields count="1">
    <pageField fld="2" hier="-1"/>
  </pageFields>
  <formats count="7">
    <format dxfId="682">
      <pivotArea outline="0" collapsedLevelsAreSubtotals="1" fieldPosition="0"/>
    </format>
    <format dxfId="681">
      <pivotArea outline="0" collapsedLevelsAreSubtotals="1" fieldPosition="0"/>
    </format>
    <format dxfId="680">
      <pivotArea outline="0" collapsedLevelsAreSubtotals="1" fieldPosition="0"/>
    </format>
    <format dxfId="679">
      <pivotArea outline="0" collapsedLevelsAreSubtotals="1" fieldPosition="0"/>
    </format>
    <format dxfId="678">
      <pivotArea dataOnly="0" labelOnly="1" outline="0" axis="axisValues" fieldPosition="0"/>
    </format>
    <format dxfId="677">
      <pivotArea dataOnly="0" labelOnly="1" outline="0" axis="axisValues" fieldPosition="0"/>
    </format>
    <format dxfId="67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300-000003000000}" name="Pivottabell9" cacheId="32" applyNumberFormats="0" applyBorderFormats="0" applyFontFormats="0" applyPatternFormats="0" applyAlignmentFormats="0" applyWidthHeightFormats="1" dataCaption="Verdier" updatedVersion="6" minRefreshableVersion="3" itemPrintTitles="1" createdVersion="6" indent="0" outline="1" outlineData="1" multipleFieldFilters="0">
  <location ref="D8:E434" firstHeaderRow="1" firstDataRow="1" firstDataCol="1" rowPageCount="2" colPageCount="1"/>
  <pivotFields count="4">
    <pivotField axis="axisPage" multipleItemSelectionAllowed="1" showAll="0">
      <items count="20">
        <item x="0"/>
        <item x="1"/>
        <item x="2"/>
        <item x="3"/>
        <item x="4"/>
        <item x="5"/>
        <item x="6"/>
        <item x="7"/>
        <item x="8"/>
        <item x="9"/>
        <item x="10"/>
        <item x="11"/>
        <item x="12"/>
        <item x="13"/>
        <item x="14"/>
        <item x="15"/>
        <item x="16"/>
        <item x="17"/>
        <item x="18"/>
        <item t="default"/>
      </items>
    </pivotField>
    <pivotField axis="axisRow" showAll="0" sortType="descending">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autoSortScope>
        <pivotArea dataOnly="0" outline="0" fieldPosition="0">
          <references count="1">
            <reference field="4294967294" count="1" selected="0">
              <x v="0"/>
            </reference>
          </references>
        </pivotArea>
      </autoSortScope>
    </pivotField>
    <pivotField axis="axisPage" multipleItemSelectionAllowed="1" showAll="0">
      <items count="10">
        <item x="6"/>
        <item x="0"/>
        <item x="1"/>
        <item m="1" x="8"/>
        <item x="2"/>
        <item m="1" x="7"/>
        <item x="4"/>
        <item x="3"/>
        <item x="5"/>
        <item t="default"/>
      </items>
    </pivotField>
    <pivotField dataField="1" showAll="0"/>
  </pivotFields>
  <rowFields count="1">
    <field x="1"/>
  </rowFields>
  <rowItems count="426">
    <i>
      <x v="292"/>
    </i>
    <i>
      <x v="172"/>
    </i>
    <i>
      <x v="194"/>
    </i>
    <i>
      <x v="43"/>
    </i>
    <i>
      <x v="3"/>
    </i>
    <i>
      <x v="180"/>
    </i>
    <i>
      <x v="179"/>
    </i>
    <i>
      <x v="182"/>
    </i>
    <i>
      <x v="45"/>
    </i>
    <i>
      <x v="178"/>
    </i>
    <i>
      <x v="125"/>
    </i>
    <i>
      <x v="52"/>
    </i>
    <i>
      <x v="320"/>
    </i>
    <i>
      <x v="80"/>
    </i>
    <i>
      <x v="317"/>
    </i>
    <i>
      <x v="112"/>
    </i>
    <i>
      <x v="197"/>
    </i>
    <i>
      <x v="20"/>
    </i>
    <i>
      <x v="196"/>
    </i>
    <i>
      <x v="18"/>
    </i>
    <i>
      <x v="340"/>
    </i>
    <i>
      <x v="113"/>
    </i>
    <i>
      <x v="104"/>
    </i>
    <i>
      <x v="35"/>
    </i>
    <i>
      <x v="304"/>
    </i>
    <i>
      <x v="307"/>
    </i>
    <i>
      <x v="149"/>
    </i>
    <i>
      <x v="37"/>
    </i>
    <i>
      <x v="158"/>
    </i>
    <i>
      <x v="26"/>
    </i>
    <i>
      <x v="44"/>
    </i>
    <i>
      <x v="2"/>
    </i>
    <i>
      <x v="171"/>
    </i>
    <i>
      <x v="76"/>
    </i>
    <i>
      <x v="310"/>
    </i>
    <i>
      <x v="230"/>
    </i>
    <i>
      <x v="63"/>
    </i>
    <i>
      <x v="116"/>
    </i>
    <i>
      <x v="174"/>
    </i>
    <i>
      <x v="47"/>
    </i>
    <i>
      <x v="226"/>
    </i>
    <i>
      <x v="193"/>
    </i>
    <i>
      <x v="173"/>
    </i>
    <i>
      <x v="167"/>
    </i>
    <i>
      <x v="280"/>
    </i>
    <i>
      <x v="384"/>
    </i>
    <i>
      <x v="27"/>
    </i>
    <i>
      <x v="32"/>
    </i>
    <i>
      <x v="311"/>
    </i>
    <i>
      <x v="211"/>
    </i>
    <i>
      <x v="323"/>
    </i>
    <i>
      <x v="114"/>
    </i>
    <i>
      <x v="185"/>
    </i>
    <i>
      <x v="64"/>
    </i>
    <i>
      <x v="120"/>
    </i>
    <i>
      <x v="385"/>
    </i>
    <i>
      <x v="42"/>
    </i>
    <i>
      <x v="186"/>
    </i>
    <i>
      <x v="297"/>
    </i>
    <i>
      <x v="105"/>
    </i>
    <i>
      <x v="15"/>
    </i>
    <i>
      <x v="198"/>
    </i>
    <i>
      <x v="124"/>
    </i>
    <i>
      <x v="190"/>
    </i>
    <i>
      <x v="118"/>
    </i>
    <i>
      <x v="144"/>
    </i>
    <i>
      <x v="13"/>
    </i>
    <i>
      <x v="156"/>
    </i>
    <i>
      <x v="11"/>
    </i>
    <i>
      <x v="225"/>
    </i>
    <i>
      <x v="189"/>
    </i>
    <i>
      <x v="19"/>
    </i>
    <i>
      <x v="287"/>
    </i>
    <i>
      <x v="49"/>
    </i>
    <i>
      <x v="75"/>
    </i>
    <i>
      <x v="110"/>
    </i>
    <i>
      <x v="400"/>
    </i>
    <i>
      <x v="181"/>
    </i>
    <i>
      <x v="257"/>
    </i>
    <i>
      <x v="247"/>
    </i>
    <i>
      <x v="72"/>
    </i>
    <i>
      <x v="218"/>
    </i>
    <i>
      <x v="212"/>
    </i>
    <i>
      <x v="132"/>
    </i>
    <i>
      <x v="70"/>
    </i>
    <i>
      <x v="14"/>
    </i>
    <i>
      <x v="102"/>
    </i>
    <i>
      <x v="281"/>
    </i>
    <i>
      <x v="157"/>
    </i>
    <i>
      <x/>
    </i>
    <i>
      <x v="50"/>
    </i>
    <i>
      <x v="299"/>
    </i>
    <i>
      <x v="204"/>
    </i>
    <i>
      <x v="255"/>
    </i>
    <i>
      <x v="40"/>
    </i>
    <i>
      <x v="291"/>
    </i>
    <i>
      <x v="324"/>
    </i>
    <i>
      <x v="312"/>
    </i>
    <i>
      <x v="91"/>
    </i>
    <i>
      <x v="41"/>
    </i>
    <i>
      <x v="38"/>
    </i>
    <i>
      <x v="282"/>
    </i>
    <i>
      <x v="166"/>
    </i>
    <i>
      <x v="169"/>
    </i>
    <i>
      <x v="77"/>
    </i>
    <i>
      <x v="25"/>
    </i>
    <i>
      <x v="31"/>
    </i>
    <i>
      <x v="350"/>
    </i>
    <i>
      <x v="48"/>
    </i>
    <i>
      <x v="264"/>
    </i>
    <i>
      <x v="121"/>
    </i>
    <i>
      <x v="348"/>
    </i>
    <i>
      <x v="231"/>
    </i>
    <i>
      <x v="183"/>
    </i>
    <i>
      <x v="273"/>
    </i>
    <i>
      <x v="36"/>
    </i>
    <i>
      <x v="66"/>
    </i>
    <i>
      <x v="46"/>
    </i>
    <i>
      <x v="199"/>
    </i>
    <i>
      <x v="9"/>
    </i>
    <i>
      <x v="74"/>
    </i>
    <i>
      <x v="200"/>
    </i>
    <i>
      <x v="161"/>
    </i>
    <i>
      <x v="10"/>
    </i>
    <i>
      <x v="53"/>
    </i>
    <i>
      <x v="309"/>
    </i>
    <i>
      <x v="339"/>
    </i>
    <i>
      <x v="275"/>
    </i>
    <i>
      <x v="184"/>
    </i>
    <i>
      <x v="286"/>
    </i>
    <i>
      <x v="300"/>
    </i>
    <i>
      <x v="412"/>
    </i>
    <i>
      <x v="265"/>
    </i>
    <i>
      <x v="219"/>
    </i>
    <i>
      <x v="101"/>
    </i>
    <i>
      <x v="254"/>
    </i>
    <i>
      <x v="92"/>
    </i>
    <i>
      <x v="337"/>
    </i>
    <i>
      <x v="315"/>
    </i>
    <i>
      <x v="243"/>
    </i>
    <i>
      <x v="274"/>
    </i>
    <i>
      <x v="122"/>
    </i>
    <i>
      <x v="285"/>
    </i>
    <i>
      <x v="308"/>
    </i>
    <i>
      <x v="170"/>
    </i>
    <i>
      <x v="89"/>
    </i>
    <i>
      <x v="177"/>
    </i>
    <i>
      <x v="175"/>
    </i>
    <i>
      <x v="258"/>
    </i>
    <i>
      <x v="306"/>
    </i>
    <i>
      <x v="301"/>
    </i>
    <i>
      <x v="290"/>
    </i>
    <i>
      <x v="262"/>
    </i>
    <i>
      <x v="133"/>
    </i>
    <i>
      <x v="176"/>
    </i>
    <i>
      <x v="201"/>
    </i>
    <i>
      <x v="256"/>
    </i>
    <i>
      <x v="24"/>
    </i>
    <i>
      <x v="277"/>
    </i>
    <i>
      <x v="51"/>
    </i>
    <i>
      <x v="54"/>
    </i>
    <i>
      <x v="271"/>
    </i>
    <i>
      <x v="272"/>
    </i>
    <i>
      <x v="207"/>
    </i>
    <i>
      <x v="68"/>
    </i>
    <i>
      <x v="8"/>
    </i>
    <i>
      <x v="79"/>
    </i>
    <i>
      <x v="96"/>
    </i>
    <i>
      <x v="111"/>
    </i>
    <i>
      <x v="261"/>
    </i>
    <i>
      <x v="88"/>
    </i>
    <i>
      <x v="83"/>
    </i>
    <i>
      <x v="252"/>
    </i>
    <i>
      <x v="376"/>
    </i>
    <i>
      <x v="55"/>
    </i>
    <i>
      <x v="29"/>
    </i>
    <i>
      <x v="119"/>
    </i>
    <i>
      <x v="160"/>
    </i>
    <i>
      <x v="162"/>
    </i>
    <i>
      <x v="103"/>
    </i>
    <i>
      <x v="90"/>
    </i>
    <i>
      <x v="296"/>
    </i>
    <i>
      <x v="6"/>
    </i>
    <i>
      <x v="305"/>
    </i>
    <i>
      <x v="33"/>
    </i>
    <i>
      <x v="17"/>
    </i>
    <i>
      <x v="215"/>
    </i>
    <i>
      <x v="134"/>
    </i>
    <i>
      <x v="1"/>
    </i>
    <i>
      <x v="381"/>
    </i>
    <i>
      <x v="59"/>
    </i>
    <i>
      <x v="222"/>
    </i>
    <i>
      <x v="288"/>
    </i>
    <i>
      <x v="106"/>
    </i>
    <i>
      <x v="349"/>
    </i>
    <i>
      <x v="394"/>
    </i>
    <i>
      <x v="60"/>
    </i>
    <i>
      <x v="333"/>
    </i>
    <i>
      <x v="327"/>
    </i>
    <i>
      <x v="73"/>
    </i>
    <i>
      <x v="361"/>
    </i>
    <i>
      <x v="399"/>
    </i>
    <i>
      <x v="246"/>
    </i>
    <i>
      <x v="4"/>
    </i>
    <i>
      <x v="28"/>
    </i>
    <i>
      <x v="143"/>
    </i>
    <i>
      <x v="357"/>
    </i>
    <i>
      <x v="223"/>
    </i>
    <i>
      <x v="276"/>
    </i>
    <i>
      <x v="360"/>
    </i>
    <i>
      <x v="187"/>
    </i>
    <i>
      <x v="267"/>
    </i>
    <i>
      <x v="34"/>
    </i>
    <i>
      <x v="16"/>
    </i>
    <i>
      <x v="229"/>
    </i>
    <i>
      <x v="391"/>
    </i>
    <i>
      <x v="242"/>
    </i>
    <i>
      <x v="12"/>
    </i>
    <i>
      <x v="259"/>
    </i>
    <i>
      <x v="293"/>
    </i>
    <i>
      <x v="245"/>
    </i>
    <i>
      <x v="344"/>
    </i>
    <i>
      <x v="128"/>
    </i>
    <i>
      <x v="159"/>
    </i>
    <i>
      <x v="123"/>
    </i>
    <i>
      <x v="21"/>
    </i>
    <i>
      <x v="67"/>
    </i>
    <i>
      <x v="238"/>
    </i>
    <i>
      <x v="235"/>
    </i>
    <i>
      <x v="131"/>
    </i>
    <i>
      <x v="248"/>
    </i>
    <i>
      <x v="331"/>
    </i>
    <i>
      <x v="343"/>
    </i>
    <i>
      <x v="84"/>
    </i>
    <i>
      <x v="202"/>
    </i>
    <i>
      <x v="142"/>
    </i>
    <i>
      <x v="94"/>
    </i>
    <i>
      <x v="356"/>
    </i>
    <i>
      <x v="244"/>
    </i>
    <i>
      <x v="378"/>
    </i>
    <i>
      <x v="366"/>
    </i>
    <i>
      <x v="168"/>
    </i>
    <i>
      <x v="270"/>
    </i>
    <i>
      <x v="136"/>
    </i>
    <i>
      <x v="213"/>
    </i>
    <i>
      <x v="283"/>
    </i>
    <i>
      <x v="353"/>
    </i>
    <i>
      <x v="379"/>
    </i>
    <i>
      <x v="355"/>
    </i>
    <i>
      <x v="289"/>
    </i>
    <i>
      <x v="69"/>
    </i>
    <i>
      <x v="71"/>
    </i>
    <i>
      <x v="141"/>
    </i>
    <i>
      <x v="298"/>
    </i>
    <i>
      <x v="87"/>
    </i>
    <i>
      <x v="150"/>
    </i>
    <i>
      <x v="409"/>
    </i>
    <i>
      <x v="224"/>
    </i>
    <i>
      <x v="30"/>
    </i>
    <i>
      <x v="302"/>
    </i>
    <i>
      <x v="188"/>
    </i>
    <i>
      <x v="227"/>
    </i>
    <i>
      <x v="217"/>
    </i>
    <i>
      <x v="363"/>
    </i>
    <i>
      <x v="303"/>
    </i>
    <i>
      <x v="321"/>
    </i>
    <i>
      <x v="208"/>
    </i>
    <i>
      <x v="404"/>
    </i>
    <i>
      <x v="336"/>
    </i>
    <i>
      <x v="95"/>
    </i>
    <i>
      <x v="364"/>
    </i>
    <i>
      <x v="240"/>
    </i>
    <i>
      <x v="268"/>
    </i>
    <i>
      <x v="370"/>
    </i>
    <i>
      <x v="284"/>
    </i>
    <i>
      <x v="347"/>
    </i>
    <i>
      <x v="57"/>
    </i>
    <i>
      <x v="393"/>
    </i>
    <i>
      <x v="295"/>
    </i>
    <i>
      <x v="147"/>
    </i>
    <i>
      <x v="129"/>
    </i>
    <i>
      <x v="85"/>
    </i>
    <i>
      <x v="278"/>
    </i>
    <i>
      <x v="216"/>
    </i>
    <i>
      <x v="377"/>
    </i>
    <i>
      <x v="5"/>
    </i>
    <i>
      <x v="382"/>
    </i>
    <i>
      <x v="22"/>
    </i>
    <i>
      <x v="98"/>
    </i>
    <i>
      <x v="126"/>
    </i>
    <i>
      <x v="269"/>
    </i>
    <i>
      <x v="108"/>
    </i>
    <i>
      <x v="354"/>
    </i>
    <i>
      <x v="266"/>
    </i>
    <i>
      <x v="117"/>
    </i>
    <i>
      <x v="318"/>
    </i>
    <i>
      <x v="39"/>
    </i>
    <i>
      <x v="82"/>
    </i>
    <i>
      <x v="115"/>
    </i>
    <i>
      <x v="253"/>
    </i>
    <i>
      <x v="367"/>
    </i>
    <i>
      <x v="341"/>
    </i>
    <i>
      <x v="58"/>
    </i>
    <i>
      <x v="164"/>
    </i>
    <i>
      <x v="322"/>
    </i>
    <i>
      <x v="81"/>
    </i>
    <i>
      <x v="314"/>
    </i>
    <i>
      <x v="237"/>
    </i>
    <i>
      <x v="137"/>
    </i>
    <i>
      <x v="109"/>
    </i>
    <i>
      <x v="422"/>
    </i>
    <i>
      <x v="249"/>
    </i>
    <i>
      <x v="206"/>
    </i>
    <i>
      <x v="326"/>
    </i>
    <i>
      <x v="294"/>
    </i>
    <i>
      <x v="406"/>
    </i>
    <i>
      <x v="330"/>
    </i>
    <i>
      <x v="61"/>
    </i>
    <i>
      <x v="279"/>
    </i>
    <i>
      <x v="210"/>
    </i>
    <i>
      <x v="372"/>
    </i>
    <i>
      <x v="236"/>
    </i>
    <i>
      <x v="97"/>
    </i>
    <i>
      <x v="386"/>
    </i>
    <i>
      <x v="138"/>
    </i>
    <i>
      <x v="135"/>
    </i>
    <i>
      <x v="209"/>
    </i>
    <i>
      <x v="260"/>
    </i>
    <i>
      <x v="239"/>
    </i>
    <i>
      <x v="99"/>
    </i>
    <i>
      <x v="165"/>
    </i>
    <i>
      <x v="332"/>
    </i>
    <i>
      <x v="220"/>
    </i>
    <i>
      <x v="352"/>
    </i>
    <i>
      <x v="93"/>
    </i>
    <i>
      <x v="65"/>
    </i>
    <i>
      <x v="233"/>
    </i>
    <i>
      <x v="154"/>
    </i>
    <i>
      <x v="346"/>
    </i>
    <i>
      <x v="139"/>
    </i>
    <i>
      <x v="410"/>
    </i>
    <i>
      <x v="365"/>
    </i>
    <i>
      <x v="402"/>
    </i>
    <i>
      <x v="86"/>
    </i>
    <i>
      <x v="155"/>
    </i>
    <i>
      <x v="401"/>
    </i>
    <i>
      <x v="192"/>
    </i>
    <i>
      <x v="392"/>
    </i>
    <i>
      <x v="263"/>
    </i>
    <i>
      <x v="56"/>
    </i>
    <i>
      <x v="362"/>
    </i>
    <i>
      <x v="234"/>
    </i>
    <i>
      <x v="418"/>
    </i>
    <i>
      <x v="359"/>
    </i>
    <i>
      <x v="334"/>
    </i>
    <i>
      <x v="151"/>
    </i>
    <i>
      <x v="390"/>
    </i>
    <i>
      <x v="153"/>
    </i>
    <i>
      <x v="375"/>
    </i>
    <i>
      <x v="250"/>
    </i>
    <i>
      <x v="345"/>
    </i>
    <i>
      <x v="387"/>
    </i>
    <i>
      <x v="130"/>
    </i>
    <i>
      <x v="313"/>
    </i>
    <i>
      <x v="319"/>
    </i>
    <i>
      <x v="107"/>
    </i>
    <i>
      <x v="191"/>
    </i>
    <i>
      <x v="232"/>
    </i>
    <i>
      <x v="380"/>
    </i>
    <i>
      <x v="251"/>
    </i>
    <i>
      <x v="62"/>
    </i>
    <i>
      <x v="388"/>
    </i>
    <i>
      <x v="351"/>
    </i>
    <i>
      <x v="371"/>
    </i>
    <i>
      <x v="325"/>
    </i>
    <i>
      <x v="145"/>
    </i>
    <i>
      <x v="316"/>
    </i>
    <i>
      <x v="140"/>
    </i>
    <i>
      <x v="205"/>
    </i>
    <i>
      <x v="7"/>
    </i>
    <i>
      <x v="214"/>
    </i>
    <i>
      <x v="338"/>
    </i>
    <i>
      <x v="221"/>
    </i>
    <i>
      <x v="203"/>
    </i>
    <i>
      <x v="419"/>
    </i>
    <i>
      <x v="423"/>
    </i>
    <i>
      <x v="389"/>
    </i>
    <i>
      <x v="335"/>
    </i>
    <i>
      <x v="396"/>
    </i>
    <i>
      <x v="424"/>
    </i>
    <i>
      <x v="342"/>
    </i>
    <i>
      <x v="328"/>
    </i>
    <i>
      <x v="241"/>
    </i>
    <i>
      <x v="148"/>
    </i>
    <i>
      <x v="407"/>
    </i>
    <i>
      <x v="228"/>
    </i>
    <i>
      <x v="163"/>
    </i>
    <i>
      <x v="397"/>
    </i>
    <i>
      <x v="329"/>
    </i>
    <i>
      <x v="369"/>
    </i>
    <i>
      <x v="100"/>
    </i>
    <i>
      <x v="395"/>
    </i>
    <i>
      <x v="78"/>
    </i>
    <i>
      <x v="127"/>
    </i>
    <i>
      <x v="152"/>
    </i>
    <i>
      <x v="195"/>
    </i>
    <i>
      <x v="146"/>
    </i>
    <i>
      <x v="368"/>
    </i>
    <i>
      <x v="415"/>
    </i>
    <i>
      <x v="421"/>
    </i>
    <i>
      <x v="408"/>
    </i>
    <i>
      <x v="405"/>
    </i>
    <i>
      <x v="417"/>
    </i>
    <i>
      <x v="420"/>
    </i>
    <i>
      <x v="411"/>
    </i>
    <i>
      <x v="414"/>
    </i>
    <i>
      <x v="416"/>
    </i>
    <i>
      <x v="403"/>
    </i>
    <i>
      <x v="373"/>
    </i>
    <i>
      <x v="23"/>
    </i>
    <i>
      <x v="374"/>
    </i>
    <i>
      <x v="398"/>
    </i>
    <i>
      <x v="413"/>
    </i>
    <i>
      <x v="383"/>
    </i>
    <i>
      <x v="358"/>
    </i>
    <i t="grand">
      <x/>
    </i>
  </rowItems>
  <colItems count="1">
    <i/>
  </colItems>
  <pageFields count="2">
    <pageField fld="0" hier="-1"/>
    <pageField fld="2" hier="-1"/>
  </pageFields>
  <dataFields count="1">
    <dataField name="Summer av dekar" fld="3" showDataAs="percentOfCol" baseField="1" baseItem="112" numFmtId="167"/>
  </dataFields>
  <formats count="9">
    <format dxfId="691">
      <pivotArea outline="0" collapsedLevelsAreSubtotals="1" fieldPosition="0"/>
    </format>
    <format dxfId="690">
      <pivotArea outline="0" collapsedLevelsAreSubtotals="1" fieldPosition="0"/>
    </format>
    <format dxfId="689">
      <pivotArea outline="0" collapsedLevelsAreSubtotals="1" fieldPosition="0"/>
    </format>
    <format dxfId="688">
      <pivotArea outline="0" fieldPosition="0">
        <references count="1">
          <reference field="4294967294" count="1">
            <x v="0"/>
          </reference>
        </references>
      </pivotArea>
    </format>
    <format dxfId="687">
      <pivotArea collapsedLevelsAreSubtotals="1" fieldPosition="0">
        <references count="1">
          <reference field="1" count="1">
            <x v="112"/>
          </reference>
        </references>
      </pivotArea>
    </format>
    <format dxfId="686">
      <pivotArea outline="0" collapsedLevelsAreSubtotals="1" fieldPosition="0"/>
    </format>
    <format dxfId="685">
      <pivotArea dataOnly="0" labelOnly="1" outline="0" axis="axisValues" fieldPosition="0"/>
    </format>
    <format dxfId="684">
      <pivotArea dataOnly="0" labelOnly="1" outline="0" axis="axisValues" fieldPosition="0"/>
    </format>
    <format dxfId="68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ell3" cacheId="32" applyNumberFormats="0" applyBorderFormats="0" applyFontFormats="0" applyPatternFormats="0" applyAlignmentFormats="0" applyWidthHeightFormats="1" dataCaption="Verdier" grandTotalCaption="sum" updatedVersion="6" minRefreshableVersion="3" itemPrintTitles="1" createdVersion="6" indent="0" outline="1" outlineData="1" multipleFieldFilters="0">
  <location ref="K8:S435" firstHeaderRow="1" firstDataRow="2" firstDataCol="1" rowPageCount="1" colPageCount="1"/>
  <pivotFields count="4">
    <pivotField axis="axisPage" multipleItemSelectionAllowed="1" showAll="0">
      <items count="20">
        <item x="0"/>
        <item x="1"/>
        <item x="2"/>
        <item x="3"/>
        <item x="4"/>
        <item x="5"/>
        <item x="6"/>
        <item x="7"/>
        <item x="8"/>
        <item x="9"/>
        <item x="10"/>
        <item x="11"/>
        <item x="12"/>
        <item x="13"/>
        <item x="14"/>
        <item x="15"/>
        <item x="16"/>
        <item x="17"/>
        <item x="18"/>
        <item t="default"/>
      </items>
    </pivotField>
    <pivotField axis="axisRow" showAll="0" sortType="ascending">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pivotField>
    <pivotField axis="axisCol" showAll="0" defaultSubtotal="0">
      <items count="9">
        <item x="6"/>
        <item x="0"/>
        <item n="fritids-boliger" x="1"/>
        <item n="grønt og idretts-områder" m="1" x="8"/>
        <item n="lanbruks-bebyggelse" x="2"/>
        <item m="1" x="7"/>
        <item x="4"/>
        <item x="3"/>
        <item x="5"/>
      </items>
    </pivotField>
    <pivotField dataField="1" showAll="0" defaultSubtotal="0"/>
  </pivotFields>
  <rowFields count="1">
    <field x="1"/>
  </rowFields>
  <rowItems count="4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t="grand">
      <x/>
    </i>
  </rowItems>
  <colFields count="1">
    <field x="2"/>
  </colFields>
  <colItems count="8">
    <i>
      <x/>
    </i>
    <i>
      <x v="1"/>
    </i>
    <i>
      <x v="2"/>
    </i>
    <i>
      <x v="4"/>
    </i>
    <i>
      <x v="6"/>
    </i>
    <i>
      <x v="7"/>
    </i>
    <i>
      <x v="8"/>
    </i>
    <i t="grand">
      <x/>
    </i>
  </colItems>
  <pageFields count="1">
    <pageField fld="0" hier="-1"/>
  </pageFields>
  <dataFields count="1">
    <dataField name="Summer av dekar" fld="3" showDataAs="percentOfRow" baseField="1" baseItem="172" numFmtId="9"/>
  </dataFields>
  <formats count="209">
    <format dxfId="408">
      <pivotArea outline="0" collapsedLevelsAreSubtotals="1" fieldPosition="0"/>
    </format>
    <format dxfId="407">
      <pivotArea outline="0" collapsedLevelsAreSubtotals="1" fieldPosition="0"/>
    </format>
    <format dxfId="406">
      <pivotArea outline="0" collapsedLevelsAreSubtotals="1" fieldPosition="0"/>
    </format>
    <format dxfId="405">
      <pivotArea field="1" type="button" dataOnly="0" labelOnly="1" outline="0" axis="axisRow" fieldPosition="0"/>
    </format>
    <format dxfId="404">
      <pivotArea dataOnly="0" labelOnly="1" fieldPosition="0">
        <references count="1">
          <reference field="2" count="0"/>
        </references>
      </pivotArea>
    </format>
    <format dxfId="403">
      <pivotArea dataOnly="0" labelOnly="1" grandCol="1" outline="0" fieldPosition="0"/>
    </format>
    <format dxfId="402">
      <pivotArea field="1" type="button" dataOnly="0" labelOnly="1" outline="0" axis="axisRow" fieldPosition="0"/>
    </format>
    <format dxfId="401">
      <pivotArea dataOnly="0" labelOnly="1" fieldPosition="0">
        <references count="1">
          <reference field="2" count="0"/>
        </references>
      </pivotArea>
    </format>
    <format dxfId="400">
      <pivotArea dataOnly="0" labelOnly="1" grandCol="1" outline="0" fieldPosition="0"/>
    </format>
    <format dxfId="399">
      <pivotArea field="1" type="button" dataOnly="0" labelOnly="1" outline="0" axis="axisRow" fieldPosition="0"/>
    </format>
    <format dxfId="398">
      <pivotArea dataOnly="0" labelOnly="1" fieldPosition="0">
        <references count="1">
          <reference field="2" count="0"/>
        </references>
      </pivotArea>
    </format>
    <format dxfId="397">
      <pivotArea dataOnly="0" labelOnly="1" grandCol="1" outline="0" fieldPosition="0"/>
    </format>
    <format dxfId="396">
      <pivotArea field="1" type="button" dataOnly="0" labelOnly="1" outline="0" axis="axisRow" fieldPosition="0"/>
    </format>
    <format dxfId="395">
      <pivotArea dataOnly="0" labelOnly="1" fieldPosition="0">
        <references count="1">
          <reference field="2" count="0"/>
        </references>
      </pivotArea>
    </format>
    <format dxfId="394">
      <pivotArea dataOnly="0" labelOnly="1" grandCol="1" outline="0" fieldPosition="0"/>
    </format>
    <format dxfId="393">
      <pivotArea field="1" type="button" dataOnly="0" labelOnly="1" outline="0" axis="axisRow" fieldPosition="0"/>
    </format>
    <format dxfId="392">
      <pivotArea dataOnly="0" labelOnly="1" fieldPosition="0">
        <references count="1">
          <reference field="2" count="0"/>
        </references>
      </pivotArea>
    </format>
    <format dxfId="391">
      <pivotArea dataOnly="0" labelOnly="1" grandCol="1" outline="0" fieldPosition="0"/>
    </format>
    <format dxfId="390">
      <pivotArea type="all" dataOnly="0" outline="0" fieldPosition="0"/>
    </format>
    <format dxfId="389">
      <pivotArea outline="0" collapsedLevelsAreSubtotals="1" fieldPosition="0"/>
    </format>
    <format dxfId="388">
      <pivotArea type="origin" dataOnly="0" labelOnly="1" outline="0" fieldPosition="0"/>
    </format>
    <format dxfId="387">
      <pivotArea dataOnly="0" labelOnly="1" outline="0" axis="axisValues" fieldPosition="0"/>
    </format>
    <format dxfId="386">
      <pivotArea field="2" type="button" dataOnly="0" labelOnly="1" outline="0" axis="axisCol" fieldPosition="0"/>
    </format>
    <format dxfId="385">
      <pivotArea type="topRight" dataOnly="0" labelOnly="1" outline="0" fieldPosition="0"/>
    </format>
    <format dxfId="384">
      <pivotArea field="0" type="button" dataOnly="0" labelOnly="1" outline="0" axis="axisPage" fieldPosition="0"/>
    </format>
    <format dxfId="383">
      <pivotArea type="origin" dataOnly="0" labelOnly="1" outline="0" fieldPosition="0"/>
    </format>
    <format dxfId="382">
      <pivotArea field="1" type="button" dataOnly="0" labelOnly="1" outline="0" axis="axisRow" fieldPosition="0"/>
    </format>
    <format dxfId="381">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380">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379">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378">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377">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376">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375">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374">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373">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372">
      <pivotArea dataOnly="0" labelOnly="1" grandRow="1" outline="0" fieldPosition="0"/>
    </format>
    <format dxfId="371">
      <pivotArea type="all" dataOnly="0" outline="0" fieldPosition="0"/>
    </format>
    <format dxfId="370">
      <pivotArea outline="0" collapsedLevelsAreSubtotals="1" fieldPosition="0"/>
    </format>
    <format dxfId="369">
      <pivotArea type="origin" dataOnly="0" labelOnly="1" outline="0" fieldPosition="0"/>
    </format>
    <format dxfId="368">
      <pivotArea field="2" type="button" dataOnly="0" labelOnly="1" outline="0" axis="axisCol" fieldPosition="0"/>
    </format>
    <format dxfId="367">
      <pivotArea type="topRight" dataOnly="0" labelOnly="1" outline="0" fieldPosition="0"/>
    </format>
    <format dxfId="366">
      <pivotArea field="1" type="button" dataOnly="0" labelOnly="1" outline="0" axis="axisRow" fieldPosition="0"/>
    </format>
    <format dxfId="365">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364">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363">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362">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361">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360">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359">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358">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357">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356">
      <pivotArea dataOnly="0" labelOnly="1" grandRow="1" outline="0" fieldPosition="0"/>
    </format>
    <format dxfId="355">
      <pivotArea dataOnly="0" labelOnly="1" fieldPosition="0">
        <references count="1">
          <reference field="2" count="0"/>
        </references>
      </pivotArea>
    </format>
    <format dxfId="354">
      <pivotArea dataOnly="0" labelOnly="1" grandCol="1" outline="0" fieldPosition="0"/>
    </format>
    <format dxfId="353">
      <pivotArea type="all" dataOnly="0" outline="0" fieldPosition="0"/>
    </format>
    <format dxfId="352">
      <pivotArea outline="0" collapsedLevelsAreSubtotals="1" fieldPosition="0"/>
    </format>
    <format dxfId="351">
      <pivotArea type="origin" dataOnly="0" labelOnly="1" outline="0" fieldPosition="0"/>
    </format>
    <format dxfId="350">
      <pivotArea field="2" type="button" dataOnly="0" labelOnly="1" outline="0" axis="axisCol" fieldPosition="0"/>
    </format>
    <format dxfId="349">
      <pivotArea type="topRight" dataOnly="0" labelOnly="1" outline="0" fieldPosition="0"/>
    </format>
    <format dxfId="348">
      <pivotArea field="1" type="button" dataOnly="0" labelOnly="1" outline="0" axis="axisRow" fieldPosition="0"/>
    </format>
    <format dxfId="347">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346">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345">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344">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343">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342">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341">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340">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339">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338">
      <pivotArea dataOnly="0" labelOnly="1" grandRow="1" outline="0" fieldPosition="0"/>
    </format>
    <format dxfId="337">
      <pivotArea dataOnly="0" labelOnly="1" fieldPosition="0">
        <references count="1">
          <reference field="2" count="0"/>
        </references>
      </pivotArea>
    </format>
    <format dxfId="336">
      <pivotArea dataOnly="0" labelOnly="1" grandCol="1" outline="0" fieldPosition="0"/>
    </format>
    <format dxfId="335">
      <pivotArea type="all" dataOnly="0" outline="0" fieldPosition="0"/>
    </format>
    <format dxfId="334">
      <pivotArea outline="0" collapsedLevelsAreSubtotals="1" fieldPosition="0"/>
    </format>
    <format dxfId="333">
      <pivotArea type="origin" dataOnly="0" labelOnly="1" outline="0" fieldPosition="0"/>
    </format>
    <format dxfId="332">
      <pivotArea field="2" type="button" dataOnly="0" labelOnly="1" outline="0" axis="axisCol" fieldPosition="0"/>
    </format>
    <format dxfId="331">
      <pivotArea type="topRight" dataOnly="0" labelOnly="1" outline="0" fieldPosition="0"/>
    </format>
    <format dxfId="330">
      <pivotArea field="1" type="button" dataOnly="0" labelOnly="1" outline="0" axis="axisRow" fieldPosition="0"/>
    </format>
    <format dxfId="329">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328">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327">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326">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325">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324">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323">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322">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321">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320">
      <pivotArea dataOnly="0" labelOnly="1" grandRow="1" outline="0" fieldPosition="0"/>
    </format>
    <format dxfId="319">
      <pivotArea dataOnly="0" labelOnly="1" fieldPosition="0">
        <references count="1">
          <reference field="2" count="0"/>
        </references>
      </pivotArea>
    </format>
    <format dxfId="318">
      <pivotArea dataOnly="0" labelOnly="1" grandCol="1" outline="0" fieldPosition="0"/>
    </format>
    <format dxfId="317">
      <pivotArea type="all" dataOnly="0" outline="0" fieldPosition="0"/>
    </format>
    <format dxfId="316">
      <pivotArea outline="0" collapsedLevelsAreSubtotals="1" fieldPosition="0"/>
    </format>
    <format dxfId="315">
      <pivotArea type="origin" dataOnly="0" labelOnly="1" outline="0" fieldPosition="0"/>
    </format>
    <format dxfId="314">
      <pivotArea field="2" type="button" dataOnly="0" labelOnly="1" outline="0" axis="axisCol" fieldPosition="0"/>
    </format>
    <format dxfId="313">
      <pivotArea type="topRight" dataOnly="0" labelOnly="1" outline="0" fieldPosition="0"/>
    </format>
    <format dxfId="312">
      <pivotArea field="1" type="button" dataOnly="0" labelOnly="1" outline="0" axis="axisRow" fieldPosition="0"/>
    </format>
    <format dxfId="311">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310">
      <pivotArea dataOnly="0" labelOnly="1" grandRow="1" outline="0" fieldPosition="0"/>
    </format>
    <format dxfId="309">
      <pivotArea dataOnly="0" labelOnly="1" fieldPosition="0">
        <references count="1">
          <reference field="2" count="0"/>
        </references>
      </pivotArea>
    </format>
    <format dxfId="308">
      <pivotArea dataOnly="0" labelOnly="1" grandCol="1" outline="0" fieldPosition="0"/>
    </format>
    <format dxfId="307">
      <pivotArea type="all" dataOnly="0" outline="0" fieldPosition="0"/>
    </format>
    <format dxfId="306">
      <pivotArea outline="0" collapsedLevelsAreSubtotals="1" fieldPosition="0"/>
    </format>
    <format dxfId="305">
      <pivotArea type="origin" dataOnly="0" labelOnly="1" outline="0" fieldPosition="0"/>
    </format>
    <format dxfId="304">
      <pivotArea field="2" type="button" dataOnly="0" labelOnly="1" outline="0" axis="axisCol" fieldPosition="0"/>
    </format>
    <format dxfId="303">
      <pivotArea type="topRight" dataOnly="0" labelOnly="1" outline="0" fieldPosition="0"/>
    </format>
    <format dxfId="302">
      <pivotArea field="1" type="button" dataOnly="0" labelOnly="1" outline="0" axis="axisRow" fieldPosition="0"/>
    </format>
    <format dxfId="301">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300">
      <pivotArea dataOnly="0" labelOnly="1" grandRow="1" outline="0" fieldPosition="0"/>
    </format>
    <format dxfId="299">
      <pivotArea dataOnly="0" labelOnly="1" fieldPosition="0">
        <references count="1">
          <reference field="2" count="0"/>
        </references>
      </pivotArea>
    </format>
    <format dxfId="298">
      <pivotArea dataOnly="0" labelOnly="1" grandCol="1" outline="0" fieldPosition="0"/>
    </format>
    <format dxfId="297">
      <pivotArea field="0" type="button" dataOnly="0" labelOnly="1" outline="0" axis="axisPage" fieldPosition="0"/>
    </format>
    <format dxfId="296">
      <pivotArea type="origin" dataOnly="0" labelOnly="1" outline="0" fieldPosition="0"/>
    </format>
    <format dxfId="295">
      <pivotArea field="1" type="button" dataOnly="0" labelOnly="1" outline="0" axis="axisRow" fieldPosition="0"/>
    </format>
    <format dxfId="294">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293">
      <pivotArea dataOnly="0" labelOnly="1" grandRow="1" outline="0" fieldPosition="0"/>
    </format>
    <format dxfId="292">
      <pivotArea type="all" dataOnly="0" outline="0" fieldPosition="0"/>
    </format>
    <format dxfId="291">
      <pivotArea outline="0" collapsedLevelsAreSubtotals="1" fieldPosition="0"/>
    </format>
    <format dxfId="290">
      <pivotArea type="origin" dataOnly="0" labelOnly="1" outline="0" fieldPosition="0"/>
    </format>
    <format dxfId="289">
      <pivotArea field="2" type="button" dataOnly="0" labelOnly="1" outline="0" axis="axisCol" fieldPosition="0"/>
    </format>
    <format dxfId="288">
      <pivotArea type="topRight" dataOnly="0" labelOnly="1" outline="0" fieldPosition="0"/>
    </format>
    <format dxfId="287">
      <pivotArea field="1" type="button" dataOnly="0" labelOnly="1" outline="0" axis="axisRow" fieldPosition="0"/>
    </format>
    <format dxfId="286">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285">
      <pivotArea dataOnly="0" labelOnly="1" grandRow="1" outline="0" fieldPosition="0"/>
    </format>
    <format dxfId="284">
      <pivotArea dataOnly="0" labelOnly="1" fieldPosition="0">
        <references count="1">
          <reference field="2" count="0"/>
        </references>
      </pivotArea>
    </format>
    <format dxfId="283">
      <pivotArea dataOnly="0" labelOnly="1" grandCol="1" outline="0" fieldPosition="0"/>
    </format>
    <format dxfId="282">
      <pivotArea type="all" dataOnly="0" outline="0" fieldPosition="0"/>
    </format>
    <format dxfId="281">
      <pivotArea outline="0" collapsedLevelsAreSubtotals="1" fieldPosition="0"/>
    </format>
    <format dxfId="280">
      <pivotArea type="origin" dataOnly="0" labelOnly="1" outline="0" fieldPosition="0"/>
    </format>
    <format dxfId="279">
      <pivotArea field="2" type="button" dataOnly="0" labelOnly="1" outline="0" axis="axisCol" fieldPosition="0"/>
    </format>
    <format dxfId="278">
      <pivotArea type="topRight" dataOnly="0" labelOnly="1" outline="0" fieldPosition="0"/>
    </format>
    <format dxfId="277">
      <pivotArea field="1" type="button" dataOnly="0" labelOnly="1" outline="0" axis="axisRow" fieldPosition="0"/>
    </format>
    <format dxfId="276">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275">
      <pivotArea dataOnly="0" labelOnly="1" grandRow="1" outline="0" fieldPosition="0"/>
    </format>
    <format dxfId="274">
      <pivotArea dataOnly="0" labelOnly="1" fieldPosition="0">
        <references count="1">
          <reference field="2" count="0"/>
        </references>
      </pivotArea>
    </format>
    <format dxfId="273">
      <pivotArea dataOnly="0" labelOnly="1" grandCol="1" outline="0" fieldPosition="0"/>
    </format>
    <format dxfId="272">
      <pivotArea field="0" type="button" dataOnly="0" labelOnly="1" outline="0" axis="axisPage" fieldPosition="0"/>
    </format>
    <format dxfId="271">
      <pivotArea type="origin" dataOnly="0" labelOnly="1" outline="0" fieldPosition="0"/>
    </format>
    <format dxfId="270">
      <pivotArea field="1" type="button" dataOnly="0" labelOnly="1" outline="0" axis="axisRow" fieldPosition="0"/>
    </format>
    <format dxfId="269">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268">
      <pivotArea dataOnly="0" labelOnly="1" grandRow="1" outline="0" fieldPosition="0"/>
    </format>
    <format dxfId="267">
      <pivotArea outline="0" fieldPosition="0">
        <references count="1">
          <reference field="4294967294" count="1">
            <x v="0"/>
          </reference>
        </references>
      </pivotArea>
    </format>
    <format dxfId="266">
      <pivotArea outline="0" collapsedLevelsAreSubtotals="1" fieldPosition="0"/>
    </format>
    <format dxfId="265">
      <pivotArea outline="0" collapsedLevelsAreSubtotals="1" fieldPosition="0"/>
    </format>
    <format dxfId="264">
      <pivotArea field="0" type="button" dataOnly="0" labelOnly="1" outline="0" axis="axisPage" fieldPosition="0"/>
    </format>
    <format dxfId="263">
      <pivotArea type="origin" dataOnly="0" labelOnly="1" outline="0" fieldPosition="0"/>
    </format>
    <format dxfId="262">
      <pivotArea field="1" type="button" dataOnly="0" labelOnly="1" outline="0" axis="axisRow" fieldPosition="0"/>
    </format>
    <format dxfId="261">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260">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259">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258">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257">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256">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255">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254">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253">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252">
      <pivotArea dataOnly="0" labelOnly="1" grandRow="1" outline="0" fieldPosition="0"/>
    </format>
    <format dxfId="251">
      <pivotArea field="0" type="button" dataOnly="0" labelOnly="1" outline="0" axis="axisPage" fieldPosition="0"/>
    </format>
    <format dxfId="250">
      <pivotArea type="origin" dataOnly="0" labelOnly="1" outline="0" fieldPosition="0"/>
    </format>
    <format dxfId="249">
      <pivotArea field="1" type="button" dataOnly="0" labelOnly="1" outline="0" axis="axisRow" fieldPosition="0"/>
    </format>
    <format dxfId="248">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247">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246">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245">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244">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243">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242">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241">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240">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239">
      <pivotArea dataOnly="0" labelOnly="1" grandRow="1" outline="0" fieldPosition="0"/>
    </format>
    <format dxfId="238">
      <pivotArea field="0" type="button" dataOnly="0" labelOnly="1" outline="0" axis="axisPage" fieldPosition="0"/>
    </format>
    <format dxfId="237">
      <pivotArea type="origin" dataOnly="0" labelOnly="1" outline="0" fieldPosition="0"/>
    </format>
    <format dxfId="236">
      <pivotArea field="1" type="button" dataOnly="0" labelOnly="1" outline="0" axis="axisRow" fieldPosition="0"/>
    </format>
    <format dxfId="235">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234">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233">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232">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231">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230">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229">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228">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227">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226">
      <pivotArea dataOnly="0" labelOnly="1" grandRow="1" outline="0" fieldPosition="0"/>
    </format>
    <format dxfId="225">
      <pivotArea field="0" type="button" dataOnly="0" labelOnly="1" outline="0" axis="axisPage" fieldPosition="0"/>
    </format>
    <format dxfId="224">
      <pivotArea type="origin" dataOnly="0" labelOnly="1" outline="0" fieldPosition="0"/>
    </format>
    <format dxfId="223">
      <pivotArea field="1" type="button" dataOnly="0" labelOnly="1" outline="0" axis="axisRow" fieldPosition="0"/>
    </format>
    <format dxfId="222">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221">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220">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219">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218">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217">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216">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215">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214">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213">
      <pivotArea dataOnly="0" labelOnly="1" grandRow="1" outline="0" fieldPosition="0"/>
    </format>
    <format dxfId="212">
      <pivotArea field="0" type="button" dataOnly="0" labelOnly="1" outline="0" axis="axisPage" fieldPosition="0"/>
    </format>
    <format dxfId="211">
      <pivotArea type="origin" dataOnly="0" labelOnly="1" outline="0" fieldPosition="0"/>
    </format>
    <format dxfId="210">
      <pivotArea field="1" type="button" dataOnly="0" labelOnly="1" outline="0" axis="axisRow" fieldPosition="0"/>
    </format>
    <format dxfId="209">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208">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207">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206">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205">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204">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203">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202">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201">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20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ell2" cacheId="32" applyNumberFormats="0" applyBorderFormats="0" applyFontFormats="0" applyPatternFormats="0" applyAlignmentFormats="0" applyWidthHeightFormats="1" dataCaption="Verdier" grandTotalCaption="sum" updatedVersion="6" minRefreshableVersion="3" itemPrintTitles="1" createdVersion="6" indent="0" outline="1" outlineData="1" multipleFieldFilters="0">
  <location ref="A8:I435" firstHeaderRow="1" firstDataRow="2" firstDataCol="1" rowPageCount="1" colPageCount="1"/>
  <pivotFields count="4">
    <pivotField axis="axisPage" multipleItemSelectionAllowed="1" showAll="0">
      <items count="20">
        <item x="0"/>
        <item x="1"/>
        <item x="2"/>
        <item x="3"/>
        <item x="4"/>
        <item x="5"/>
        <item x="6"/>
        <item x="7"/>
        <item x="8"/>
        <item x="9"/>
        <item x="10"/>
        <item x="11"/>
        <item x="12"/>
        <item x="13"/>
        <item x="14"/>
        <item x="15"/>
        <item x="16"/>
        <item x="17"/>
        <item x="18"/>
        <item t="default"/>
      </items>
    </pivotField>
    <pivotField axis="axisRow" showAll="0" sortType="ascending">
      <items count="42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t="default"/>
      </items>
    </pivotField>
    <pivotField axis="axisCol" showAll="0" defaultSubtotal="0">
      <items count="9">
        <item x="6"/>
        <item x="0"/>
        <item n="fritids-boliger" x="1"/>
        <item n="grønt og idretts-områder" m="1" x="8"/>
        <item n="lanbruks-bebyggelse" x="2"/>
        <item m="1" x="7"/>
        <item x="4"/>
        <item x="3"/>
        <item x="5"/>
      </items>
    </pivotField>
    <pivotField dataField="1" showAll="0" defaultSubtotal="0"/>
  </pivotFields>
  <rowFields count="1">
    <field x="1"/>
  </rowFields>
  <rowItems count="4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t="grand">
      <x/>
    </i>
  </rowItems>
  <colFields count="1">
    <field x="2"/>
  </colFields>
  <colItems count="8">
    <i>
      <x/>
    </i>
    <i>
      <x v="1"/>
    </i>
    <i>
      <x v="2"/>
    </i>
    <i>
      <x v="4"/>
    </i>
    <i>
      <x v="6"/>
    </i>
    <i>
      <x v="7"/>
    </i>
    <i>
      <x v="8"/>
    </i>
    <i t="grand">
      <x/>
    </i>
  </colItems>
  <pageFields count="1">
    <pageField fld="0" hier="-1"/>
  </pageFields>
  <dataFields count="1">
    <dataField name="Summer av dekar" fld="3" baseField="0" baseItem="0"/>
  </dataFields>
  <formats count="166">
    <format dxfId="574">
      <pivotArea outline="0" collapsedLevelsAreSubtotals="1" fieldPosition="0"/>
    </format>
    <format dxfId="573">
      <pivotArea outline="0" collapsedLevelsAreSubtotals="1" fieldPosition="0"/>
    </format>
    <format dxfId="572">
      <pivotArea outline="0" collapsedLevelsAreSubtotals="1" fieldPosition="0"/>
    </format>
    <format dxfId="571">
      <pivotArea field="1" type="button" dataOnly="0" labelOnly="1" outline="0" axis="axisRow" fieldPosition="0"/>
    </format>
    <format dxfId="570">
      <pivotArea dataOnly="0" labelOnly="1" fieldPosition="0">
        <references count="1">
          <reference field="2" count="0"/>
        </references>
      </pivotArea>
    </format>
    <format dxfId="569">
      <pivotArea dataOnly="0" labelOnly="1" grandCol="1" outline="0" fieldPosition="0"/>
    </format>
    <format dxfId="568">
      <pivotArea field="1" type="button" dataOnly="0" labelOnly="1" outline="0" axis="axisRow" fieldPosition="0"/>
    </format>
    <format dxfId="567">
      <pivotArea dataOnly="0" labelOnly="1" fieldPosition="0">
        <references count="1">
          <reference field="2" count="0"/>
        </references>
      </pivotArea>
    </format>
    <format dxfId="566">
      <pivotArea dataOnly="0" labelOnly="1" grandCol="1" outline="0" fieldPosition="0"/>
    </format>
    <format dxfId="565">
      <pivotArea field="1" type="button" dataOnly="0" labelOnly="1" outline="0" axis="axisRow" fieldPosition="0"/>
    </format>
    <format dxfId="564">
      <pivotArea dataOnly="0" labelOnly="1" fieldPosition="0">
        <references count="1">
          <reference field="2" count="0"/>
        </references>
      </pivotArea>
    </format>
    <format dxfId="563">
      <pivotArea dataOnly="0" labelOnly="1" grandCol="1" outline="0" fieldPosition="0"/>
    </format>
    <format dxfId="562">
      <pivotArea field="1" type="button" dataOnly="0" labelOnly="1" outline="0" axis="axisRow" fieldPosition="0"/>
    </format>
    <format dxfId="561">
      <pivotArea dataOnly="0" labelOnly="1" fieldPosition="0">
        <references count="1">
          <reference field="2" count="0"/>
        </references>
      </pivotArea>
    </format>
    <format dxfId="560">
      <pivotArea dataOnly="0" labelOnly="1" grandCol="1" outline="0" fieldPosition="0"/>
    </format>
    <format dxfId="559">
      <pivotArea field="1" type="button" dataOnly="0" labelOnly="1" outline="0" axis="axisRow" fieldPosition="0"/>
    </format>
    <format dxfId="558">
      <pivotArea dataOnly="0" labelOnly="1" fieldPosition="0">
        <references count="1">
          <reference field="2" count="0"/>
        </references>
      </pivotArea>
    </format>
    <format dxfId="557">
      <pivotArea dataOnly="0" labelOnly="1" grandCol="1" outline="0" fieldPosition="0"/>
    </format>
    <format dxfId="556">
      <pivotArea type="all" dataOnly="0" outline="0" fieldPosition="0"/>
    </format>
    <format dxfId="555">
      <pivotArea outline="0" collapsedLevelsAreSubtotals="1" fieldPosition="0"/>
    </format>
    <format dxfId="554">
      <pivotArea type="origin" dataOnly="0" labelOnly="1" outline="0" fieldPosition="0"/>
    </format>
    <format dxfId="553">
      <pivotArea dataOnly="0" labelOnly="1" outline="0" axis="axisValues" fieldPosition="0"/>
    </format>
    <format dxfId="552">
      <pivotArea field="2" type="button" dataOnly="0" labelOnly="1" outline="0" axis="axisCol" fieldPosition="0"/>
    </format>
    <format dxfId="551">
      <pivotArea type="topRight" dataOnly="0" labelOnly="1" outline="0" fieldPosition="0"/>
    </format>
    <format dxfId="550">
      <pivotArea field="0" type="button" dataOnly="0" labelOnly="1" outline="0" axis="axisPage" fieldPosition="0"/>
    </format>
    <format dxfId="549">
      <pivotArea type="origin" dataOnly="0" labelOnly="1" outline="0" fieldPosition="0"/>
    </format>
    <format dxfId="548">
      <pivotArea field="1" type="button" dataOnly="0" labelOnly="1" outline="0" axis="axisRow" fieldPosition="0"/>
    </format>
    <format dxfId="547">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546">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545">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544">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543">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542">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541">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540">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539">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538">
      <pivotArea dataOnly="0" labelOnly="1" grandRow="1" outline="0" fieldPosition="0"/>
    </format>
    <format dxfId="537">
      <pivotArea type="all" dataOnly="0" outline="0" fieldPosition="0"/>
    </format>
    <format dxfId="536">
      <pivotArea outline="0" collapsedLevelsAreSubtotals="1" fieldPosition="0"/>
    </format>
    <format dxfId="535">
      <pivotArea type="origin" dataOnly="0" labelOnly="1" outline="0" fieldPosition="0"/>
    </format>
    <format dxfId="534">
      <pivotArea field="2" type="button" dataOnly="0" labelOnly="1" outline="0" axis="axisCol" fieldPosition="0"/>
    </format>
    <format dxfId="533">
      <pivotArea type="topRight" dataOnly="0" labelOnly="1" outline="0" fieldPosition="0"/>
    </format>
    <format dxfId="532">
      <pivotArea field="1" type="button" dataOnly="0" labelOnly="1" outline="0" axis="axisRow" fieldPosition="0"/>
    </format>
    <format dxfId="531">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530">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529">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528">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527">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526">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525">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524">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523">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522">
      <pivotArea dataOnly="0" labelOnly="1" grandRow="1" outline="0" fieldPosition="0"/>
    </format>
    <format dxfId="521">
      <pivotArea dataOnly="0" labelOnly="1" fieldPosition="0">
        <references count="1">
          <reference field="2" count="0"/>
        </references>
      </pivotArea>
    </format>
    <format dxfId="520">
      <pivotArea dataOnly="0" labelOnly="1" grandCol="1" outline="0" fieldPosition="0"/>
    </format>
    <format dxfId="519">
      <pivotArea type="all" dataOnly="0" outline="0" fieldPosition="0"/>
    </format>
    <format dxfId="518">
      <pivotArea outline="0" collapsedLevelsAreSubtotals="1" fieldPosition="0"/>
    </format>
    <format dxfId="517">
      <pivotArea type="origin" dataOnly="0" labelOnly="1" outline="0" fieldPosition="0"/>
    </format>
    <format dxfId="516">
      <pivotArea field="2" type="button" dataOnly="0" labelOnly="1" outline="0" axis="axisCol" fieldPosition="0"/>
    </format>
    <format dxfId="515">
      <pivotArea type="topRight" dataOnly="0" labelOnly="1" outline="0" fieldPosition="0"/>
    </format>
    <format dxfId="514">
      <pivotArea field="1" type="button" dataOnly="0" labelOnly="1" outline="0" axis="axisRow" fieldPosition="0"/>
    </format>
    <format dxfId="513">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512">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511">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510">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509">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508">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507">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506">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505">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504">
      <pivotArea dataOnly="0" labelOnly="1" grandRow="1" outline="0" fieldPosition="0"/>
    </format>
    <format dxfId="503">
      <pivotArea dataOnly="0" labelOnly="1" fieldPosition="0">
        <references count="1">
          <reference field="2" count="0"/>
        </references>
      </pivotArea>
    </format>
    <format dxfId="502">
      <pivotArea dataOnly="0" labelOnly="1" grandCol="1" outline="0" fieldPosition="0"/>
    </format>
    <format dxfId="501">
      <pivotArea type="all" dataOnly="0" outline="0" fieldPosition="0"/>
    </format>
    <format dxfId="500">
      <pivotArea outline="0" collapsedLevelsAreSubtotals="1" fieldPosition="0"/>
    </format>
    <format dxfId="499">
      <pivotArea type="origin" dataOnly="0" labelOnly="1" outline="0" fieldPosition="0"/>
    </format>
    <format dxfId="498">
      <pivotArea field="2" type="button" dataOnly="0" labelOnly="1" outline="0" axis="axisCol" fieldPosition="0"/>
    </format>
    <format dxfId="497">
      <pivotArea type="topRight" dataOnly="0" labelOnly="1" outline="0" fieldPosition="0"/>
    </format>
    <format dxfId="496">
      <pivotArea field="1" type="button" dataOnly="0" labelOnly="1" outline="0" axis="axisRow" fieldPosition="0"/>
    </format>
    <format dxfId="495">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494">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493">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492">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491">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490">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489">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488">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487">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486">
      <pivotArea dataOnly="0" labelOnly="1" grandRow="1" outline="0" fieldPosition="0"/>
    </format>
    <format dxfId="485">
      <pivotArea dataOnly="0" labelOnly="1" fieldPosition="0">
        <references count="1">
          <reference field="2" count="0"/>
        </references>
      </pivotArea>
    </format>
    <format dxfId="484">
      <pivotArea dataOnly="0" labelOnly="1" grandCol="1" outline="0" fieldPosition="0"/>
    </format>
    <format dxfId="483">
      <pivotArea type="all" dataOnly="0" outline="0" fieldPosition="0"/>
    </format>
    <format dxfId="482">
      <pivotArea outline="0" collapsedLevelsAreSubtotals="1" fieldPosition="0"/>
    </format>
    <format dxfId="481">
      <pivotArea type="origin" dataOnly="0" labelOnly="1" outline="0" fieldPosition="0"/>
    </format>
    <format dxfId="480">
      <pivotArea field="2" type="button" dataOnly="0" labelOnly="1" outline="0" axis="axisCol" fieldPosition="0"/>
    </format>
    <format dxfId="479">
      <pivotArea type="topRight" dataOnly="0" labelOnly="1" outline="0" fieldPosition="0"/>
    </format>
    <format dxfId="478">
      <pivotArea field="1" type="button" dataOnly="0" labelOnly="1" outline="0" axis="axisRow" fieldPosition="0"/>
    </format>
    <format dxfId="477">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476">
      <pivotArea dataOnly="0" labelOnly="1" grandRow="1" outline="0" fieldPosition="0"/>
    </format>
    <format dxfId="475">
      <pivotArea dataOnly="0" labelOnly="1" fieldPosition="0">
        <references count="1">
          <reference field="2" count="0"/>
        </references>
      </pivotArea>
    </format>
    <format dxfId="474">
      <pivotArea dataOnly="0" labelOnly="1" grandCol="1" outline="0" fieldPosition="0"/>
    </format>
    <format dxfId="473">
      <pivotArea type="all" dataOnly="0" outline="0" fieldPosition="0"/>
    </format>
    <format dxfId="472">
      <pivotArea outline="0" collapsedLevelsAreSubtotals="1" fieldPosition="0"/>
    </format>
    <format dxfId="471">
      <pivotArea type="origin" dataOnly="0" labelOnly="1" outline="0" fieldPosition="0"/>
    </format>
    <format dxfId="470">
      <pivotArea field="2" type="button" dataOnly="0" labelOnly="1" outline="0" axis="axisCol" fieldPosition="0"/>
    </format>
    <format dxfId="469">
      <pivotArea type="topRight" dataOnly="0" labelOnly="1" outline="0" fieldPosition="0"/>
    </format>
    <format dxfId="468">
      <pivotArea field="1" type="button" dataOnly="0" labelOnly="1" outline="0" axis="axisRow" fieldPosition="0"/>
    </format>
    <format dxfId="467">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466">
      <pivotArea dataOnly="0" labelOnly="1" grandRow="1" outline="0" fieldPosition="0"/>
    </format>
    <format dxfId="465">
      <pivotArea dataOnly="0" labelOnly="1" fieldPosition="0">
        <references count="1">
          <reference field="2" count="0"/>
        </references>
      </pivotArea>
    </format>
    <format dxfId="464">
      <pivotArea dataOnly="0" labelOnly="1" grandCol="1" outline="0" fieldPosition="0"/>
    </format>
    <format dxfId="463">
      <pivotArea field="0" type="button" dataOnly="0" labelOnly="1" outline="0" axis="axisPage" fieldPosition="0"/>
    </format>
    <format dxfId="462">
      <pivotArea type="origin" dataOnly="0" labelOnly="1" outline="0" fieldPosition="0"/>
    </format>
    <format dxfId="461">
      <pivotArea field="1" type="button" dataOnly="0" labelOnly="1" outline="0" axis="axisRow" fieldPosition="0"/>
    </format>
    <format dxfId="460">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459">
      <pivotArea dataOnly="0" labelOnly="1" grandRow="1" outline="0" fieldPosition="0"/>
    </format>
    <format dxfId="458">
      <pivotArea type="all" dataOnly="0" outline="0" fieldPosition="0"/>
    </format>
    <format dxfId="457">
      <pivotArea outline="0" collapsedLevelsAreSubtotals="1" fieldPosition="0"/>
    </format>
    <format dxfId="456">
      <pivotArea type="origin" dataOnly="0" labelOnly="1" outline="0" fieldPosition="0"/>
    </format>
    <format dxfId="455">
      <pivotArea field="2" type="button" dataOnly="0" labelOnly="1" outline="0" axis="axisCol" fieldPosition="0"/>
    </format>
    <format dxfId="454">
      <pivotArea type="topRight" dataOnly="0" labelOnly="1" outline="0" fieldPosition="0"/>
    </format>
    <format dxfId="453">
      <pivotArea field="1" type="button" dataOnly="0" labelOnly="1" outline="0" axis="axisRow" fieldPosition="0"/>
    </format>
    <format dxfId="452">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451">
      <pivotArea dataOnly="0" labelOnly="1" grandRow="1" outline="0" fieldPosition="0"/>
    </format>
    <format dxfId="450">
      <pivotArea dataOnly="0" labelOnly="1" fieldPosition="0">
        <references count="1">
          <reference field="2" count="0"/>
        </references>
      </pivotArea>
    </format>
    <format dxfId="449">
      <pivotArea dataOnly="0" labelOnly="1" grandCol="1" outline="0" fieldPosition="0"/>
    </format>
    <format dxfId="448">
      <pivotArea type="all" dataOnly="0" outline="0" fieldPosition="0"/>
    </format>
    <format dxfId="447">
      <pivotArea outline="0" collapsedLevelsAreSubtotals="1" fieldPosition="0"/>
    </format>
    <format dxfId="446">
      <pivotArea type="origin" dataOnly="0" labelOnly="1" outline="0" fieldPosition="0"/>
    </format>
    <format dxfId="445">
      <pivotArea field="2" type="button" dataOnly="0" labelOnly="1" outline="0" axis="axisCol" fieldPosition="0"/>
    </format>
    <format dxfId="444">
      <pivotArea type="topRight" dataOnly="0" labelOnly="1" outline="0" fieldPosition="0"/>
    </format>
    <format dxfId="443">
      <pivotArea field="1" type="button" dataOnly="0" labelOnly="1" outline="0" axis="axisRow" fieldPosition="0"/>
    </format>
    <format dxfId="442">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441">
      <pivotArea dataOnly="0" labelOnly="1" grandRow="1" outline="0" fieldPosition="0"/>
    </format>
    <format dxfId="440">
      <pivotArea dataOnly="0" labelOnly="1" fieldPosition="0">
        <references count="1">
          <reference field="2" count="0"/>
        </references>
      </pivotArea>
    </format>
    <format dxfId="439">
      <pivotArea dataOnly="0" labelOnly="1" grandCol="1" outline="0" fieldPosition="0"/>
    </format>
    <format dxfId="438">
      <pivotArea field="0" type="button" dataOnly="0" labelOnly="1" outline="0" axis="axisPage" fieldPosition="0"/>
    </format>
    <format dxfId="437">
      <pivotArea type="origin" dataOnly="0" labelOnly="1" outline="0" fieldPosition="0"/>
    </format>
    <format dxfId="436">
      <pivotArea field="1" type="button" dataOnly="0" labelOnly="1" outline="0" axis="axisRow" fieldPosition="0"/>
    </format>
    <format dxfId="435">
      <pivotArea dataOnly="0" labelOnly="1" fieldPosition="0">
        <references count="1">
          <reference field="1" count="26">
            <x v="171"/>
            <x v="172"/>
            <x v="173"/>
            <x v="174"/>
            <x v="175"/>
            <x v="176"/>
            <x v="177"/>
            <x v="178"/>
            <x v="179"/>
            <x v="180"/>
            <x v="181"/>
            <x v="182"/>
            <x v="183"/>
            <x v="184"/>
            <x v="185"/>
            <x v="186"/>
            <x v="187"/>
            <x v="188"/>
            <x v="189"/>
            <x v="190"/>
            <x v="191"/>
            <x v="192"/>
            <x v="193"/>
            <x v="194"/>
            <x v="195"/>
            <x v="196"/>
          </reference>
        </references>
      </pivotArea>
    </format>
    <format dxfId="434">
      <pivotArea dataOnly="0" labelOnly="1" grandRow="1" outline="0" fieldPosition="0"/>
    </format>
    <format dxfId="433">
      <pivotArea field="0" type="button" dataOnly="0" labelOnly="1" outline="0" axis="axisPage" fieldPosition="0"/>
    </format>
    <format dxfId="432">
      <pivotArea type="origin" dataOnly="0" labelOnly="1" outline="0" fieldPosition="0"/>
    </format>
    <format dxfId="431">
      <pivotArea field="1" type="button" dataOnly="0" labelOnly="1" outline="0" axis="axisRow" fieldPosition="0"/>
    </format>
    <format dxfId="430">
      <pivotArea dataOnly="0" labelOnly="1" fieldPosition="0">
        <references count="1">
          <reference field="1" count="50">
            <x v="2"/>
            <x v="3"/>
            <x v="18"/>
            <x v="20"/>
            <x v="26"/>
            <x v="27"/>
            <x v="32"/>
            <x v="35"/>
            <x v="37"/>
            <x v="43"/>
            <x v="44"/>
            <x v="45"/>
            <x v="47"/>
            <x v="52"/>
            <x v="63"/>
            <x v="76"/>
            <x v="80"/>
            <x v="104"/>
            <x v="112"/>
            <x v="113"/>
            <x v="116"/>
            <x v="125"/>
            <x v="149"/>
            <x v="158"/>
            <x v="167"/>
            <x v="171"/>
            <x v="172"/>
            <x v="173"/>
            <x v="174"/>
            <x v="178"/>
            <x v="179"/>
            <x v="180"/>
            <x v="182"/>
            <x v="193"/>
            <x v="194"/>
            <x v="196"/>
            <x v="197"/>
            <x v="211"/>
            <x v="226"/>
            <x v="230"/>
            <x v="280"/>
            <x v="292"/>
            <x v="304"/>
            <x v="307"/>
            <x v="310"/>
            <x v="311"/>
            <x v="317"/>
            <x v="320"/>
            <x v="340"/>
            <x v="384"/>
          </reference>
        </references>
      </pivotArea>
    </format>
    <format dxfId="429">
      <pivotArea dataOnly="0" labelOnly="1" fieldPosition="0">
        <references count="1">
          <reference field="1" count="50">
            <x v="0"/>
            <x v="11"/>
            <x v="13"/>
            <x v="14"/>
            <x v="15"/>
            <x v="19"/>
            <x v="40"/>
            <x v="41"/>
            <x v="42"/>
            <x v="49"/>
            <x v="50"/>
            <x v="64"/>
            <x v="70"/>
            <x v="72"/>
            <x v="75"/>
            <x v="91"/>
            <x v="102"/>
            <x v="105"/>
            <x v="110"/>
            <x v="114"/>
            <x v="118"/>
            <x v="120"/>
            <x v="124"/>
            <x v="132"/>
            <x v="144"/>
            <x v="156"/>
            <x v="157"/>
            <x v="181"/>
            <x v="185"/>
            <x v="186"/>
            <x v="189"/>
            <x v="190"/>
            <x v="198"/>
            <x v="204"/>
            <x v="212"/>
            <x v="218"/>
            <x v="225"/>
            <x v="247"/>
            <x v="255"/>
            <x v="257"/>
            <x v="281"/>
            <x v="287"/>
            <x v="291"/>
            <x v="297"/>
            <x v="299"/>
            <x v="312"/>
            <x v="323"/>
            <x v="324"/>
            <x v="385"/>
            <x v="400"/>
          </reference>
        </references>
      </pivotArea>
    </format>
    <format dxfId="428">
      <pivotArea dataOnly="0" labelOnly="1" fieldPosition="0">
        <references count="1">
          <reference field="1" count="50">
            <x v="9"/>
            <x v="10"/>
            <x v="25"/>
            <x v="31"/>
            <x v="36"/>
            <x v="38"/>
            <x v="46"/>
            <x v="48"/>
            <x v="53"/>
            <x v="66"/>
            <x v="74"/>
            <x v="77"/>
            <x v="89"/>
            <x v="92"/>
            <x v="101"/>
            <x v="121"/>
            <x v="122"/>
            <x v="161"/>
            <x v="166"/>
            <x v="169"/>
            <x v="170"/>
            <x v="175"/>
            <x v="177"/>
            <x v="183"/>
            <x v="184"/>
            <x v="199"/>
            <x v="200"/>
            <x v="219"/>
            <x v="231"/>
            <x v="243"/>
            <x v="254"/>
            <x v="258"/>
            <x v="264"/>
            <x v="265"/>
            <x v="273"/>
            <x v="274"/>
            <x v="275"/>
            <x v="282"/>
            <x v="285"/>
            <x v="286"/>
            <x v="300"/>
            <x v="306"/>
            <x v="308"/>
            <x v="309"/>
            <x v="315"/>
            <x v="337"/>
            <x v="339"/>
            <x v="348"/>
            <x v="350"/>
            <x v="412"/>
          </reference>
        </references>
      </pivotArea>
    </format>
    <format dxfId="427">
      <pivotArea dataOnly="0" labelOnly="1" fieldPosition="0">
        <references count="1">
          <reference field="1" count="50">
            <x v="1"/>
            <x v="6"/>
            <x v="8"/>
            <x v="17"/>
            <x v="24"/>
            <x v="29"/>
            <x v="33"/>
            <x v="51"/>
            <x v="54"/>
            <x v="55"/>
            <x v="59"/>
            <x v="60"/>
            <x v="68"/>
            <x v="73"/>
            <x v="79"/>
            <x v="83"/>
            <x v="88"/>
            <x v="90"/>
            <x v="96"/>
            <x v="103"/>
            <x v="106"/>
            <x v="111"/>
            <x v="119"/>
            <x v="133"/>
            <x v="134"/>
            <x v="160"/>
            <x v="162"/>
            <x v="176"/>
            <x v="201"/>
            <x v="207"/>
            <x v="215"/>
            <x v="222"/>
            <x v="252"/>
            <x v="256"/>
            <x v="261"/>
            <x v="262"/>
            <x v="271"/>
            <x v="272"/>
            <x v="277"/>
            <x v="288"/>
            <x v="290"/>
            <x v="296"/>
            <x v="301"/>
            <x v="305"/>
            <x v="327"/>
            <x v="333"/>
            <x v="349"/>
            <x v="376"/>
            <x v="381"/>
            <x v="394"/>
          </reference>
        </references>
      </pivotArea>
    </format>
    <format dxfId="426">
      <pivotArea dataOnly="0" labelOnly="1" fieldPosition="0">
        <references count="1">
          <reference field="1" count="50">
            <x v="4"/>
            <x v="12"/>
            <x v="16"/>
            <x v="21"/>
            <x v="28"/>
            <x v="34"/>
            <x v="67"/>
            <x v="84"/>
            <x v="94"/>
            <x v="123"/>
            <x v="128"/>
            <x v="131"/>
            <x v="136"/>
            <x v="142"/>
            <x v="143"/>
            <x v="159"/>
            <x v="168"/>
            <x v="187"/>
            <x v="202"/>
            <x v="213"/>
            <x v="223"/>
            <x v="229"/>
            <x v="235"/>
            <x v="238"/>
            <x v="242"/>
            <x v="244"/>
            <x v="245"/>
            <x v="246"/>
            <x v="248"/>
            <x v="259"/>
            <x v="267"/>
            <x v="270"/>
            <x v="276"/>
            <x v="283"/>
            <x v="289"/>
            <x v="293"/>
            <x v="331"/>
            <x v="343"/>
            <x v="344"/>
            <x v="353"/>
            <x v="355"/>
            <x v="356"/>
            <x v="357"/>
            <x v="360"/>
            <x v="361"/>
            <x v="366"/>
            <x v="378"/>
            <x v="379"/>
            <x v="391"/>
            <x v="399"/>
          </reference>
        </references>
      </pivotArea>
    </format>
    <format dxfId="425">
      <pivotArea dataOnly="0" labelOnly="1" fieldPosition="0">
        <references count="1">
          <reference field="1" count="50">
            <x v="5"/>
            <x v="22"/>
            <x v="30"/>
            <x v="39"/>
            <x v="57"/>
            <x v="69"/>
            <x v="71"/>
            <x v="82"/>
            <x v="85"/>
            <x v="87"/>
            <x v="95"/>
            <x v="98"/>
            <x v="108"/>
            <x v="115"/>
            <x v="117"/>
            <x v="126"/>
            <x v="129"/>
            <x v="141"/>
            <x v="147"/>
            <x v="150"/>
            <x v="188"/>
            <x v="208"/>
            <x v="216"/>
            <x v="217"/>
            <x v="224"/>
            <x v="227"/>
            <x v="240"/>
            <x v="253"/>
            <x v="266"/>
            <x v="268"/>
            <x v="269"/>
            <x v="278"/>
            <x v="284"/>
            <x v="295"/>
            <x v="298"/>
            <x v="302"/>
            <x v="303"/>
            <x v="318"/>
            <x v="321"/>
            <x v="336"/>
            <x v="347"/>
            <x v="354"/>
            <x v="363"/>
            <x v="364"/>
            <x v="370"/>
            <x v="377"/>
            <x v="382"/>
            <x v="393"/>
            <x v="404"/>
            <x v="409"/>
          </reference>
        </references>
      </pivotArea>
    </format>
    <format dxfId="424">
      <pivotArea dataOnly="0" labelOnly="1" fieldPosition="0">
        <references count="1">
          <reference field="1" count="50">
            <x v="56"/>
            <x v="58"/>
            <x v="61"/>
            <x v="65"/>
            <x v="81"/>
            <x v="86"/>
            <x v="93"/>
            <x v="97"/>
            <x v="99"/>
            <x v="109"/>
            <x v="135"/>
            <x v="137"/>
            <x v="138"/>
            <x v="139"/>
            <x v="154"/>
            <x v="155"/>
            <x v="164"/>
            <x v="165"/>
            <x v="192"/>
            <x v="206"/>
            <x v="209"/>
            <x v="210"/>
            <x v="220"/>
            <x v="233"/>
            <x v="236"/>
            <x v="237"/>
            <x v="239"/>
            <x v="249"/>
            <x v="260"/>
            <x v="263"/>
            <x v="279"/>
            <x v="294"/>
            <x v="314"/>
            <x v="322"/>
            <x v="326"/>
            <x v="330"/>
            <x v="332"/>
            <x v="341"/>
            <x v="346"/>
            <x v="352"/>
            <x v="365"/>
            <x v="367"/>
            <x v="372"/>
            <x v="386"/>
            <x v="392"/>
            <x v="401"/>
            <x v="402"/>
            <x v="406"/>
            <x v="410"/>
            <x v="422"/>
          </reference>
        </references>
      </pivotArea>
    </format>
    <format dxfId="423">
      <pivotArea dataOnly="0" labelOnly="1" fieldPosition="0">
        <references count="1">
          <reference field="1" count="50">
            <x v="7"/>
            <x v="62"/>
            <x v="107"/>
            <x v="130"/>
            <x v="140"/>
            <x v="145"/>
            <x v="148"/>
            <x v="151"/>
            <x v="153"/>
            <x v="163"/>
            <x v="191"/>
            <x v="203"/>
            <x v="205"/>
            <x v="214"/>
            <x v="221"/>
            <x v="228"/>
            <x v="232"/>
            <x v="234"/>
            <x v="241"/>
            <x v="250"/>
            <x v="251"/>
            <x v="313"/>
            <x v="316"/>
            <x v="319"/>
            <x v="325"/>
            <x v="328"/>
            <x v="329"/>
            <x v="334"/>
            <x v="335"/>
            <x v="338"/>
            <x v="342"/>
            <x v="345"/>
            <x v="351"/>
            <x v="359"/>
            <x v="362"/>
            <x v="369"/>
            <x v="371"/>
            <x v="375"/>
            <x v="380"/>
            <x v="387"/>
            <x v="388"/>
            <x v="389"/>
            <x v="390"/>
            <x v="396"/>
            <x v="397"/>
            <x v="407"/>
            <x v="418"/>
            <x v="419"/>
            <x v="423"/>
            <x v="424"/>
          </reference>
        </references>
      </pivotArea>
    </format>
    <format dxfId="422">
      <pivotArea dataOnly="0" labelOnly="1" fieldPosition="0">
        <references count="1">
          <reference field="1" count="25">
            <x v="23"/>
            <x v="78"/>
            <x v="100"/>
            <x v="127"/>
            <x v="146"/>
            <x v="152"/>
            <x v="195"/>
            <x v="358"/>
            <x v="368"/>
            <x v="373"/>
            <x v="374"/>
            <x v="383"/>
            <x v="395"/>
            <x v="398"/>
            <x v="403"/>
            <x v="405"/>
            <x v="408"/>
            <x v="411"/>
            <x v="413"/>
            <x v="414"/>
            <x v="415"/>
            <x v="416"/>
            <x v="417"/>
            <x v="420"/>
            <x v="421"/>
          </reference>
        </references>
      </pivotArea>
    </format>
    <format dxfId="421">
      <pivotArea dataOnly="0" labelOnly="1" grandRow="1" outline="0" fieldPosition="0"/>
    </format>
    <format dxfId="420">
      <pivotArea outline="0" collapsedLevelsAreSubtotals="1" fieldPosition="0"/>
    </format>
    <format dxfId="419">
      <pivotArea dataOnly="0" labelOnly="1" outline="0" fieldPosition="0">
        <references count="1">
          <reference field="0" count="0"/>
        </references>
      </pivotArea>
    </format>
    <format dxfId="418">
      <pivotArea field="2" type="button" dataOnly="0" labelOnly="1" outline="0" axis="axisCol" fieldPosition="0"/>
    </format>
    <format dxfId="417">
      <pivotArea type="topRight" dataOnly="0" labelOnly="1" outline="0" fieldPosition="0"/>
    </format>
    <format dxfId="416">
      <pivotArea dataOnly="0" labelOnly="1" fieldPosition="0">
        <references count="1">
          <reference field="2" count="0"/>
        </references>
      </pivotArea>
    </format>
    <format dxfId="415">
      <pivotArea dataOnly="0" labelOnly="1" grandCol="1" outline="0" fieldPosition="0"/>
    </format>
    <format dxfId="414">
      <pivotArea outline="0" collapsedLevelsAreSubtotals="1" fieldPosition="0"/>
    </format>
    <format dxfId="413">
      <pivotArea dataOnly="0" labelOnly="1" outline="0" fieldPosition="0">
        <references count="1">
          <reference field="0" count="0"/>
        </references>
      </pivotArea>
    </format>
    <format dxfId="412">
      <pivotArea field="2" type="button" dataOnly="0" labelOnly="1" outline="0" axis="axisCol" fieldPosition="0"/>
    </format>
    <format dxfId="411">
      <pivotArea type="topRight" dataOnly="0" labelOnly="1" outline="0" fieldPosition="0"/>
    </format>
    <format dxfId="410">
      <pivotArea dataOnly="0" labelOnly="1" fieldPosition="0">
        <references count="1">
          <reference field="2" count="0"/>
        </references>
      </pivotArea>
    </format>
    <format dxfId="409">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nr_fylke" xr10:uid="{00000000-0013-0000-FFFF-FFFF01000000}" sourceName="fnr fylke">
  <pivotTables>
    <pivotTable tabId="10" name="Pivottabell2"/>
    <pivotTable tabId="10" name="Pivottabell3"/>
    <pivotTable tabId="10" name="Pivottabell4"/>
    <pivotTable tabId="35" name="Pivottabell2"/>
    <pivotTable tabId="35" name="Pivottabell4"/>
    <pivotTable tabId="35" name="Pivottabell3"/>
  </pivotTables>
  <data>
    <tabular pivotCacheId="1">
      <items count="19">
        <i x="0" s="1"/>
        <i x="1" s="1"/>
        <i x="2" s="1"/>
        <i x="3" s="1"/>
        <i x="4" s="1"/>
        <i x="5" s="1"/>
        <i x="6" s="1"/>
        <i x="7" s="1"/>
        <i x="8" s="1"/>
        <i x="9" s="1"/>
        <i x="10" s="1"/>
        <i x="11" s="1"/>
        <i x="12" s="1"/>
        <i x="13" s="1"/>
        <i x="14" s="1"/>
        <i x="15" s="1"/>
        <i x="16" s="1"/>
        <i x="17" s="1"/>
        <i x="1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nr_kommune" xr10:uid="{00000000-0013-0000-FFFF-FFFF02000000}" sourceName="knr kommune">
  <pivotTables>
    <pivotTable tabId="10" name="Pivottabell2"/>
    <pivotTable tabId="10" name="Pivottabell3"/>
    <pivotTable tabId="35" name="Pivottabell2"/>
    <pivotTable tabId="35" name="Pivottabell3"/>
  </pivotTables>
  <data>
    <tabular pivotCacheId="1">
      <items count="425">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20" s="1"/>
        <i x="321" s="1"/>
        <i x="322" s="1"/>
        <i x="323" s="1"/>
        <i x="324" s="1"/>
        <i x="325" s="1"/>
        <i x="326" s="1"/>
        <i x="327" s="1"/>
        <i x="328" s="1"/>
        <i x="329" s="1"/>
        <i x="330" s="1"/>
        <i x="331" s="1"/>
        <i x="332" s="1"/>
        <i x="333" s="1"/>
        <i x="334" s="1"/>
        <i x="335" s="1"/>
        <i x="336" s="1"/>
        <i x="337" s="1"/>
        <i x="338" s="1"/>
        <i x="339" s="1"/>
        <i x="340" s="1"/>
        <i x="341" s="1"/>
        <i x="342" s="1"/>
        <i x="343" s="1"/>
        <i x="344" s="1"/>
        <i x="345" s="1"/>
        <i x="346" s="1"/>
        <i x="347" s="1"/>
        <i x="348" s="1"/>
        <i x="349" s="1"/>
        <i x="350" s="1"/>
        <i x="351" s="1"/>
        <i x="352" s="1"/>
        <i x="353" s="1"/>
        <i x="354" s="1"/>
        <i x="355" s="1"/>
        <i x="356" s="1"/>
        <i x="357" s="1"/>
        <i x="358" s="1"/>
        <i x="359" s="1"/>
        <i x="360" s="1"/>
        <i x="361" s="1"/>
        <i x="362" s="1"/>
        <i x="363" s="1"/>
        <i x="364" s="1"/>
        <i x="365" s="1"/>
        <i x="366" s="1"/>
        <i x="367" s="1"/>
        <i x="368" s="1"/>
        <i x="369" s="1"/>
        <i x="370" s="1"/>
        <i x="371" s="1"/>
        <i x="372" s="1"/>
        <i x="373" s="1"/>
        <i x="374" s="1"/>
        <i x="375" s="1"/>
        <i x="376" s="1"/>
        <i x="377" s="1"/>
        <i x="378" s="1"/>
        <i x="379" s="1"/>
        <i x="380" s="1"/>
        <i x="381" s="1"/>
        <i x="382" s="1"/>
        <i x="383" s="1"/>
        <i x="384" s="1"/>
        <i x="385" s="1"/>
        <i x="386" s="1"/>
        <i x="387" s="1"/>
        <i x="388" s="1"/>
        <i x="389" s="1"/>
        <i x="390" s="1"/>
        <i x="391" s="1"/>
        <i x="392" s="1"/>
        <i x="393" s="1"/>
        <i x="394" s="1"/>
        <i x="395" s="1"/>
        <i x="396" s="1"/>
        <i x="397" s="1"/>
        <i x="398" s="1"/>
        <i x="399" s="1"/>
        <i x="400" s="1"/>
        <i x="401" s="1"/>
        <i x="402" s="1"/>
        <i x="403" s="1"/>
        <i x="404" s="1"/>
        <i x="405" s="1"/>
        <i x="406" s="1"/>
        <i x="407" s="1"/>
        <i x="408" s="1"/>
        <i x="409" s="1"/>
        <i x="410" s="1"/>
        <i x="411" s="1"/>
        <i x="412" s="1"/>
        <i x="413" s="1"/>
        <i x="414" s="1"/>
        <i x="415" s="1"/>
        <i x="416" s="1"/>
        <i x="417" s="1"/>
        <i x="418" s="1"/>
        <i x="419" s="1"/>
        <i x="420" s="1"/>
        <i x="421" s="1"/>
        <i x="422" s="1"/>
        <i x="423" s="1"/>
        <i x="42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00000000-0013-0000-FFFF-FFFF03000000}" sourceName="fylke">
  <pivotTables>
    <pivotTable tabId="20" name="Pivottabell11"/>
    <pivotTable tabId="20" name="Pivottabell3"/>
  </pivotTables>
  <data>
    <tabular pivotCacheId="2">
      <items count="19">
        <i x="15" s="1"/>
        <i x="1" nd="1"/>
        <i x="8" nd="1"/>
        <i x="5" nd="1"/>
        <i x="18" nd="1"/>
        <i x="3" nd="1"/>
        <i x="11" nd="1"/>
        <i x="13" nd="1"/>
        <i x="16" nd="1"/>
        <i x="4" nd="1"/>
        <i x="2" nd="1"/>
        <i x="10" nd="1"/>
        <i x="12" nd="1"/>
        <i x="14" nd="1"/>
        <i x="7" nd="1"/>
        <i x="17" nd="1"/>
        <i x="9" nd="1"/>
        <i x="6" nd="1"/>
        <i x="0"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00000000-0013-0000-FFFF-FFFF04000000}" sourceName="kommune">
  <pivotTables>
    <pivotTable tabId="20" name="Pivottabell11"/>
    <pivotTable tabId="20" name="Pivottabell3"/>
  </pivotTables>
  <data>
    <tabular pivotCacheId="2">
      <items count="421">
        <i x="332"/>
        <i x="331"/>
        <i x="318"/>
        <i x="328"/>
        <i x="329"/>
        <i x="336"/>
        <i x="335"/>
        <i x="319"/>
        <i x="320"/>
        <i x="325"/>
        <i x="316"/>
        <i x="323"/>
        <i x="315"/>
        <i x="327"/>
        <i x="334"/>
        <i x="330"/>
        <i x="326"/>
        <i x="324"/>
        <i x="314" s="1"/>
        <i x="317"/>
        <i x="321"/>
        <i x="322"/>
        <i x="333"/>
        <i x="295" nd="1"/>
        <i x="344" nd="1"/>
        <i x="407" nd="1"/>
        <i x="59" nd="1"/>
        <i x="117" nd="1"/>
        <i x="377" nd="1"/>
        <i x="5" nd="1"/>
        <i x="142" nd="1"/>
        <i x="25" nd="1"/>
        <i x="10" nd="1"/>
        <i x="241" nd="1"/>
        <i x="217" nd="1"/>
        <i x="163" nd="1"/>
        <i x="277" nd="1"/>
        <i x="288" nd="1"/>
        <i x="237" nd="1"/>
        <i x="26" nd="1"/>
        <i x="214" nd="1"/>
        <i x="225" nd="1"/>
        <i x="280" nd="1"/>
        <i x="234" nd="1"/>
        <i x="368" nd="1"/>
        <i x="395" nd="1"/>
        <i x="126" nd="1"/>
        <i x="386" nd="1"/>
        <i x="358" nd="1"/>
        <i x="393" nd="1"/>
        <i x="195" nd="1"/>
        <i x="417" nd="1"/>
        <i x="339" nd="1"/>
        <i x="148" nd="1"/>
        <i x="175" nd="1"/>
        <i x="297" nd="1"/>
        <i x="337" nd="1"/>
        <i x="190" nd="1"/>
        <i x="247" nd="1"/>
        <i x="341" nd="1"/>
        <i x="152" nd="1"/>
        <i x="24" nd="1"/>
        <i x="130" nd="1"/>
        <i x="198" nd="1"/>
        <i x="64" nd="1"/>
        <i x="88" nd="1"/>
        <i x="128" nd="1"/>
        <i x="390" nd="1"/>
        <i x="349" nd="1"/>
        <i x="250" nd="1"/>
        <i x="279" nd="1"/>
        <i x="206" nd="1"/>
        <i x="11" nd="1"/>
        <i x="48" nd="1"/>
        <i x="37" nd="1"/>
        <i x="169" nd="1"/>
        <i x="51" nd="1"/>
        <i x="30" nd="1"/>
        <i x="56" nd="1"/>
        <i x="196" nd="1"/>
        <i x="83" nd="1"/>
        <i x="367" nd="1"/>
        <i x="151" nd="1"/>
        <i x="156" nd="1"/>
        <i x="360" nd="1"/>
        <i x="226" nd="1"/>
        <i x="28" nd="1"/>
        <i x="187" nd="1"/>
        <i x="200" nd="1"/>
        <i x="242" nd="1"/>
        <i x="216" nd="1"/>
        <i x="371" nd="1"/>
        <i x="157" nd="1"/>
        <i x="105" nd="1"/>
        <i x="228" nd="1"/>
        <i x="92" nd="1"/>
        <i x="60" nd="1"/>
        <i x="182" nd="1"/>
        <i x="3" nd="1"/>
        <i x="21" nd="1"/>
        <i x="146" nd="1"/>
        <i x="278" nd="1"/>
        <i x="293" nd="1"/>
        <i x="211" nd="1"/>
        <i x="137" nd="1"/>
        <i x="245" nd="1"/>
        <i x="416" nd="1"/>
        <i x="243" nd="1"/>
        <i x="74" nd="1"/>
        <i x="357" nd="1"/>
        <i x="270" nd="1"/>
        <i x="281" nd="1"/>
        <i x="34" nd="1"/>
        <i x="143" nd="1"/>
        <i x="179" nd="1"/>
        <i x="63" nd="1"/>
        <i x="252" nd="1"/>
        <i x="93" nd="1"/>
        <i x="79" nd="1"/>
        <i x="347" nd="1"/>
        <i x="208" nd="1"/>
        <i x="384" nd="1"/>
        <i x="141" nd="1"/>
        <i x="49" nd="1"/>
        <i x="229" nd="1"/>
        <i x="374" nd="1"/>
        <i x="0" nd="1"/>
        <i x="286" nd="1"/>
        <i x="42" nd="1"/>
        <i x="363" nd="1"/>
        <i x="405" nd="1"/>
        <i x="271" nd="1"/>
        <i x="260" nd="1"/>
        <i x="380" nd="1"/>
        <i x="409" nd="1"/>
        <i x="348" nd="1"/>
        <i x="172" nd="1"/>
        <i x="290" nd="1"/>
        <i x="351" nd="1"/>
        <i x="94" nd="1"/>
        <i x="258" nd="1"/>
        <i x="292" nd="1"/>
        <i x="133" nd="1"/>
        <i x="184" nd="1"/>
        <i x="17" nd="1"/>
        <i x="115" nd="1"/>
        <i x="96" nd="1"/>
        <i x="91" nd="1"/>
        <i x="109" nd="1"/>
        <i x="306" nd="1"/>
        <i x="251" nd="1"/>
        <i x="108" nd="1"/>
        <i x="39" nd="1"/>
        <i x="104" nd="1"/>
        <i x="4" nd="1"/>
        <i x="231" nd="1"/>
        <i x="166" nd="1"/>
        <i x="232" nd="1"/>
        <i x="176" nd="1"/>
        <i x="383" nd="1"/>
        <i x="150" nd="1"/>
        <i x="77" nd="1"/>
        <i x="203" nd="1"/>
        <i x="244" nd="1"/>
        <i x="414" nd="1"/>
        <i x="396" nd="1"/>
        <i x="192" nd="1"/>
        <i x="406" nd="1"/>
        <i x="177" nd="1"/>
        <i x="310" nd="1"/>
        <i x="89" nd="1"/>
        <i x="41" nd="1"/>
        <i x="127" nd="1"/>
        <i x="154" nd="1"/>
        <i x="256" nd="1"/>
        <i x="98" nd="1"/>
        <i x="410" nd="1"/>
        <i x="210" nd="1"/>
        <i x="167" nd="1"/>
        <i x="202" nd="1"/>
        <i x="135" nd="1"/>
        <i x="189" nd="1"/>
        <i x="381" nd="1"/>
        <i x="402" nd="1"/>
        <i x="399" nd="1"/>
        <i x="121" nd="1"/>
        <i x="112" nd="1"/>
        <i x="385" nd="1"/>
        <i x="415" nd="1"/>
        <i x="235" nd="1"/>
        <i x="345" nd="1"/>
        <i x="394" nd="1"/>
        <i x="65" nd="1"/>
        <i x="102" nd="1"/>
        <i x="62" nd="1"/>
        <i x="147" nd="1"/>
        <i x="164" nd="1"/>
        <i x="224" nd="1"/>
        <i x="67" nd="1"/>
        <i x="408" nd="1"/>
        <i x="174" nd="1"/>
        <i x="78" nd="1"/>
        <i x="353" nd="1"/>
        <i x="240" nd="1"/>
        <i x="165" nd="1"/>
        <i x="397" nd="1"/>
        <i x="238" nd="1"/>
        <i x="365" nd="1"/>
        <i x="31" nd="1"/>
        <i x="44" nd="1"/>
        <i x="311" nd="1"/>
        <i x="155" nd="1"/>
        <i x="6" nd="1"/>
        <i x="161" nd="1"/>
        <i x="227" nd="1"/>
        <i x="221" nd="1"/>
        <i x="303" nd="1"/>
        <i x="308" nd="1"/>
        <i x="356" nd="1"/>
        <i x="275" nd="1"/>
        <i x="307" nd="1"/>
        <i x="219" nd="1"/>
        <i x="99" nd="1"/>
        <i x="254" nd="1"/>
        <i x="378" nd="1"/>
        <i x="1" nd="1"/>
        <i x="388" nd="1"/>
        <i x="411" nd="1"/>
        <i x="38" nd="1"/>
        <i x="338" nd="1"/>
        <i x="246" nd="1"/>
        <i x="101" nd="1"/>
        <i x="36" nd="1"/>
        <i x="350" nd="1"/>
        <i x="22" nd="1"/>
        <i x="419" nd="1"/>
        <i x="274" nd="1"/>
        <i x="136" nd="1"/>
        <i x="33" nd="1"/>
        <i x="129" nd="1"/>
        <i x="84" nd="1"/>
        <i x="264" nd="1"/>
        <i x="69" nd="1"/>
        <i x="412" nd="1"/>
        <i x="46" nd="1"/>
        <i x="81" nd="1"/>
        <i x="401" nd="1"/>
        <i x="107" nd="1"/>
        <i x="124" nd="1"/>
        <i x="119" nd="1"/>
        <i x="204" nd="1"/>
        <i x="301" nd="1"/>
        <i x="23" nd="1"/>
        <i x="304" nd="1"/>
        <i x="61" nd="1"/>
        <i x="213" nd="1"/>
        <i x="300" nd="1"/>
        <i x="40" nd="1"/>
        <i x="220" nd="1"/>
        <i x="413" nd="1"/>
        <i x="122" nd="1"/>
        <i x="223" nd="1"/>
        <i x="13" nd="1"/>
        <i x="352" nd="1"/>
        <i x="181" nd="1"/>
        <i x="273" nd="1"/>
        <i x="116" nd="1"/>
        <i x="55" nd="1"/>
        <i x="302" nd="1"/>
        <i x="188" nd="1"/>
        <i x="285" nd="1"/>
        <i x="72" nd="1"/>
        <i x="90" nd="1"/>
        <i x="43" nd="1"/>
        <i x="296" nd="1"/>
        <i x="140" nd="1"/>
        <i x="299" nd="1"/>
        <i x="106" nd="1"/>
        <i x="15" nd="1"/>
        <i x="29" nd="1"/>
        <i x="355" nd="1"/>
        <i x="7" nd="1"/>
        <i x="305" nd="1"/>
        <i x="369" nd="1"/>
        <i x="103" nd="1"/>
        <i x="14" nd="1"/>
        <i x="387" nd="1"/>
        <i x="359" nd="1"/>
        <i x="212" nd="1"/>
        <i x="114" nd="1"/>
        <i x="111" nd="1"/>
        <i x="170" nd="1"/>
        <i x="276" nd="1"/>
        <i x="2" nd="1"/>
        <i x="186" nd="1"/>
        <i x="131" nd="1"/>
        <i x="70" nd="1"/>
        <i x="312" nd="1"/>
        <i x="249" nd="1"/>
        <i x="134" nd="1"/>
        <i x="97" nd="1"/>
        <i x="125" nd="1"/>
        <i x="168" nd="1"/>
        <i x="309" nd="1"/>
        <i x="32" nd="1"/>
        <i x="19" nd="1"/>
        <i x="123" nd="1"/>
        <i x="12" nd="1"/>
        <i x="400" nd="1"/>
        <i x="66" nd="1"/>
        <i x="268" nd="1"/>
        <i x="382" nd="1"/>
        <i x="287" nd="1"/>
        <i x="291" nd="1"/>
        <i x="236" nd="1"/>
        <i x="173" nd="1"/>
        <i x="180" nd="1"/>
        <i x="230" nd="1"/>
        <i x="159" nd="1"/>
        <i x="376" nd="1"/>
        <i x="9" nd="1"/>
        <i x="45" nd="1"/>
        <i x="171" nd="1"/>
        <i x="362" nd="1"/>
        <i x="118" nd="1"/>
        <i x="199" nd="1"/>
        <i x="266" nd="1"/>
        <i x="54" nd="1"/>
        <i x="398" nd="1"/>
        <i x="183" nd="1"/>
        <i x="265" nd="1"/>
        <i x="253" nd="1"/>
        <i x="269" nd="1"/>
        <i x="185" nd="1"/>
        <i x="215" nd="1"/>
        <i x="283" nd="1"/>
        <i x="284" nd="1"/>
        <i x="197" nd="1"/>
        <i x="113" nd="1"/>
        <i x="267" nd="1"/>
        <i x="160" nd="1"/>
        <i x="340" nd="1"/>
        <i x="80" nd="1"/>
        <i x="82" nd="1"/>
        <i x="361" nd="1"/>
        <i x="71" nd="1"/>
        <i x="47" nd="1"/>
        <i x="389" nd="1"/>
        <i x="27" nd="1"/>
        <i x="418" nd="1"/>
        <i x="178" nd="1"/>
        <i x="282" nd="1"/>
        <i x="132" nd="1"/>
        <i x="366" nd="1"/>
        <i x="120" nd="1"/>
        <i x="138" nd="1"/>
        <i x="420" nd="1"/>
        <i x="57" nd="1"/>
        <i x="392" nd="1"/>
        <i x="391" nd="1"/>
        <i x="379" nd="1"/>
        <i x="289" nd="1"/>
        <i x="52" nd="1"/>
        <i x="354" nd="1"/>
        <i x="8" nd="1"/>
        <i x="145" nd="1"/>
        <i x="313" nd="1"/>
        <i x="58" nd="1"/>
        <i x="364" nd="1"/>
        <i x="201" nd="1"/>
        <i x="191" nd="1"/>
        <i x="110" nd="1"/>
        <i x="35" nd="1"/>
        <i x="205" nd="1"/>
        <i x="259" nd="1"/>
        <i x="207" nd="1"/>
        <i x="193" nd="1"/>
        <i x="404" nd="1"/>
        <i x="218" nd="1"/>
        <i x="153" nd="1"/>
        <i x="87" nd="1"/>
        <i x="257" nd="1"/>
        <i x="403" nd="1"/>
        <i x="346" nd="1"/>
        <i x="342" nd="1"/>
        <i x="144" nd="1"/>
        <i x="158" nd="1"/>
        <i x="18" nd="1"/>
        <i x="272" nd="1"/>
        <i x="85" nd="1"/>
        <i x="76" nd="1"/>
        <i x="372" nd="1"/>
        <i x="343" nd="1"/>
        <i x="233" nd="1"/>
        <i x="194" nd="1"/>
        <i x="139" nd="1"/>
        <i x="261" nd="1"/>
        <i x="209" nd="1"/>
        <i x="370" nd="1"/>
        <i x="373" nd="1"/>
        <i x="248" nd="1"/>
        <i x="68" nd="1"/>
        <i x="16" nd="1"/>
        <i x="375" nd="1"/>
        <i x="294" nd="1"/>
        <i x="263" nd="1"/>
        <i x="262" nd="1"/>
        <i x="75" nd="1"/>
        <i x="100" nd="1"/>
        <i x="73" nd="1"/>
        <i x="222" nd="1"/>
        <i x="86" nd="1"/>
        <i x="298" nd="1"/>
        <i x="95" nd="1"/>
        <i x="255" nd="1"/>
        <i x="149" nd="1"/>
        <i x="53" nd="1"/>
        <i x="239" nd="1"/>
        <i x="20" nd="1"/>
        <i x="162" nd="1"/>
        <i x="50"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nr_fylke1" xr10:uid="{00000000-0013-0000-FFFF-FFFF05000000}" sourceName="fnr fylke">
  <pivotTables>
    <pivotTable tabId="29" name="Pivottabell8"/>
    <pivotTable tabId="29" name="Pivottabell9"/>
    <pivotTable tabId="29" name="Pivottabell10"/>
    <pivotTable tabId="29" name="Pivottabell11"/>
  </pivotTables>
  <data>
    <tabular pivotCacheId="1">
      <items count="19">
        <i x="0" s="1"/>
        <i x="1" s="1"/>
        <i x="2" s="1"/>
        <i x="3" s="1"/>
        <i x="4" s="1"/>
        <i x="5" s="1"/>
        <i x="6" s="1"/>
        <i x="7" s="1"/>
        <i x="8" s="1"/>
        <i x="9" s="1"/>
        <i x="10" s="1"/>
        <i x="11" s="1"/>
        <i x="12" s="1"/>
        <i x="13" s="1"/>
        <i x="14" s="1"/>
        <i x="15" s="1"/>
        <i x="16" s="1"/>
        <i x="17" s="1"/>
        <i x="18"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rmål" xr10:uid="{00000000-0013-0000-FFFF-FFFF06000000}" sourceName="formål">
  <pivotTables>
    <pivotTable tabId="29" name="Pivottabell8"/>
    <pivotTable tabId="29" name="Pivottabell9"/>
    <pivotTable tabId="29" name="Pivottabell10"/>
    <pivotTable tabId="29" name="Pivottabell11"/>
  </pivotTables>
  <data>
    <tabular pivotCacheId="1" showMissing="0" crossFilter="showItemsWithNoData">
      <items count="9">
        <i x="6" s="1"/>
        <i x="0" s="1"/>
        <i x="1" s="1"/>
        <i x="5" s="1"/>
        <i x="2" s="1"/>
        <i x="3" s="1"/>
        <i x="4" s="1"/>
        <i x="8" s="1" nd="1"/>
        <i x="7" s="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00000000-0013-0000-FFFF-FFFF07000000}" sourceName="fylke">
  <pivotTables>
    <pivotTable tabId="30" name="Pivottabell12"/>
    <pivotTable tabId="30" name="Pivottabell13"/>
  </pivotTables>
  <data>
    <tabular pivotCacheId="2">
      <items count="19">
        <i x="1"/>
        <i x="8"/>
        <i x="5"/>
        <i x="18"/>
        <i x="3"/>
        <i x="11"/>
        <i x="13"/>
        <i x="16"/>
        <i x="15"/>
        <i x="4"/>
        <i x="2"/>
        <i x="10"/>
        <i x="12"/>
        <i x="14"/>
        <i x="7"/>
        <i x="17"/>
        <i x="9"/>
        <i x="6" s="1"/>
        <i x="0"/>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rmål1" xr10:uid="{00000000-0013-0000-FFFF-FFFF08000000}" sourceName="formål">
  <pivotTables>
    <pivotTable tabId="30" name="Pivottabell12"/>
  </pivotTables>
  <data>
    <tabular pivotCacheId="2" showMissing="0" crossFilter="none">
      <items count="8">
        <i x="6" s="1"/>
        <i x="0" s="1"/>
        <i x="1" s="1"/>
        <i x="5"/>
        <i x="2"/>
        <i x="3"/>
        <i x="4"/>
        <i x="7"/>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rmål2" xr10:uid="{00000000-0013-0000-FFFF-FFFF09000000}" sourceName="formål">
  <pivotTables>
    <pivotTable tabId="32" name="Pivottabell1"/>
    <pivotTable tabId="32" name="Pivottabell4"/>
    <pivotTable tabId="32" name="Pivottabell5"/>
  </pivotTables>
  <data>
    <tabular pivotCacheId="2" showMissing="0" crossFilter="none">
      <items count="8">
        <i x="6"/>
        <i x="0"/>
        <i x="1"/>
        <i x="5"/>
        <i x="2" s="1"/>
        <i x="3"/>
        <i x="4"/>
        <i x="7"/>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nr fylke 1" xr10:uid="{00000000-0014-0000-FFFF-FFFF01000000}" cache="Slicer_fnr_fylke1" caption="fylke" columnCount="3" rowHeight="180000"/>
  <slicer name="formål" xr10:uid="{00000000-0014-0000-FFFF-FFFF02000000}" cache="Slicer_formål" caption="formål for nedbygging" columnCount="2" rowHeight="18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nr fylke" xr10:uid="{00000000-0014-0000-FFFF-FFFF03000000}" cache="Slicer_fnr_fylke" caption="fnr fylke" columnCount="3" rowHeight="180000"/>
  <slicer name="knr kommune" xr10:uid="{00000000-0014-0000-FFFF-FFFF04000000}" cache="Slicer_knr_kommune" caption="knr kommune" startItem="6" columnCount="3" rowHeight="180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xr10:uid="{00000000-0014-0000-FFFF-FFFF05000000}" cache="Slicer_fylke" caption="fylke" columnCount="3" rowHeight="180000"/>
  <slicer name="kommune" xr10:uid="{00000000-0014-0000-FFFF-FFFF06000000}" cache="Slicer_kommune" caption="kommune" columnCount="4" rowHeight="1800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ormål 1" xr10:uid="{00000000-0014-0000-FFFF-FFFF07000000}" cache="Slicer_formål1" caption="formål" rowHeight="2095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 xr10:uid="{00000000-0014-0000-FFFF-FFFF08000000}" cache="Slicer_fylke1" caption="fylke" columnCount="2" rowHeight="180000"/>
  <slicer name="formål 2" xr10:uid="{00000000-0014-0000-FFFF-FFFF09000000}" cache="Slicer_formål1" caption="formål" columnCount="2" rowHeight="2095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ormål 3" xr10:uid="{00000000-0014-0000-FFFF-FFFF0A000000}" cache="Slicer_formål2" caption="formål" rowHeight="2095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ase_flat" displayName="base_flat" ref="A1:I426" totalsRowShown="0" headerRowDxfId="665">
  <sortState xmlns:xlrd2="http://schemas.microsoft.com/office/spreadsheetml/2017/richdata2" ref="A2:I426">
    <sortCondition ref="A2:A426"/>
  </sortState>
  <tableColumns count="9">
    <tableColumn id="1" xr3:uid="{00000000-0010-0000-0000-000001000000}" name="fnr fylke"/>
    <tableColumn id="2" xr3:uid="{00000000-0010-0000-0000-000002000000}" name="knr kommune" dataDxfId="664"/>
    <tableColumn id="3" xr3:uid="{00000000-0010-0000-0000-000003000000}" name="boliger"/>
    <tableColumn id="4" xr3:uid="{00000000-0010-0000-0000-000004000000}" name="fritidsboliger"/>
    <tableColumn id="5" xr3:uid="{00000000-0010-0000-0000-000005000000}" name="lanbruksbebyggelse"/>
    <tableColumn id="6" xr3:uid="{00000000-0010-0000-0000-000006000000}" name="nærings-/ offentlige bygg"/>
    <tableColumn id="7" xr3:uid="{00000000-0010-0000-0000-000007000000}" name="veg og bane"/>
    <tableColumn id="8" xr3:uid="{00000000-0010-0000-0000-000008000000}" name="grønt og idrettsområder"/>
    <tableColumn id="9" xr3:uid="{00000000-0010-0000-0000-000009000000}" name="andre bygg og anlegg"/>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Base_piv" displayName="Base_piv" ref="A1:D2976" totalsRowShown="0">
  <autoFilter ref="A1:D2976" xr:uid="{00000000-0009-0000-0100-000003000000}"/>
  <tableColumns count="4">
    <tableColumn id="5" xr3:uid="{00000000-0010-0000-0100-000005000000}" name="fnr fylke" dataDxfId="57"/>
    <tableColumn id="2" xr3:uid="{00000000-0010-0000-0100-000002000000}" name="knr kommune" dataDxfId="56"/>
    <tableColumn id="3" xr3:uid="{00000000-0010-0000-0100-000003000000}" name="formål" dataDxfId="55"/>
    <tableColumn id="4" xr3:uid="{00000000-0010-0000-0100-000004000000}" name="dekar" dataDxfId="54"/>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base_piv2" displayName="base_piv2" ref="A1:H2976" totalsRowShown="0" headerRowDxfId="9" dataDxfId="8">
  <autoFilter ref="A1:H2976" xr:uid="{00000000-0009-0000-0100-000002000000}"/>
  <tableColumns count="8">
    <tableColumn id="6" xr3:uid="{00000000-0010-0000-0200-000006000000}" name="fnr fylke" dataDxfId="7"/>
    <tableColumn id="3" xr3:uid="{00000000-0010-0000-0200-000003000000}" name="fylke" dataDxfId="6">
      <calculatedColumnFormula>MID(base_piv2[[#This Row],[fnr fylke]],4,25)</calculatedColumnFormula>
    </tableColumn>
    <tableColumn id="2" xr3:uid="{00000000-0010-0000-0200-000002000000}" name="knr kommune" dataDxfId="5"/>
    <tableColumn id="1" xr3:uid="{00000000-0010-0000-0200-000001000000}" name="kommune" dataDxfId="4">
      <calculatedColumnFormula>MID(base_piv2[[#This Row],[knr kommune]],6,25)</calculatedColumnFormula>
    </tableColumn>
    <tableColumn id="8" xr3:uid="{00000000-0010-0000-0200-000008000000}" name="kommune fotoår" dataDxfId="3">
      <calculatedColumnFormula>CONCATENATE(base_piv2[[#This Row],[kommune]]," (",base_piv2[[#This Row],[fotoår]],")")</calculatedColumnFormula>
    </tableColumn>
    <tableColumn id="4" xr3:uid="{00000000-0010-0000-0200-000004000000}" name="formål" dataDxfId="2"/>
    <tableColumn id="5" xr3:uid="{00000000-0010-0000-0200-000005000000}" name="dekar" dataDxfId="1"/>
    <tableColumn id="7" xr3:uid="{00000000-0010-0000-0200-000007000000}" name="fotoår" dataDxfId="0" dataCellStyle="Komma"/>
  </tableColumns>
  <tableStyleInfo name="TableStyleMedium7"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10.xml"/><Relationship Id="rId2" Type="http://schemas.openxmlformats.org/officeDocument/2006/relationships/pivotTable" Target="../pivotTables/pivotTable9.xml"/><Relationship Id="rId1" Type="http://schemas.openxmlformats.org/officeDocument/2006/relationships/pivotTable" Target="../pivotTables/pivotTable8.xml"/><Relationship Id="rId4"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13.xml"/><Relationship Id="rId7" Type="http://schemas.openxmlformats.org/officeDocument/2006/relationships/drawing" Target="../drawings/drawing5.xml"/><Relationship Id="rId2" Type="http://schemas.openxmlformats.org/officeDocument/2006/relationships/pivotTable" Target="../pivotTables/pivotTable12.xml"/><Relationship Id="rId1" Type="http://schemas.openxmlformats.org/officeDocument/2006/relationships/pivotTable" Target="../pivotTables/pivotTable11.xml"/><Relationship Id="rId6" Type="http://schemas.openxmlformats.org/officeDocument/2006/relationships/printerSettings" Target="../printerSettings/printerSettings4.bin"/><Relationship Id="rId5" Type="http://schemas.openxmlformats.org/officeDocument/2006/relationships/pivotTable" Target="../pivotTables/pivotTable15.xml"/><Relationship Id="rId4" Type="http://schemas.openxmlformats.org/officeDocument/2006/relationships/pivotTable" Target="../pivotTables/pivotTable14.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ivotTable" Target="../pivotTables/pivotTable17.xml"/><Relationship Id="rId1" Type="http://schemas.openxmlformats.org/officeDocument/2006/relationships/pivotTable" Target="../pivotTables/pivotTable16.xml"/></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19.xml"/><Relationship Id="rId1" Type="http://schemas.openxmlformats.org/officeDocument/2006/relationships/pivotTable" Target="../pivotTables/pivotTable18.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ivotTable" Target="../pivotTables/pivotTable21.xml"/><Relationship Id="rId1" Type="http://schemas.openxmlformats.org/officeDocument/2006/relationships/pivotTable" Target="../pivotTables/pivotTable20.xml"/><Relationship Id="rId4" Type="http://schemas.microsoft.com/office/2007/relationships/slicer" Target="../slicers/slicer4.xml"/></Relationships>
</file>

<file path=xl/worksheets/_rels/sheet16.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3" Type="http://schemas.openxmlformats.org/officeDocument/2006/relationships/pivotTable" Target="../pivotTables/pivotTable24.xml"/><Relationship Id="rId2" Type="http://schemas.openxmlformats.org/officeDocument/2006/relationships/pivotTable" Target="../pivotTables/pivotTable23.xml"/><Relationship Id="rId1" Type="http://schemas.openxmlformats.org/officeDocument/2006/relationships/pivotTable" Target="../pivotTables/pivotTable22.xml"/><Relationship Id="rId4" Type="http://schemas.openxmlformats.org/officeDocument/2006/relationships/pivotTable" Target="../pivotTables/pivotTable25.xml"/></Relationships>
</file>

<file path=xl/worksheets/_rels/sheet18.xml.rels><?xml version="1.0" encoding="UTF-8" standalone="yes"?>
<Relationships xmlns="http://schemas.openxmlformats.org/package/2006/relationships"><Relationship Id="rId2" Type="http://schemas.microsoft.com/office/2007/relationships/slicer" Target="../slicers/slicer6.xml"/><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hyperlink" Target="http://ssb.no/jord-skog-jakt-og-fiskeri/artikler-og-publikasjoner/matjorda-bygges-ned-i-sentrale-strok" TargetMode="External"/><Relationship Id="rId2" Type="http://schemas.openxmlformats.org/officeDocument/2006/relationships/hyperlink" Target="http://ssb.no/jord-skog-jakt-og-fiskeri/artikler-og-publikasjoner/nedbygging-av-jordbruksareal?fane=om" TargetMode="External"/><Relationship Id="rId1" Type="http://schemas.openxmlformats.org/officeDocument/2006/relationships/hyperlink" Target="mailto:johan.sandberg@fylkesmannen.no" TargetMode="Externa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pivotTable" Target="../pivotTables/pivotTable7.xml"/></Relationships>
</file>

<file path=xl/worksheets/_rels/sheet5.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microsoft.com/office/2007/relationships/slicer" Target="../slicers/slicer3.x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D435"/>
  <sheetViews>
    <sheetView topLeftCell="A4" workbookViewId="0">
      <selection activeCell="A9" sqref="A9:I41"/>
    </sheetView>
  </sheetViews>
  <sheetFormatPr baseColWidth="10" defaultRowHeight="12.75"/>
  <cols>
    <col min="1" max="1" width="37.5" style="24" customWidth="1"/>
    <col min="2" max="2" width="13" style="17" customWidth="1"/>
    <col min="3" max="3" width="7.6640625" style="17" customWidth="1"/>
    <col min="4" max="4" width="7.5" style="17" customWidth="1"/>
    <col min="5" max="5" width="9.5" style="17" customWidth="1"/>
    <col min="6" max="6" width="10.5" style="17" customWidth="1"/>
    <col min="7" max="7" width="9.6640625" style="17" customWidth="1"/>
    <col min="8" max="8" width="7.6640625" style="17" customWidth="1"/>
    <col min="9" max="9" width="9.5" style="17" customWidth="1"/>
    <col min="10" max="10" width="5.83203125" style="16" customWidth="1"/>
    <col min="11" max="11" width="22.1640625" style="5" customWidth="1"/>
    <col min="12" max="48" width="12" style="12"/>
    <col min="49" max="56" width="12" style="15"/>
  </cols>
  <sheetData>
    <row r="1" spans="1:40" ht="28.5" customHeight="1">
      <c r="A1" s="27" t="str">
        <f>U3</f>
        <v>Nedbygde jordbruksarealer etter formål 2004 - 2015 i hele landet</v>
      </c>
      <c r="P1" s="4"/>
      <c r="U1" t="str">
        <f>TRIM(CONCATENATE("Nedbygde jordbruksarealer etter formål 2004 - 2015 i ",U4," ",V4," ",W4," ",X4," ",Y4," i daa og %"))</f>
        <v>Nedbygde jordbruksarealer etter formål 2004 - 2015 i Østfold Akershus Oslo Hedmark Oppland i daa og %</v>
      </c>
    </row>
    <row r="2" spans="1:40" ht="21.75" customHeight="1">
      <c r="A2" s="24" t="s">
        <v>927</v>
      </c>
      <c r="K2" s="4"/>
      <c r="P2" s="4" t="s">
        <v>926</v>
      </c>
      <c r="U2" s="26" t="s">
        <v>1361</v>
      </c>
    </row>
    <row r="3" spans="1:40" ht="24" customHeight="1">
      <c r="B3" s="133" t="s">
        <v>928</v>
      </c>
      <c r="C3" s="133"/>
      <c r="D3" s="133"/>
      <c r="E3" s="133"/>
      <c r="F3" s="133"/>
      <c r="G3" s="133"/>
      <c r="H3" s="133"/>
      <c r="I3" s="133"/>
      <c r="K3" s="4"/>
      <c r="L3" s="134" t="s">
        <v>933</v>
      </c>
      <c r="M3" s="134"/>
      <c r="N3" s="134"/>
      <c r="O3" s="134"/>
      <c r="P3" s="134"/>
      <c r="Q3" s="134"/>
      <c r="R3" s="134"/>
      <c r="S3" s="134"/>
      <c r="U3" s="30" t="str">
        <f>IF(L6=U5,U2,U1)</f>
        <v>Nedbygde jordbruksarealer etter formål 2004 - 2015 i hele landet</v>
      </c>
    </row>
    <row r="4" spans="1:40">
      <c r="K4" s="20"/>
      <c r="L4" s="17"/>
      <c r="M4" s="17"/>
      <c r="N4" s="17"/>
      <c r="O4" s="17"/>
      <c r="P4" s="17"/>
      <c r="Q4" s="17"/>
      <c r="R4" s="17"/>
      <c r="S4" s="17"/>
      <c r="U4" s="20" t="str">
        <f>MID(U9,4,25)</f>
        <v>Østfold</v>
      </c>
      <c r="V4" s="20" t="str">
        <f t="shared" ref="V4:AE4" si="0">MID(V9,4,25)</f>
        <v>Akershus</v>
      </c>
      <c r="W4" s="20" t="str">
        <f t="shared" si="0"/>
        <v>Oslo</v>
      </c>
      <c r="X4" s="20" t="str">
        <f t="shared" si="0"/>
        <v>Hedmark</v>
      </c>
      <c r="Y4" s="20" t="str">
        <f t="shared" si="0"/>
        <v>Oppland</v>
      </c>
      <c r="Z4" s="20" t="str">
        <f t="shared" si="0"/>
        <v>Buskerud</v>
      </c>
      <c r="AA4" s="20" t="str">
        <f t="shared" si="0"/>
        <v>Vestfold</v>
      </c>
      <c r="AB4" s="20" t="str">
        <f t="shared" si="0"/>
        <v>Telemark</v>
      </c>
      <c r="AC4" s="20" t="str">
        <f t="shared" si="0"/>
        <v>Aust-Agder</v>
      </c>
      <c r="AD4" s="20" t="str">
        <f t="shared" si="0"/>
        <v>Vest-Agder</v>
      </c>
      <c r="AE4" s="20" t="str">
        <f t="shared" si="0"/>
        <v>Rogaland</v>
      </c>
    </row>
    <row r="5" spans="1:40">
      <c r="B5" s="16"/>
      <c r="K5" s="20"/>
      <c r="L5" s="16"/>
      <c r="M5" s="17"/>
      <c r="N5" s="17"/>
      <c r="O5" s="17"/>
      <c r="P5" s="17"/>
      <c r="Q5" s="17"/>
      <c r="R5" s="17"/>
      <c r="S5" s="17"/>
      <c r="U5" s="1" t="s">
        <v>475</v>
      </c>
      <c r="V5"/>
      <c r="W5" s="17"/>
      <c r="X5" s="17"/>
      <c r="Y5" s="17"/>
      <c r="Z5" s="17"/>
      <c r="AA5" s="17"/>
      <c r="AB5" s="17"/>
      <c r="AC5" s="17"/>
    </row>
    <row r="6" spans="1:40">
      <c r="A6" s="25" t="s">
        <v>462</v>
      </c>
      <c r="B6" s="17" t="s">
        <v>475</v>
      </c>
      <c r="K6" s="21" t="s">
        <v>462</v>
      </c>
      <c r="L6" s="17" t="s">
        <v>475</v>
      </c>
      <c r="M6" s="17"/>
      <c r="N6" s="17"/>
      <c r="O6" s="17"/>
      <c r="P6" s="17"/>
      <c r="Q6" s="17"/>
      <c r="R6" s="17"/>
      <c r="S6" s="17"/>
      <c r="U6"/>
      <c r="V6"/>
      <c r="W6" s="17"/>
      <c r="X6" s="17"/>
      <c r="Y6" s="17"/>
      <c r="Z6" s="17"/>
      <c r="AA6" s="17"/>
      <c r="AB6" s="17"/>
      <c r="AC6" s="17"/>
    </row>
    <row r="7" spans="1:40">
      <c r="K7" s="20"/>
      <c r="L7" s="17"/>
      <c r="M7" s="17"/>
      <c r="N7" s="17"/>
      <c r="O7" s="17"/>
      <c r="P7" s="17"/>
      <c r="Q7" s="17"/>
      <c r="R7" s="17"/>
      <c r="S7" s="17"/>
      <c r="U7" s="20"/>
      <c r="V7" s="17"/>
      <c r="W7" s="17"/>
      <c r="X7" s="17"/>
      <c r="Y7" s="17"/>
      <c r="Z7" s="17"/>
      <c r="AA7" s="17"/>
      <c r="AB7" s="17"/>
      <c r="AC7" s="17"/>
    </row>
    <row r="8" spans="1:40" ht="24">
      <c r="A8" s="25" t="s">
        <v>479</v>
      </c>
      <c r="B8" s="18" t="s">
        <v>478</v>
      </c>
      <c r="K8" s="21" t="s">
        <v>479</v>
      </c>
      <c r="L8" s="18" t="s">
        <v>478</v>
      </c>
      <c r="M8" s="17"/>
      <c r="N8" s="17"/>
      <c r="O8" s="17"/>
      <c r="P8" s="17"/>
      <c r="Q8" s="17"/>
      <c r="R8" s="17"/>
      <c r="S8" s="17"/>
      <c r="U8" s="21" t="s">
        <v>478</v>
      </c>
      <c r="V8" s="17"/>
      <c r="W8" s="17"/>
      <c r="X8" s="17"/>
      <c r="Y8" s="17"/>
      <c r="Z8" s="17"/>
      <c r="AA8" s="17"/>
      <c r="AB8" s="17"/>
      <c r="AC8" s="17"/>
      <c r="AD8" s="17"/>
      <c r="AE8" s="17"/>
      <c r="AF8" s="17"/>
      <c r="AG8" s="17"/>
      <c r="AH8" s="17"/>
      <c r="AI8" s="17"/>
      <c r="AJ8" s="17"/>
      <c r="AK8" s="17"/>
      <c r="AL8" s="17"/>
      <c r="AM8" s="17"/>
      <c r="AN8"/>
    </row>
    <row r="9" spans="1:40" ht="48">
      <c r="A9" s="25" t="s">
        <v>476</v>
      </c>
      <c r="B9" s="17" t="s">
        <v>472</v>
      </c>
      <c r="C9" s="17" t="s">
        <v>467</v>
      </c>
      <c r="D9" s="17" t="s">
        <v>929</v>
      </c>
      <c r="E9" s="17" t="s">
        <v>923</v>
      </c>
      <c r="F9" s="17" t="s">
        <v>470</v>
      </c>
      <c r="G9" s="17" t="s">
        <v>918</v>
      </c>
      <c r="H9" s="17" t="s">
        <v>1367</v>
      </c>
      <c r="I9" s="17" t="s">
        <v>932</v>
      </c>
      <c r="K9" s="21" t="s">
        <v>476</v>
      </c>
      <c r="L9" s="17" t="s">
        <v>472</v>
      </c>
      <c r="M9" s="17" t="s">
        <v>467</v>
      </c>
      <c r="N9" s="17" t="s">
        <v>929</v>
      </c>
      <c r="O9" s="17" t="s">
        <v>923</v>
      </c>
      <c r="P9" s="17" t="s">
        <v>470</v>
      </c>
      <c r="Q9" s="17" t="s">
        <v>918</v>
      </c>
      <c r="R9" s="17" t="s">
        <v>1367</v>
      </c>
      <c r="S9" s="17" t="s">
        <v>932</v>
      </c>
      <c r="U9" s="17" t="s">
        <v>8</v>
      </c>
      <c r="V9" s="17" t="s">
        <v>27</v>
      </c>
      <c r="W9" s="17" t="s">
        <v>50</v>
      </c>
      <c r="X9" s="17" t="s">
        <v>52</v>
      </c>
      <c r="Y9" s="17" t="s">
        <v>83</v>
      </c>
      <c r="Z9" s="17" t="s">
        <v>114</v>
      </c>
      <c r="AA9" s="17" t="s">
        <v>136</v>
      </c>
      <c r="AB9" s="17" t="s">
        <v>151</v>
      </c>
      <c r="AC9" s="17" t="s">
        <v>170</v>
      </c>
      <c r="AD9" s="17" t="s">
        <v>185</v>
      </c>
      <c r="AE9" s="17" t="s">
        <v>201</v>
      </c>
      <c r="AF9" s="17" t="s">
        <v>463</v>
      </c>
      <c r="AG9" s="17" t="s">
        <v>261</v>
      </c>
      <c r="AH9" s="17" t="s">
        <v>288</v>
      </c>
      <c r="AI9" s="17" t="s">
        <v>325</v>
      </c>
      <c r="AJ9" s="17" t="s">
        <v>351</v>
      </c>
      <c r="AK9" s="17" t="s">
        <v>374</v>
      </c>
      <c r="AL9" s="17" t="s">
        <v>464</v>
      </c>
      <c r="AM9" s="17" t="s">
        <v>465</v>
      </c>
      <c r="AN9"/>
    </row>
    <row r="10" spans="1:40">
      <c r="A10" s="24" t="s">
        <v>326</v>
      </c>
      <c r="B10" s="19">
        <v>468</v>
      </c>
      <c r="C10" s="19">
        <v>635</v>
      </c>
      <c r="D10" s="19">
        <v>2</v>
      </c>
      <c r="E10" s="19">
        <v>175</v>
      </c>
      <c r="F10" s="19">
        <v>290</v>
      </c>
      <c r="G10" s="19">
        <v>310</v>
      </c>
      <c r="H10" s="19">
        <v>951</v>
      </c>
      <c r="I10" s="19">
        <v>2831</v>
      </c>
      <c r="K10" s="20" t="s">
        <v>9</v>
      </c>
      <c r="L10" s="23">
        <v>0.20440251572327045</v>
      </c>
      <c r="M10" s="23">
        <v>0.22641509433962265</v>
      </c>
      <c r="N10" s="23">
        <v>9.433962264150943E-3</v>
      </c>
      <c r="O10" s="23">
        <v>0.15094339622641509</v>
      </c>
      <c r="P10" s="23">
        <v>0.16352201257861634</v>
      </c>
      <c r="Q10" s="23">
        <v>9.7484276729559755E-2</v>
      </c>
      <c r="R10" s="23">
        <v>0.14779874213836477</v>
      </c>
      <c r="S10" s="23">
        <v>1</v>
      </c>
      <c r="U10"/>
      <c r="V10"/>
      <c r="W10"/>
      <c r="X10"/>
      <c r="Y10"/>
      <c r="Z10"/>
      <c r="AA10"/>
      <c r="AB10"/>
      <c r="AC10"/>
    </row>
    <row r="11" spans="1:40">
      <c r="A11" s="24" t="s">
        <v>203</v>
      </c>
      <c r="B11" s="19">
        <v>512</v>
      </c>
      <c r="C11" s="19">
        <v>593</v>
      </c>
      <c r="D11" s="19">
        <v>3</v>
      </c>
      <c r="E11" s="19">
        <v>173</v>
      </c>
      <c r="F11" s="19">
        <v>347</v>
      </c>
      <c r="G11" s="19">
        <v>578</v>
      </c>
      <c r="H11" s="19">
        <v>219</v>
      </c>
      <c r="I11" s="19">
        <v>2425</v>
      </c>
      <c r="K11" s="20" t="s">
        <v>10</v>
      </c>
      <c r="L11" s="23">
        <v>0.32666666666666666</v>
      </c>
      <c r="M11" s="23">
        <v>0.06</v>
      </c>
      <c r="N11" s="23">
        <v>0</v>
      </c>
      <c r="O11" s="23">
        <v>0.16666666666666666</v>
      </c>
      <c r="P11" s="23">
        <v>0.14000000000000001</v>
      </c>
      <c r="Q11" s="23">
        <v>4.6666666666666669E-2</v>
      </c>
      <c r="R11" s="23">
        <v>0.26</v>
      </c>
      <c r="S11" s="23">
        <v>1</v>
      </c>
      <c r="U11"/>
      <c r="V11"/>
      <c r="W11"/>
      <c r="X11"/>
      <c r="Y11"/>
      <c r="Z11"/>
      <c r="AA11"/>
      <c r="AB11"/>
      <c r="AC11"/>
    </row>
    <row r="12" spans="1:40">
      <c r="A12" s="24" t="s">
        <v>225</v>
      </c>
      <c r="B12" s="19">
        <v>378</v>
      </c>
      <c r="C12" s="19">
        <v>696</v>
      </c>
      <c r="D12" s="19">
        <v>28</v>
      </c>
      <c r="E12" s="19">
        <v>226</v>
      </c>
      <c r="F12" s="19">
        <v>305</v>
      </c>
      <c r="G12" s="19">
        <v>181</v>
      </c>
      <c r="H12" s="19">
        <v>156</v>
      </c>
      <c r="I12" s="19">
        <v>1970</v>
      </c>
      <c r="K12" s="20" t="s">
        <v>11</v>
      </c>
      <c r="L12" s="23">
        <v>0.11205432937181664</v>
      </c>
      <c r="M12" s="23">
        <v>0.23429541595925296</v>
      </c>
      <c r="N12" s="23">
        <v>3.3955857385398981E-3</v>
      </c>
      <c r="O12" s="23">
        <v>0.33446519524617996</v>
      </c>
      <c r="P12" s="23">
        <v>0.13582342954159593</v>
      </c>
      <c r="Q12" s="23">
        <v>0.14261460101867574</v>
      </c>
      <c r="R12" s="23">
        <v>3.7351443123938878E-2</v>
      </c>
      <c r="S12" s="23">
        <v>1</v>
      </c>
      <c r="U12"/>
      <c r="V12"/>
      <c r="W12"/>
      <c r="X12"/>
      <c r="Y12"/>
      <c r="Z12"/>
      <c r="AA12"/>
      <c r="AB12"/>
      <c r="AC12"/>
    </row>
    <row r="13" spans="1:40">
      <c r="A13" s="24" t="s">
        <v>60</v>
      </c>
      <c r="B13" s="19">
        <v>142</v>
      </c>
      <c r="C13" s="19">
        <v>448</v>
      </c>
      <c r="D13" s="19">
        <v>102</v>
      </c>
      <c r="E13" s="19">
        <v>605</v>
      </c>
      <c r="F13" s="19">
        <v>246</v>
      </c>
      <c r="G13" s="19">
        <v>205</v>
      </c>
      <c r="H13" s="19">
        <v>118</v>
      </c>
      <c r="I13" s="19">
        <v>1866</v>
      </c>
      <c r="K13" s="20" t="s">
        <v>12</v>
      </c>
      <c r="L13" s="23">
        <v>8.1587651598676952E-2</v>
      </c>
      <c r="M13" s="23">
        <v>0.2414553472987872</v>
      </c>
      <c r="N13" s="23">
        <v>2.205071664829107E-3</v>
      </c>
      <c r="O13" s="23">
        <v>8.9856670341786113E-2</v>
      </c>
      <c r="P13" s="23">
        <v>9.7574421168687989E-2</v>
      </c>
      <c r="Q13" s="23">
        <v>0.15931642778390298</v>
      </c>
      <c r="R13" s="23">
        <v>0.32800441014332965</v>
      </c>
      <c r="S13" s="23">
        <v>1</v>
      </c>
      <c r="U13"/>
      <c r="V13"/>
      <c r="W13"/>
      <c r="X13"/>
      <c r="Y13"/>
      <c r="Z13"/>
      <c r="AA13"/>
      <c r="AB13"/>
      <c r="AC13"/>
    </row>
    <row r="14" spans="1:40">
      <c r="A14" s="24" t="s">
        <v>12</v>
      </c>
      <c r="B14" s="19">
        <v>148</v>
      </c>
      <c r="C14" s="19">
        <v>438</v>
      </c>
      <c r="D14" s="19">
        <v>4</v>
      </c>
      <c r="E14" s="19">
        <v>163</v>
      </c>
      <c r="F14" s="19">
        <v>177</v>
      </c>
      <c r="G14" s="19">
        <v>289</v>
      </c>
      <c r="H14" s="19">
        <v>595</v>
      </c>
      <c r="I14" s="19">
        <v>1814</v>
      </c>
      <c r="K14" s="20" t="s">
        <v>13</v>
      </c>
      <c r="L14" s="23">
        <v>3.6231884057971016E-2</v>
      </c>
      <c r="M14" s="23">
        <v>0.27536231884057971</v>
      </c>
      <c r="N14" s="23">
        <v>8.6956521739130432E-2</v>
      </c>
      <c r="O14" s="23">
        <v>0.16666666666666666</v>
      </c>
      <c r="P14" s="23">
        <v>5.0724637681159424E-2</v>
      </c>
      <c r="Q14" s="23">
        <v>0</v>
      </c>
      <c r="R14" s="23">
        <v>0.38405797101449274</v>
      </c>
      <c r="S14" s="23">
        <v>1</v>
      </c>
      <c r="U14"/>
      <c r="V14"/>
      <c r="W14"/>
      <c r="X14"/>
      <c r="Y14"/>
      <c r="Z14"/>
      <c r="AA14"/>
      <c r="AB14"/>
      <c r="AC14"/>
    </row>
    <row r="15" spans="1:40">
      <c r="A15" s="24" t="s">
        <v>211</v>
      </c>
      <c r="B15" s="19">
        <v>180</v>
      </c>
      <c r="C15" s="19">
        <v>193</v>
      </c>
      <c r="D15" s="19">
        <v>1</v>
      </c>
      <c r="E15" s="19">
        <v>295</v>
      </c>
      <c r="F15" s="19">
        <v>525</v>
      </c>
      <c r="G15" s="19">
        <v>488</v>
      </c>
      <c r="H15" s="19">
        <v>63</v>
      </c>
      <c r="I15" s="19">
        <v>1745</v>
      </c>
      <c r="K15" s="20" t="s">
        <v>14</v>
      </c>
      <c r="L15" s="23">
        <v>5.128205128205128E-2</v>
      </c>
      <c r="M15" s="23">
        <v>7.6923076923076927E-2</v>
      </c>
      <c r="N15" s="23">
        <v>0</v>
      </c>
      <c r="O15" s="23">
        <v>0.12820512820512819</v>
      </c>
      <c r="P15" s="23">
        <v>0.23076923076923078</v>
      </c>
      <c r="Q15" s="23">
        <v>0.11538461538461539</v>
      </c>
      <c r="R15" s="23">
        <v>0.39743589743589741</v>
      </c>
      <c r="S15" s="23">
        <v>1</v>
      </c>
      <c r="U15"/>
      <c r="V15"/>
      <c r="W15"/>
      <c r="X15"/>
      <c r="Y15"/>
      <c r="Z15"/>
      <c r="AA15"/>
      <c r="AB15"/>
      <c r="AC15"/>
    </row>
    <row r="16" spans="1:40">
      <c r="A16" s="24" t="s">
        <v>210</v>
      </c>
      <c r="B16" s="19">
        <v>180</v>
      </c>
      <c r="C16" s="19">
        <v>298</v>
      </c>
      <c r="D16" s="19">
        <v>3</v>
      </c>
      <c r="E16" s="19">
        <v>424</v>
      </c>
      <c r="F16" s="19">
        <v>393</v>
      </c>
      <c r="G16" s="19">
        <v>375</v>
      </c>
      <c r="H16" s="19">
        <v>51</v>
      </c>
      <c r="I16" s="19">
        <v>1724</v>
      </c>
      <c r="K16" s="20" t="s">
        <v>15</v>
      </c>
      <c r="L16" s="23">
        <v>1.9230769230769232E-2</v>
      </c>
      <c r="M16" s="23">
        <v>9.6153846153846159E-2</v>
      </c>
      <c r="N16" s="23">
        <v>1.282051282051282E-2</v>
      </c>
      <c r="O16" s="23">
        <v>0.48076923076923078</v>
      </c>
      <c r="P16" s="23">
        <v>0.16666666666666666</v>
      </c>
      <c r="Q16" s="23">
        <v>0.17307692307692307</v>
      </c>
      <c r="R16" s="23">
        <v>5.128205128205128E-2</v>
      </c>
      <c r="S16" s="23">
        <v>1</v>
      </c>
      <c r="U16"/>
      <c r="V16"/>
      <c r="W16"/>
      <c r="X16"/>
      <c r="Y16"/>
      <c r="Z16"/>
      <c r="AA16"/>
      <c r="AB16"/>
      <c r="AC16"/>
    </row>
    <row r="17" spans="1:29">
      <c r="A17" s="24" t="s">
        <v>213</v>
      </c>
      <c r="B17" s="19">
        <v>230</v>
      </c>
      <c r="C17" s="19">
        <v>325</v>
      </c>
      <c r="D17" s="19">
        <v>0</v>
      </c>
      <c r="E17" s="19">
        <v>116</v>
      </c>
      <c r="F17" s="19">
        <v>402</v>
      </c>
      <c r="G17" s="19">
        <v>435</v>
      </c>
      <c r="H17" s="19">
        <v>61</v>
      </c>
      <c r="I17" s="19">
        <v>1569</v>
      </c>
      <c r="K17" s="20" t="s">
        <v>16</v>
      </c>
      <c r="L17" s="23">
        <v>7.407407407407407E-2</v>
      </c>
      <c r="M17" s="23">
        <v>7.407407407407407E-2</v>
      </c>
      <c r="N17" s="23">
        <v>0</v>
      </c>
      <c r="O17" s="23">
        <v>3.7037037037037035E-2</v>
      </c>
      <c r="P17" s="23">
        <v>7.407407407407407E-2</v>
      </c>
      <c r="Q17" s="23">
        <v>0.7407407407407407</v>
      </c>
      <c r="R17" s="23">
        <v>0</v>
      </c>
      <c r="S17" s="23">
        <v>1</v>
      </c>
      <c r="U17"/>
      <c r="V17"/>
      <c r="W17"/>
      <c r="X17"/>
      <c r="Y17"/>
      <c r="Z17"/>
      <c r="AA17"/>
      <c r="AB17"/>
      <c r="AC17"/>
    </row>
    <row r="18" spans="1:29">
      <c r="A18" s="24" t="s">
        <v>63</v>
      </c>
      <c r="B18" s="19">
        <v>91</v>
      </c>
      <c r="C18" s="19">
        <v>352</v>
      </c>
      <c r="D18" s="19">
        <v>13</v>
      </c>
      <c r="E18" s="19">
        <v>320</v>
      </c>
      <c r="F18" s="19">
        <v>124</v>
      </c>
      <c r="G18" s="19">
        <v>21</v>
      </c>
      <c r="H18" s="19">
        <v>497</v>
      </c>
      <c r="I18" s="19">
        <v>1418</v>
      </c>
      <c r="K18" s="20" t="s">
        <v>17</v>
      </c>
      <c r="L18" s="23">
        <v>0.13372093023255813</v>
      </c>
      <c r="M18" s="23">
        <v>5.8139534883720929E-2</v>
      </c>
      <c r="N18" s="23">
        <v>0</v>
      </c>
      <c r="O18" s="23">
        <v>0.44186046511627908</v>
      </c>
      <c r="P18" s="23">
        <v>0.2558139534883721</v>
      </c>
      <c r="Q18" s="23">
        <v>9.3023255813953487E-2</v>
      </c>
      <c r="R18" s="23">
        <v>1.7441860465116279E-2</v>
      </c>
      <c r="S18" s="23">
        <v>1</v>
      </c>
      <c r="U18"/>
      <c r="V18"/>
      <c r="W18"/>
      <c r="X18"/>
      <c r="Y18"/>
      <c r="Z18"/>
      <c r="AA18"/>
      <c r="AB18"/>
      <c r="AC18"/>
    </row>
    <row r="19" spans="1:29">
      <c r="A19" s="24" t="s">
        <v>209</v>
      </c>
      <c r="B19" s="19">
        <v>198</v>
      </c>
      <c r="C19" s="19">
        <v>220</v>
      </c>
      <c r="D19" s="19">
        <v>19</v>
      </c>
      <c r="E19" s="19">
        <v>274</v>
      </c>
      <c r="F19" s="19">
        <v>110</v>
      </c>
      <c r="G19" s="19">
        <v>374</v>
      </c>
      <c r="H19" s="19">
        <v>25</v>
      </c>
      <c r="I19" s="19">
        <v>1220</v>
      </c>
      <c r="K19" s="20" t="s">
        <v>18</v>
      </c>
      <c r="L19" s="23">
        <v>0.15189873417721519</v>
      </c>
      <c r="M19" s="23">
        <v>0.27848101265822783</v>
      </c>
      <c r="N19" s="23">
        <v>0</v>
      </c>
      <c r="O19" s="23">
        <v>7.1729957805907171E-2</v>
      </c>
      <c r="P19" s="23">
        <v>0.3881856540084388</v>
      </c>
      <c r="Q19" s="23">
        <v>4.2194092827004218E-2</v>
      </c>
      <c r="R19" s="23">
        <v>6.7510548523206745E-2</v>
      </c>
      <c r="S19" s="23">
        <v>1</v>
      </c>
      <c r="U19"/>
      <c r="V19"/>
      <c r="W19"/>
      <c r="X19"/>
      <c r="Y19"/>
      <c r="Z19"/>
      <c r="AA19"/>
      <c r="AB19"/>
      <c r="AC19"/>
    </row>
    <row r="20" spans="1:29">
      <c r="A20" s="24" t="s">
        <v>153</v>
      </c>
      <c r="B20" s="19">
        <v>142</v>
      </c>
      <c r="C20" s="19">
        <v>281</v>
      </c>
      <c r="D20" s="19">
        <v>8</v>
      </c>
      <c r="E20" s="19">
        <v>452</v>
      </c>
      <c r="F20" s="19">
        <v>110</v>
      </c>
      <c r="G20" s="19">
        <v>66</v>
      </c>
      <c r="H20" s="19">
        <v>80</v>
      </c>
      <c r="I20" s="19">
        <v>1139</v>
      </c>
      <c r="K20" s="20" t="s">
        <v>19</v>
      </c>
      <c r="L20" s="23">
        <v>0.1703056768558952</v>
      </c>
      <c r="M20" s="23">
        <v>0.13100436681222707</v>
      </c>
      <c r="N20" s="23">
        <v>0</v>
      </c>
      <c r="O20" s="23">
        <v>0.16593886462882096</v>
      </c>
      <c r="P20" s="23">
        <v>0.13537117903930132</v>
      </c>
      <c r="Q20" s="23">
        <v>0.20524017467248909</v>
      </c>
      <c r="R20" s="23">
        <v>0.19213973799126638</v>
      </c>
      <c r="S20" s="23">
        <v>1</v>
      </c>
      <c r="U20"/>
      <c r="V20"/>
      <c r="W20"/>
      <c r="X20"/>
      <c r="Y20"/>
      <c r="Z20"/>
      <c r="AA20"/>
      <c r="AB20"/>
      <c r="AC20"/>
    </row>
    <row r="21" spans="1:29">
      <c r="A21" s="24" t="s">
        <v>71</v>
      </c>
      <c r="B21" s="19">
        <v>85</v>
      </c>
      <c r="C21" s="19">
        <v>339</v>
      </c>
      <c r="D21" s="19">
        <v>29</v>
      </c>
      <c r="E21" s="19">
        <v>538</v>
      </c>
      <c r="F21" s="19">
        <v>62</v>
      </c>
      <c r="G21" s="19">
        <v>6</v>
      </c>
      <c r="H21" s="19">
        <v>38</v>
      </c>
      <c r="I21" s="19">
        <v>1097</v>
      </c>
      <c r="K21" s="20" t="s">
        <v>20</v>
      </c>
      <c r="L21" s="23">
        <v>6.2176165803108807E-2</v>
      </c>
      <c r="M21" s="23">
        <v>0.12694300518134716</v>
      </c>
      <c r="N21" s="23">
        <v>5.1813471502590676E-3</v>
      </c>
      <c r="O21" s="23">
        <v>0.18393782383419688</v>
      </c>
      <c r="P21" s="23">
        <v>0.46113989637305697</v>
      </c>
      <c r="Q21" s="23">
        <v>8.2901554404145081E-2</v>
      </c>
      <c r="R21" s="23">
        <v>7.7720207253886009E-2</v>
      </c>
      <c r="S21" s="23">
        <v>1</v>
      </c>
      <c r="U21"/>
      <c r="V21"/>
      <c r="W21"/>
      <c r="X21"/>
      <c r="Y21"/>
      <c r="Z21"/>
      <c r="AA21"/>
      <c r="AB21"/>
      <c r="AC21"/>
    </row>
    <row r="22" spans="1:29">
      <c r="A22" s="24" t="s">
        <v>355</v>
      </c>
      <c r="B22" s="19">
        <v>103</v>
      </c>
      <c r="C22" s="19">
        <v>228</v>
      </c>
      <c r="D22" s="19">
        <v>12</v>
      </c>
      <c r="E22" s="19">
        <v>317</v>
      </c>
      <c r="F22" s="19">
        <v>172</v>
      </c>
      <c r="G22" s="19">
        <v>51</v>
      </c>
      <c r="H22" s="19">
        <v>60</v>
      </c>
      <c r="I22" s="19">
        <v>943</v>
      </c>
      <c r="K22" s="20" t="s">
        <v>21</v>
      </c>
      <c r="L22" s="23">
        <v>0.1953125</v>
      </c>
      <c r="M22" s="23">
        <v>0.1484375</v>
      </c>
      <c r="N22" s="23">
        <v>7.8125E-3</v>
      </c>
      <c r="O22" s="23">
        <v>0.484375</v>
      </c>
      <c r="P22" s="23">
        <v>0.1171875</v>
      </c>
      <c r="Q22" s="23">
        <v>3.90625E-2</v>
      </c>
      <c r="R22" s="23">
        <v>7.8125E-3</v>
      </c>
      <c r="S22" s="23">
        <v>1</v>
      </c>
      <c r="U22"/>
      <c r="V22"/>
      <c r="W22"/>
      <c r="X22"/>
      <c r="Y22"/>
      <c r="Z22"/>
      <c r="AA22"/>
      <c r="AB22"/>
      <c r="AC22"/>
    </row>
    <row r="23" spans="1:29">
      <c r="A23" s="24" t="s">
        <v>105</v>
      </c>
      <c r="B23" s="19">
        <v>69</v>
      </c>
      <c r="C23" s="19">
        <v>288</v>
      </c>
      <c r="D23" s="19">
        <v>25</v>
      </c>
      <c r="E23" s="19">
        <v>294</v>
      </c>
      <c r="F23" s="19">
        <v>151</v>
      </c>
      <c r="G23" s="19">
        <v>50</v>
      </c>
      <c r="H23" s="19">
        <v>65</v>
      </c>
      <c r="I23" s="19">
        <v>942</v>
      </c>
      <c r="K23" s="20" t="s">
        <v>22</v>
      </c>
      <c r="L23" s="23">
        <v>0.18622448979591838</v>
      </c>
      <c r="M23" s="23">
        <v>0.22704081632653061</v>
      </c>
      <c r="N23" s="23">
        <v>2.5510204081632651E-3</v>
      </c>
      <c r="O23" s="23">
        <v>0.35459183673469385</v>
      </c>
      <c r="P23" s="23">
        <v>0.13775510204081631</v>
      </c>
      <c r="Q23" s="23">
        <v>7.1428571428571425E-2</v>
      </c>
      <c r="R23" s="23">
        <v>2.0408163265306121E-2</v>
      </c>
      <c r="S23" s="23">
        <v>1</v>
      </c>
      <c r="U23"/>
      <c r="V23"/>
      <c r="W23"/>
      <c r="X23"/>
      <c r="Y23"/>
      <c r="Z23"/>
      <c r="AA23"/>
      <c r="AB23"/>
      <c r="AC23"/>
    </row>
    <row r="24" spans="1:29">
      <c r="A24" s="24" t="s">
        <v>352</v>
      </c>
      <c r="B24" s="19">
        <v>48</v>
      </c>
      <c r="C24" s="19">
        <v>50</v>
      </c>
      <c r="D24" s="19">
        <v>19</v>
      </c>
      <c r="E24" s="19">
        <v>469</v>
      </c>
      <c r="F24" s="19">
        <v>151</v>
      </c>
      <c r="G24" s="19">
        <v>34</v>
      </c>
      <c r="H24" s="19">
        <v>165</v>
      </c>
      <c r="I24" s="19">
        <v>936</v>
      </c>
      <c r="K24" s="20" t="s">
        <v>23</v>
      </c>
      <c r="L24" s="23">
        <v>6.4220183486238536E-2</v>
      </c>
      <c r="M24" s="23">
        <v>0.1620795107033639</v>
      </c>
      <c r="N24" s="23">
        <v>2.4464831804281346E-2</v>
      </c>
      <c r="O24" s="23">
        <v>0.20489296636085627</v>
      </c>
      <c r="P24" s="23">
        <v>0.13149847094801223</v>
      </c>
      <c r="Q24" s="23">
        <v>0.37308868501529052</v>
      </c>
      <c r="R24" s="23">
        <v>3.9755351681957186E-2</v>
      </c>
      <c r="S24" s="23">
        <v>1</v>
      </c>
      <c r="U24"/>
      <c r="V24"/>
      <c r="W24"/>
      <c r="X24"/>
      <c r="Y24"/>
      <c r="Z24"/>
      <c r="AA24"/>
      <c r="AB24"/>
      <c r="AC24"/>
    </row>
    <row r="25" spans="1:29">
      <c r="A25" s="24" t="s">
        <v>139</v>
      </c>
      <c r="B25" s="19">
        <v>73</v>
      </c>
      <c r="C25" s="19">
        <v>140</v>
      </c>
      <c r="D25" s="19">
        <v>2</v>
      </c>
      <c r="E25" s="19">
        <v>136</v>
      </c>
      <c r="F25" s="19">
        <v>227</v>
      </c>
      <c r="G25" s="19">
        <v>76</v>
      </c>
      <c r="H25" s="19">
        <v>127</v>
      </c>
      <c r="I25" s="19">
        <v>781</v>
      </c>
      <c r="K25" s="20" t="s">
        <v>24</v>
      </c>
      <c r="L25" s="23">
        <v>3.7470725995316159E-2</v>
      </c>
      <c r="M25" s="23">
        <v>0.35362997658079626</v>
      </c>
      <c r="N25" s="23">
        <v>1.405152224824356E-2</v>
      </c>
      <c r="O25" s="23">
        <v>0.26697892271662765</v>
      </c>
      <c r="P25" s="23">
        <v>9.1334894613583142E-2</v>
      </c>
      <c r="Q25" s="23">
        <v>6.7915690866510545E-2</v>
      </c>
      <c r="R25" s="23">
        <v>0.16861826697892271</v>
      </c>
      <c r="S25" s="23">
        <v>1</v>
      </c>
      <c r="U25"/>
      <c r="V25"/>
      <c r="W25"/>
      <c r="X25"/>
      <c r="Y25"/>
      <c r="Z25"/>
      <c r="AA25"/>
      <c r="AB25"/>
      <c r="AC25"/>
    </row>
    <row r="26" spans="1:29">
      <c r="A26" s="24" t="s">
        <v>228</v>
      </c>
      <c r="B26" s="19">
        <v>136</v>
      </c>
      <c r="C26" s="19">
        <v>320</v>
      </c>
      <c r="D26" s="19">
        <v>0</v>
      </c>
      <c r="E26" s="19">
        <v>21</v>
      </c>
      <c r="F26" s="19">
        <v>106</v>
      </c>
      <c r="G26" s="19">
        <v>104</v>
      </c>
      <c r="H26" s="19">
        <v>54</v>
      </c>
      <c r="I26" s="19">
        <v>741</v>
      </c>
      <c r="K26" s="20" t="s">
        <v>25</v>
      </c>
      <c r="L26" s="23">
        <v>0.16153846153846155</v>
      </c>
      <c r="M26" s="23">
        <v>0.12307692307692308</v>
      </c>
      <c r="N26" s="23">
        <v>0</v>
      </c>
      <c r="O26" s="23">
        <v>0.4</v>
      </c>
      <c r="P26" s="23">
        <v>0.13846153846153847</v>
      </c>
      <c r="Q26" s="23">
        <v>3.0769230769230771E-2</v>
      </c>
      <c r="R26" s="23">
        <v>0.14615384615384616</v>
      </c>
      <c r="S26" s="23">
        <v>1</v>
      </c>
      <c r="U26"/>
      <c r="V26"/>
      <c r="W26"/>
      <c r="X26"/>
      <c r="Y26"/>
      <c r="Z26"/>
      <c r="AA26"/>
      <c r="AB26"/>
      <c r="AC26"/>
    </row>
    <row r="27" spans="1:29">
      <c r="A27" s="24" t="s">
        <v>30</v>
      </c>
      <c r="B27" s="19">
        <v>266</v>
      </c>
      <c r="C27" s="19">
        <v>115</v>
      </c>
      <c r="D27" s="19">
        <v>1</v>
      </c>
      <c r="E27" s="19">
        <v>87</v>
      </c>
      <c r="F27" s="19">
        <v>98</v>
      </c>
      <c r="G27" s="19">
        <v>111</v>
      </c>
      <c r="H27" s="19">
        <v>53</v>
      </c>
      <c r="I27" s="19">
        <v>731</v>
      </c>
      <c r="K27" s="20" t="s">
        <v>26</v>
      </c>
      <c r="L27" s="23">
        <v>9.0909090909090912E-2</v>
      </c>
      <c r="M27" s="23">
        <v>0.36363636363636365</v>
      </c>
      <c r="N27" s="23">
        <v>0</v>
      </c>
      <c r="O27" s="23">
        <v>8.4415584415584416E-2</v>
      </c>
      <c r="P27" s="23">
        <v>0.38961038961038963</v>
      </c>
      <c r="Q27" s="23">
        <v>5.1948051948051951E-2</v>
      </c>
      <c r="R27" s="23">
        <v>1.948051948051948E-2</v>
      </c>
      <c r="S27" s="23">
        <v>1</v>
      </c>
      <c r="U27"/>
      <c r="V27"/>
      <c r="W27"/>
      <c r="X27"/>
      <c r="Y27"/>
      <c r="Z27"/>
      <c r="AA27"/>
      <c r="AB27"/>
      <c r="AC27"/>
    </row>
    <row r="28" spans="1:29">
      <c r="A28" s="24" t="s">
        <v>227</v>
      </c>
      <c r="B28" s="19">
        <v>71</v>
      </c>
      <c r="C28" s="19">
        <v>126</v>
      </c>
      <c r="D28" s="19">
        <v>44</v>
      </c>
      <c r="E28" s="19">
        <v>206</v>
      </c>
      <c r="F28" s="19">
        <v>192</v>
      </c>
      <c r="G28" s="19">
        <v>77</v>
      </c>
      <c r="H28" s="19">
        <v>11</v>
      </c>
      <c r="I28" s="19">
        <v>727</v>
      </c>
      <c r="K28" s="20" t="s">
        <v>28</v>
      </c>
      <c r="L28" s="23">
        <v>0.13832853025936601</v>
      </c>
      <c r="M28" s="23">
        <v>0.14697406340057637</v>
      </c>
      <c r="N28" s="23">
        <v>1.440922190201729E-3</v>
      </c>
      <c r="O28" s="23">
        <v>2.4495677233429394E-2</v>
      </c>
      <c r="P28" s="23">
        <v>9.077809798270893E-2</v>
      </c>
      <c r="Q28" s="23">
        <v>0.14409221902017291</v>
      </c>
      <c r="R28" s="23">
        <v>0.45389048991354469</v>
      </c>
      <c r="S28" s="23">
        <v>1</v>
      </c>
      <c r="U28"/>
      <c r="V28"/>
      <c r="W28"/>
      <c r="X28"/>
      <c r="Y28"/>
      <c r="Z28"/>
      <c r="AA28"/>
      <c r="AB28"/>
      <c r="AC28"/>
    </row>
    <row r="29" spans="1:29">
      <c r="A29" s="24" t="s">
        <v>28</v>
      </c>
      <c r="B29" s="19">
        <v>96</v>
      </c>
      <c r="C29" s="19">
        <v>102</v>
      </c>
      <c r="D29" s="19">
        <v>1</v>
      </c>
      <c r="E29" s="19">
        <v>17</v>
      </c>
      <c r="F29" s="19">
        <v>63</v>
      </c>
      <c r="G29" s="19">
        <v>100</v>
      </c>
      <c r="H29" s="19">
        <v>315</v>
      </c>
      <c r="I29" s="19">
        <v>694</v>
      </c>
      <c r="K29" s="20" t="s">
        <v>29</v>
      </c>
      <c r="L29" s="23">
        <v>0.14634146341463414</v>
      </c>
      <c r="M29" s="23">
        <v>0.14634146341463414</v>
      </c>
      <c r="N29" s="23">
        <v>2.7100271002710027E-3</v>
      </c>
      <c r="O29" s="23">
        <v>0.12195121951219512</v>
      </c>
      <c r="P29" s="23">
        <v>8.6720867208672087E-2</v>
      </c>
      <c r="Q29" s="23">
        <v>0.15989159891598917</v>
      </c>
      <c r="R29" s="23">
        <v>0.33604336043360433</v>
      </c>
      <c r="S29" s="23">
        <v>1</v>
      </c>
      <c r="U29"/>
      <c r="V29"/>
      <c r="W29"/>
      <c r="X29"/>
      <c r="Y29"/>
      <c r="Z29"/>
      <c r="AA29"/>
      <c r="AB29"/>
      <c r="AC29"/>
    </row>
    <row r="30" spans="1:29">
      <c r="A30" s="24" t="s">
        <v>375</v>
      </c>
      <c r="B30" s="19">
        <v>69</v>
      </c>
      <c r="C30" s="19">
        <v>217</v>
      </c>
      <c r="D30" s="19">
        <v>58</v>
      </c>
      <c r="E30" s="19">
        <v>38</v>
      </c>
      <c r="F30" s="19">
        <v>106</v>
      </c>
      <c r="G30" s="19">
        <v>88</v>
      </c>
      <c r="H30" s="19">
        <v>114</v>
      </c>
      <c r="I30" s="19">
        <v>690</v>
      </c>
      <c r="K30" s="20" t="s">
        <v>30</v>
      </c>
      <c r="L30" s="23">
        <v>0.36388508891928867</v>
      </c>
      <c r="M30" s="23">
        <v>0.15731874145006841</v>
      </c>
      <c r="N30" s="23">
        <v>1.3679890560875513E-3</v>
      </c>
      <c r="O30" s="23">
        <v>0.11901504787961696</v>
      </c>
      <c r="P30" s="23">
        <v>0.13406292749658003</v>
      </c>
      <c r="Q30" s="23">
        <v>0.15184678522571821</v>
      </c>
      <c r="R30" s="23">
        <v>7.2503419972640218E-2</v>
      </c>
      <c r="S30" s="23">
        <v>1</v>
      </c>
      <c r="U30"/>
      <c r="V30"/>
      <c r="W30"/>
      <c r="X30"/>
      <c r="Y30"/>
      <c r="Z30"/>
      <c r="AA30"/>
      <c r="AB30"/>
      <c r="AC30"/>
    </row>
    <row r="31" spans="1:29">
      <c r="A31" s="24" t="s">
        <v>140</v>
      </c>
      <c r="B31" s="19">
        <v>54</v>
      </c>
      <c r="C31" s="19">
        <v>111</v>
      </c>
      <c r="D31" s="19">
        <v>1</v>
      </c>
      <c r="E31" s="19">
        <v>128</v>
      </c>
      <c r="F31" s="19">
        <v>71</v>
      </c>
      <c r="G31" s="19">
        <v>107</v>
      </c>
      <c r="H31" s="19">
        <v>202</v>
      </c>
      <c r="I31" s="19">
        <v>674</v>
      </c>
      <c r="K31" s="20" t="s">
        <v>31</v>
      </c>
      <c r="L31" s="23">
        <v>8.1300813008130079E-2</v>
      </c>
      <c r="M31" s="23">
        <v>0.34959349593495936</v>
      </c>
      <c r="N31" s="23">
        <v>0</v>
      </c>
      <c r="O31" s="23">
        <v>0.28455284552845528</v>
      </c>
      <c r="P31" s="23">
        <v>0.13821138211382114</v>
      </c>
      <c r="Q31" s="23">
        <v>8.943089430894309E-2</v>
      </c>
      <c r="R31" s="23">
        <v>5.6910569105691054E-2</v>
      </c>
      <c r="S31" s="23">
        <v>1</v>
      </c>
      <c r="U31"/>
      <c r="V31"/>
      <c r="W31"/>
      <c r="X31"/>
      <c r="Y31"/>
      <c r="Z31"/>
      <c r="AA31"/>
      <c r="AB31"/>
      <c r="AC31"/>
    </row>
    <row r="32" spans="1:29">
      <c r="A32" s="24" t="s">
        <v>130</v>
      </c>
      <c r="B32" s="19">
        <v>52</v>
      </c>
      <c r="C32" s="19">
        <v>165</v>
      </c>
      <c r="D32" s="19">
        <v>0</v>
      </c>
      <c r="E32" s="19">
        <v>67</v>
      </c>
      <c r="F32" s="19">
        <v>76</v>
      </c>
      <c r="G32" s="19">
        <v>116</v>
      </c>
      <c r="H32" s="19">
        <v>186</v>
      </c>
      <c r="I32" s="19">
        <v>662</v>
      </c>
      <c r="K32" s="20" t="s">
        <v>32</v>
      </c>
      <c r="L32" s="23">
        <v>0.21794871794871795</v>
      </c>
      <c r="M32" s="23">
        <v>0.15384615384615385</v>
      </c>
      <c r="N32" s="23">
        <v>1.282051282051282E-2</v>
      </c>
      <c r="O32" s="23">
        <v>0.24358974358974358</v>
      </c>
      <c r="P32" s="23">
        <v>5.128205128205128E-2</v>
      </c>
      <c r="Q32" s="23">
        <v>1.282051282051282E-2</v>
      </c>
      <c r="R32" s="23">
        <v>0.30769230769230771</v>
      </c>
      <c r="S32" s="23">
        <v>1</v>
      </c>
      <c r="U32"/>
      <c r="V32"/>
      <c r="W32"/>
      <c r="X32"/>
      <c r="Y32"/>
      <c r="Z32"/>
      <c r="AA32"/>
      <c r="AB32"/>
      <c r="AC32"/>
    </row>
    <row r="33" spans="1:29">
      <c r="A33" s="24" t="s">
        <v>45</v>
      </c>
      <c r="B33" s="19">
        <v>51</v>
      </c>
      <c r="C33" s="19">
        <v>246</v>
      </c>
      <c r="D33" s="19">
        <v>0</v>
      </c>
      <c r="E33" s="19">
        <v>40</v>
      </c>
      <c r="F33" s="19">
        <v>206</v>
      </c>
      <c r="G33" s="19">
        <v>71</v>
      </c>
      <c r="H33" s="19">
        <v>44</v>
      </c>
      <c r="I33" s="19">
        <v>658</v>
      </c>
      <c r="K33" s="20" t="s">
        <v>33</v>
      </c>
      <c r="L33" s="23">
        <v>0</v>
      </c>
      <c r="M33" s="23">
        <v>0</v>
      </c>
      <c r="N33" s="23">
        <v>0</v>
      </c>
      <c r="O33" s="23">
        <v>0</v>
      </c>
      <c r="P33" s="23">
        <v>0</v>
      </c>
      <c r="Q33" s="23">
        <v>1</v>
      </c>
      <c r="R33" s="23">
        <v>0</v>
      </c>
      <c r="S33" s="23">
        <v>1</v>
      </c>
      <c r="U33"/>
      <c r="V33"/>
      <c r="W33"/>
      <c r="X33"/>
      <c r="Y33"/>
      <c r="Z33"/>
      <c r="AA33"/>
      <c r="AB33"/>
      <c r="AC33"/>
    </row>
    <row r="34" spans="1:29">
      <c r="A34" s="24" t="s">
        <v>338</v>
      </c>
      <c r="B34" s="19">
        <v>93</v>
      </c>
      <c r="C34" s="19">
        <v>50</v>
      </c>
      <c r="D34" s="19">
        <v>175</v>
      </c>
      <c r="E34" s="19">
        <v>111</v>
      </c>
      <c r="F34" s="19">
        <v>133</v>
      </c>
      <c r="G34" s="19">
        <v>82</v>
      </c>
      <c r="H34" s="19">
        <v>2</v>
      </c>
      <c r="I34" s="19">
        <v>646</v>
      </c>
      <c r="K34" s="20" t="s">
        <v>34</v>
      </c>
      <c r="L34" s="23">
        <v>0.10270270270270271</v>
      </c>
      <c r="M34" s="23">
        <v>0.32972972972972975</v>
      </c>
      <c r="N34" s="23">
        <v>5.4054054054054057E-3</v>
      </c>
      <c r="O34" s="23">
        <v>0.14594594594594595</v>
      </c>
      <c r="P34" s="23">
        <v>0.14594594594594595</v>
      </c>
      <c r="Q34" s="23">
        <v>0.20540540540540542</v>
      </c>
      <c r="R34" s="23">
        <v>6.4864864864864868E-2</v>
      </c>
      <c r="S34" s="23">
        <v>1</v>
      </c>
      <c r="U34"/>
      <c r="V34"/>
      <c r="W34"/>
      <c r="X34"/>
      <c r="Y34"/>
      <c r="Z34"/>
      <c r="AA34"/>
      <c r="AB34"/>
      <c r="AC34"/>
    </row>
    <row r="35" spans="1:29">
      <c r="A35" s="24" t="s">
        <v>341</v>
      </c>
      <c r="B35" s="19">
        <v>45</v>
      </c>
      <c r="C35" s="19">
        <v>169</v>
      </c>
      <c r="D35" s="19">
        <v>18</v>
      </c>
      <c r="E35" s="19">
        <v>134</v>
      </c>
      <c r="F35" s="19">
        <v>110</v>
      </c>
      <c r="G35" s="19">
        <v>133</v>
      </c>
      <c r="H35" s="19">
        <v>34</v>
      </c>
      <c r="I35" s="19">
        <v>643</v>
      </c>
      <c r="K35" s="20" t="s">
        <v>35</v>
      </c>
      <c r="L35" s="23">
        <v>0.17028985507246377</v>
      </c>
      <c r="M35" s="23">
        <v>0.43840579710144928</v>
      </c>
      <c r="N35" s="23">
        <v>3.6231884057971015E-3</v>
      </c>
      <c r="O35" s="23">
        <v>0.10507246376811594</v>
      </c>
      <c r="P35" s="23">
        <v>6.8840579710144928E-2</v>
      </c>
      <c r="Q35" s="23">
        <v>4.710144927536232E-2</v>
      </c>
      <c r="R35" s="23">
        <v>0.16666666666666666</v>
      </c>
      <c r="S35" s="23">
        <v>1</v>
      </c>
      <c r="U35"/>
      <c r="V35"/>
      <c r="W35"/>
      <c r="X35"/>
      <c r="Y35"/>
      <c r="Z35"/>
      <c r="AA35"/>
      <c r="AB35"/>
      <c r="AC35"/>
    </row>
    <row r="36" spans="1:29">
      <c r="A36" s="24" t="s">
        <v>178</v>
      </c>
      <c r="B36" s="19">
        <v>33</v>
      </c>
      <c r="C36" s="19">
        <v>213</v>
      </c>
      <c r="D36" s="19">
        <v>69</v>
      </c>
      <c r="E36" s="19">
        <v>149</v>
      </c>
      <c r="F36" s="19">
        <v>57</v>
      </c>
      <c r="G36" s="19">
        <v>45</v>
      </c>
      <c r="H36" s="19">
        <v>69</v>
      </c>
      <c r="I36" s="19">
        <v>635</v>
      </c>
      <c r="K36" s="20" t="s">
        <v>36</v>
      </c>
      <c r="L36" s="23">
        <v>0.27168576104746317</v>
      </c>
      <c r="M36" s="23">
        <v>0.40916530278232405</v>
      </c>
      <c r="N36" s="23">
        <v>6.5466448445171853E-3</v>
      </c>
      <c r="O36" s="23">
        <v>5.8919803600654665E-2</v>
      </c>
      <c r="P36" s="23">
        <v>0.13093289689034371</v>
      </c>
      <c r="Q36" s="23">
        <v>9.4926350245499183E-2</v>
      </c>
      <c r="R36" s="23">
        <v>2.7823240589198037E-2</v>
      </c>
      <c r="S36" s="23">
        <v>1</v>
      </c>
      <c r="U36"/>
      <c r="V36"/>
      <c r="W36"/>
      <c r="X36"/>
      <c r="Y36"/>
      <c r="Z36"/>
      <c r="AA36"/>
      <c r="AB36"/>
      <c r="AC36"/>
    </row>
    <row r="37" spans="1:29">
      <c r="A37" s="24" t="s">
        <v>47</v>
      </c>
      <c r="B37" s="19">
        <v>51</v>
      </c>
      <c r="C37" s="19">
        <v>208</v>
      </c>
      <c r="D37" s="19">
        <v>5</v>
      </c>
      <c r="E37" s="19">
        <v>170</v>
      </c>
      <c r="F37" s="19">
        <v>75</v>
      </c>
      <c r="G37" s="19">
        <v>20</v>
      </c>
      <c r="H37" s="19">
        <v>100</v>
      </c>
      <c r="I37" s="19">
        <v>629</v>
      </c>
      <c r="K37" s="20" t="s">
        <v>37</v>
      </c>
      <c r="L37" s="23">
        <v>0.14940239043824702</v>
      </c>
      <c r="M37" s="23">
        <v>0.1752988047808765</v>
      </c>
      <c r="N37" s="23">
        <v>3.9840637450199202E-3</v>
      </c>
      <c r="O37" s="23">
        <v>0.36852589641434264</v>
      </c>
      <c r="P37" s="23">
        <v>9.9601593625498003E-2</v>
      </c>
      <c r="Q37" s="23">
        <v>0.10557768924302789</v>
      </c>
      <c r="R37" s="23">
        <v>9.7609561752988044E-2</v>
      </c>
      <c r="S37" s="23">
        <v>1</v>
      </c>
    </row>
    <row r="38" spans="1:29">
      <c r="A38" s="24" t="s">
        <v>188</v>
      </c>
      <c r="B38" s="19">
        <v>33</v>
      </c>
      <c r="C38" s="19">
        <v>174</v>
      </c>
      <c r="D38" s="19">
        <v>99</v>
      </c>
      <c r="E38" s="19">
        <v>190</v>
      </c>
      <c r="F38" s="19">
        <v>47</v>
      </c>
      <c r="G38" s="19">
        <v>49</v>
      </c>
      <c r="H38" s="19">
        <v>29</v>
      </c>
      <c r="I38" s="19">
        <v>621</v>
      </c>
      <c r="K38" s="20" t="s">
        <v>38</v>
      </c>
      <c r="L38" s="23">
        <v>0.10218978102189781</v>
      </c>
      <c r="M38" s="23">
        <v>0.25547445255474455</v>
      </c>
      <c r="N38" s="23">
        <v>0</v>
      </c>
      <c r="O38" s="23">
        <v>0.37226277372262773</v>
      </c>
      <c r="P38" s="23">
        <v>0.16788321167883211</v>
      </c>
      <c r="Q38" s="23">
        <v>2.9197080291970802E-2</v>
      </c>
      <c r="R38" s="23">
        <v>7.2992700729927001E-2</v>
      </c>
      <c r="S38" s="23">
        <v>1</v>
      </c>
    </row>
    <row r="39" spans="1:29">
      <c r="A39" s="24" t="s">
        <v>36</v>
      </c>
      <c r="B39" s="19">
        <v>166</v>
      </c>
      <c r="C39" s="19">
        <v>250</v>
      </c>
      <c r="D39" s="19">
        <v>4</v>
      </c>
      <c r="E39" s="19">
        <v>36</v>
      </c>
      <c r="F39" s="19">
        <v>80</v>
      </c>
      <c r="G39" s="19">
        <v>58</v>
      </c>
      <c r="H39" s="19">
        <v>17</v>
      </c>
      <c r="I39" s="19">
        <v>611</v>
      </c>
      <c r="K39" s="20" t="s">
        <v>39</v>
      </c>
      <c r="L39" s="23">
        <v>0.1419753086419753</v>
      </c>
      <c r="M39" s="23">
        <v>0.43209876543209874</v>
      </c>
      <c r="N39" s="23">
        <v>1.2345679012345678E-2</v>
      </c>
      <c r="O39" s="23">
        <v>9.2592592592592587E-2</v>
      </c>
      <c r="P39" s="23">
        <v>0.20987654320987653</v>
      </c>
      <c r="Q39" s="23">
        <v>0</v>
      </c>
      <c r="R39" s="23">
        <v>0.1111111111111111</v>
      </c>
      <c r="S39" s="23">
        <v>1</v>
      </c>
    </row>
    <row r="40" spans="1:29">
      <c r="A40" s="24" t="s">
        <v>62</v>
      </c>
      <c r="B40" s="19">
        <v>32</v>
      </c>
      <c r="C40" s="19">
        <v>174</v>
      </c>
      <c r="D40" s="19">
        <v>30</v>
      </c>
      <c r="E40" s="19">
        <v>201</v>
      </c>
      <c r="F40" s="19">
        <v>39</v>
      </c>
      <c r="G40" s="19">
        <v>26</v>
      </c>
      <c r="H40" s="19">
        <v>100</v>
      </c>
      <c r="I40" s="19">
        <v>602</v>
      </c>
      <c r="K40" s="20" t="s">
        <v>40</v>
      </c>
      <c r="L40" s="23">
        <v>7.5268817204301078E-2</v>
      </c>
      <c r="M40" s="23">
        <v>0.13978494623655913</v>
      </c>
      <c r="N40" s="23">
        <v>0</v>
      </c>
      <c r="O40" s="23">
        <v>0.25806451612903225</v>
      </c>
      <c r="P40" s="23">
        <v>0.46236559139784944</v>
      </c>
      <c r="Q40" s="23">
        <v>4.3010752688172046E-2</v>
      </c>
      <c r="R40" s="23">
        <v>2.1505376344086023E-2</v>
      </c>
      <c r="S40" s="23">
        <v>1</v>
      </c>
    </row>
    <row r="41" spans="1:29">
      <c r="A41" s="24" t="s">
        <v>11</v>
      </c>
      <c r="B41" s="19">
        <v>66</v>
      </c>
      <c r="C41" s="19">
        <v>138</v>
      </c>
      <c r="D41" s="19">
        <v>2</v>
      </c>
      <c r="E41" s="19">
        <v>197</v>
      </c>
      <c r="F41" s="19">
        <v>80</v>
      </c>
      <c r="G41" s="19">
        <v>84</v>
      </c>
      <c r="H41" s="19">
        <v>22</v>
      </c>
      <c r="I41" s="19">
        <v>589</v>
      </c>
      <c r="K41" s="20" t="s">
        <v>41</v>
      </c>
      <c r="L41" s="23">
        <v>0.44280442804428044</v>
      </c>
      <c r="M41" s="23">
        <v>0.17343173431734318</v>
      </c>
      <c r="N41" s="23">
        <v>0</v>
      </c>
      <c r="O41" s="23">
        <v>0.11808118081180811</v>
      </c>
      <c r="P41" s="23">
        <v>8.4870848708487087E-2</v>
      </c>
      <c r="Q41" s="23">
        <v>3.6900369003690036E-3</v>
      </c>
      <c r="R41" s="23">
        <v>0.17712177121771217</v>
      </c>
      <c r="S41" s="23">
        <v>1</v>
      </c>
    </row>
    <row r="42" spans="1:29">
      <c r="A42" s="24" t="s">
        <v>202</v>
      </c>
      <c r="B42" s="19">
        <v>31</v>
      </c>
      <c r="C42" s="19">
        <v>97</v>
      </c>
      <c r="D42" s="19">
        <v>28</v>
      </c>
      <c r="E42" s="19">
        <v>128</v>
      </c>
      <c r="F42" s="19">
        <v>221</v>
      </c>
      <c r="G42" s="19">
        <v>36</v>
      </c>
      <c r="H42" s="19">
        <v>33</v>
      </c>
      <c r="I42" s="19">
        <v>574</v>
      </c>
      <c r="K42" s="20" t="s">
        <v>42</v>
      </c>
      <c r="L42" s="23">
        <v>0.20564516129032259</v>
      </c>
      <c r="M42" s="23">
        <v>0.30846774193548387</v>
      </c>
      <c r="N42" s="23">
        <v>0</v>
      </c>
      <c r="O42" s="23">
        <v>8.0645161290322578E-2</v>
      </c>
      <c r="P42" s="23">
        <v>0.11491935483870967</v>
      </c>
      <c r="Q42" s="23">
        <v>0.27217741935483869</v>
      </c>
      <c r="R42" s="23">
        <v>1.8145161290322582E-2</v>
      </c>
      <c r="S42" s="23">
        <v>1</v>
      </c>
    </row>
    <row r="43" spans="1:29">
      <c r="A43" s="24" t="s">
        <v>101</v>
      </c>
      <c r="B43" s="19">
        <v>52</v>
      </c>
      <c r="C43" s="19">
        <v>192</v>
      </c>
      <c r="D43" s="19">
        <v>3</v>
      </c>
      <c r="E43" s="19">
        <v>217</v>
      </c>
      <c r="F43" s="19">
        <v>60</v>
      </c>
      <c r="G43" s="19">
        <v>9</v>
      </c>
      <c r="H43" s="19">
        <v>18</v>
      </c>
      <c r="I43" s="19">
        <v>551</v>
      </c>
      <c r="K43" s="20" t="s">
        <v>43</v>
      </c>
      <c r="L43" s="23">
        <v>0.18831168831168832</v>
      </c>
      <c r="M43" s="23">
        <v>0.19480519480519481</v>
      </c>
      <c r="N43" s="23">
        <v>0</v>
      </c>
      <c r="O43" s="23">
        <v>0.11038961038961038</v>
      </c>
      <c r="P43" s="23">
        <v>0.20779220779220781</v>
      </c>
      <c r="Q43" s="23">
        <v>0.11038961038961038</v>
      </c>
      <c r="R43" s="23">
        <v>0.18831168831168832</v>
      </c>
      <c r="S43" s="23">
        <v>1</v>
      </c>
    </row>
    <row r="44" spans="1:29">
      <c r="A44" s="24" t="s">
        <v>344</v>
      </c>
      <c r="B44" s="19">
        <v>17</v>
      </c>
      <c r="C44" s="19">
        <v>86</v>
      </c>
      <c r="D44" s="19">
        <v>55</v>
      </c>
      <c r="E44" s="19">
        <v>229</v>
      </c>
      <c r="F44" s="19">
        <v>64</v>
      </c>
      <c r="G44" s="19">
        <v>81</v>
      </c>
      <c r="H44" s="19">
        <v>13</v>
      </c>
      <c r="I44" s="19">
        <v>545</v>
      </c>
      <c r="K44" s="20" t="s">
        <v>44</v>
      </c>
      <c r="L44" s="23">
        <v>0.24427480916030533</v>
      </c>
      <c r="M44" s="23">
        <v>0.27480916030534353</v>
      </c>
      <c r="N44" s="23">
        <v>0</v>
      </c>
      <c r="O44" s="23">
        <v>0.19083969465648856</v>
      </c>
      <c r="P44" s="23">
        <v>0.24427480916030533</v>
      </c>
      <c r="Q44" s="23">
        <v>0</v>
      </c>
      <c r="R44" s="23">
        <v>4.5801526717557252E-2</v>
      </c>
      <c r="S44" s="23">
        <v>1</v>
      </c>
    </row>
    <row r="45" spans="1:29">
      <c r="A45" s="24" t="s">
        <v>262</v>
      </c>
      <c r="B45" s="19">
        <v>45</v>
      </c>
      <c r="C45" s="19">
        <v>161</v>
      </c>
      <c r="D45" s="19">
        <v>66</v>
      </c>
      <c r="E45" s="19">
        <v>167</v>
      </c>
      <c r="F45" s="19">
        <v>77</v>
      </c>
      <c r="G45" s="19">
        <v>12</v>
      </c>
      <c r="H45" s="19">
        <v>4</v>
      </c>
      <c r="I45" s="19">
        <v>532</v>
      </c>
      <c r="K45" s="20" t="s">
        <v>45</v>
      </c>
      <c r="L45" s="23">
        <v>7.7507598784194526E-2</v>
      </c>
      <c r="M45" s="23">
        <v>0.37386018237082069</v>
      </c>
      <c r="N45" s="23">
        <v>0</v>
      </c>
      <c r="O45" s="23">
        <v>6.0790273556231005E-2</v>
      </c>
      <c r="P45" s="23">
        <v>0.31306990881458968</v>
      </c>
      <c r="Q45" s="23">
        <v>0.10790273556231003</v>
      </c>
      <c r="R45" s="23">
        <v>6.6869300911854099E-2</v>
      </c>
      <c r="S45" s="23">
        <v>1</v>
      </c>
    </row>
    <row r="46" spans="1:29">
      <c r="A46" s="24" t="s">
        <v>88</v>
      </c>
      <c r="B46" s="19">
        <v>20</v>
      </c>
      <c r="C46" s="19">
        <v>148</v>
      </c>
      <c r="D46" s="19">
        <v>42</v>
      </c>
      <c r="E46" s="19">
        <v>182</v>
      </c>
      <c r="F46" s="19">
        <v>79</v>
      </c>
      <c r="G46" s="19">
        <v>30</v>
      </c>
      <c r="H46" s="19">
        <v>28</v>
      </c>
      <c r="I46" s="19">
        <v>529</v>
      </c>
      <c r="K46" s="20" t="s">
        <v>46</v>
      </c>
      <c r="L46" s="23">
        <v>6.910569105691057E-2</v>
      </c>
      <c r="M46" s="23">
        <v>0.36178861788617889</v>
      </c>
      <c r="N46" s="23">
        <v>0</v>
      </c>
      <c r="O46" s="23">
        <v>0.21951219512195122</v>
      </c>
      <c r="P46" s="23">
        <v>0.18699186991869918</v>
      </c>
      <c r="Q46" s="23">
        <v>1.2195121951219513E-2</v>
      </c>
      <c r="R46" s="23">
        <v>0.15040650406504066</v>
      </c>
      <c r="S46" s="23">
        <v>1</v>
      </c>
    </row>
    <row r="47" spans="1:29">
      <c r="A47" s="24" t="s">
        <v>143</v>
      </c>
      <c r="B47" s="19">
        <v>20</v>
      </c>
      <c r="C47" s="19">
        <v>56</v>
      </c>
      <c r="D47" s="19">
        <v>3</v>
      </c>
      <c r="E47" s="19">
        <v>98</v>
      </c>
      <c r="F47" s="19">
        <v>31</v>
      </c>
      <c r="G47" s="19">
        <v>13</v>
      </c>
      <c r="H47" s="19">
        <v>303</v>
      </c>
      <c r="I47" s="19">
        <v>524</v>
      </c>
      <c r="K47" s="20" t="s">
        <v>47</v>
      </c>
      <c r="L47" s="23">
        <v>8.1081081081081086E-2</v>
      </c>
      <c r="M47" s="23">
        <v>0.33068362480127184</v>
      </c>
      <c r="N47" s="23">
        <v>7.9491255961844191E-3</v>
      </c>
      <c r="O47" s="23">
        <v>0.27027027027027029</v>
      </c>
      <c r="P47" s="23">
        <v>0.1192368839427663</v>
      </c>
      <c r="Q47" s="23">
        <v>3.1796502384737677E-2</v>
      </c>
      <c r="R47" s="23">
        <v>0.1589825119236884</v>
      </c>
      <c r="S47" s="23">
        <v>1</v>
      </c>
    </row>
    <row r="48" spans="1:29">
      <c r="A48" s="24" t="s">
        <v>205</v>
      </c>
      <c r="B48" s="19">
        <v>77</v>
      </c>
      <c r="C48" s="19">
        <v>267</v>
      </c>
      <c r="D48" s="19">
        <v>19</v>
      </c>
      <c r="E48" s="19">
        <v>31</v>
      </c>
      <c r="F48" s="19">
        <v>106</v>
      </c>
      <c r="G48" s="19">
        <v>10</v>
      </c>
      <c r="H48" s="19">
        <v>8</v>
      </c>
      <c r="I48" s="19">
        <v>518</v>
      </c>
      <c r="K48" s="20" t="s">
        <v>48</v>
      </c>
      <c r="L48" s="23">
        <v>0.19463087248322147</v>
      </c>
      <c r="M48" s="23">
        <v>0.22818791946308725</v>
      </c>
      <c r="N48" s="23">
        <v>1.6778523489932886E-2</v>
      </c>
      <c r="O48" s="23">
        <v>0.35570469798657717</v>
      </c>
      <c r="P48" s="23">
        <v>7.7181208053691275E-2</v>
      </c>
      <c r="Q48" s="23">
        <v>5.3691275167785234E-2</v>
      </c>
      <c r="R48" s="23">
        <v>7.3825503355704702E-2</v>
      </c>
      <c r="S48" s="23">
        <v>1</v>
      </c>
    </row>
    <row r="49" spans="1:19">
      <c r="A49" s="24" t="s">
        <v>66</v>
      </c>
      <c r="B49" s="19">
        <v>18</v>
      </c>
      <c r="C49" s="19">
        <v>120</v>
      </c>
      <c r="D49" s="19">
        <v>11</v>
      </c>
      <c r="E49" s="19">
        <v>133</v>
      </c>
      <c r="F49" s="19">
        <v>223</v>
      </c>
      <c r="G49" s="19">
        <v>1</v>
      </c>
      <c r="H49" s="19">
        <v>11</v>
      </c>
      <c r="I49" s="19">
        <v>517</v>
      </c>
      <c r="K49" s="20" t="s">
        <v>49</v>
      </c>
      <c r="L49" s="23">
        <v>0.16216216216216217</v>
      </c>
      <c r="M49" s="23">
        <v>0.12162162162162163</v>
      </c>
      <c r="N49" s="23">
        <v>2.7027027027027029E-2</v>
      </c>
      <c r="O49" s="23">
        <v>0.29729729729729731</v>
      </c>
      <c r="P49" s="23">
        <v>0.17567567567567569</v>
      </c>
      <c r="Q49" s="23">
        <v>4.0540540540540543E-2</v>
      </c>
      <c r="R49" s="23">
        <v>0.17567567567567569</v>
      </c>
      <c r="S49" s="23">
        <v>1</v>
      </c>
    </row>
    <row r="50" spans="1:19">
      <c r="A50" s="24" t="s">
        <v>257</v>
      </c>
      <c r="B50" s="19">
        <v>36</v>
      </c>
      <c r="C50" s="19">
        <v>123</v>
      </c>
      <c r="D50" s="19">
        <v>30</v>
      </c>
      <c r="E50" s="19">
        <v>215</v>
      </c>
      <c r="F50" s="19">
        <v>79</v>
      </c>
      <c r="G50" s="19">
        <v>22</v>
      </c>
      <c r="H50" s="19">
        <v>8</v>
      </c>
      <c r="I50" s="19">
        <v>513</v>
      </c>
      <c r="K50" s="20" t="s">
        <v>51</v>
      </c>
      <c r="L50" s="23">
        <v>0.15909090909090909</v>
      </c>
      <c r="M50" s="23">
        <v>0.2435064935064935</v>
      </c>
      <c r="N50" s="23">
        <v>2.5974025974025976E-2</v>
      </c>
      <c r="O50" s="23">
        <v>0.16233766233766234</v>
      </c>
      <c r="P50" s="23">
        <v>0.12337662337662338</v>
      </c>
      <c r="Q50" s="23">
        <v>0.1396103896103896</v>
      </c>
      <c r="R50" s="23">
        <v>0.1461038961038961</v>
      </c>
      <c r="S50" s="23">
        <v>1</v>
      </c>
    </row>
    <row r="51" spans="1:19">
      <c r="A51" s="24" t="s">
        <v>224</v>
      </c>
      <c r="B51" s="19">
        <v>57</v>
      </c>
      <c r="C51" s="19">
        <v>103</v>
      </c>
      <c r="D51" s="19">
        <v>39</v>
      </c>
      <c r="E51" s="19">
        <v>99</v>
      </c>
      <c r="F51" s="19">
        <v>114</v>
      </c>
      <c r="G51" s="19">
        <v>39</v>
      </c>
      <c r="H51" s="19">
        <v>61</v>
      </c>
      <c r="I51" s="19">
        <v>512</v>
      </c>
      <c r="K51" s="20" t="s">
        <v>58</v>
      </c>
      <c r="L51" s="23">
        <v>6.3758389261744972E-2</v>
      </c>
      <c r="M51" s="23">
        <v>0.16107382550335569</v>
      </c>
      <c r="N51" s="23">
        <v>5.0335570469798654E-2</v>
      </c>
      <c r="O51" s="23">
        <v>0.48657718120805371</v>
      </c>
      <c r="P51" s="23">
        <v>5.0335570469798654E-2</v>
      </c>
      <c r="Q51" s="23">
        <v>8.3892617449664433E-2</v>
      </c>
      <c r="R51" s="23">
        <v>0.1040268456375839</v>
      </c>
      <c r="S51" s="23">
        <v>1</v>
      </c>
    </row>
    <row r="52" spans="1:19">
      <c r="A52" s="24" t="s">
        <v>204</v>
      </c>
      <c r="B52" s="19">
        <v>172</v>
      </c>
      <c r="C52" s="19">
        <v>94</v>
      </c>
      <c r="D52" s="19">
        <v>0</v>
      </c>
      <c r="E52" s="19">
        <v>44</v>
      </c>
      <c r="F52" s="19">
        <v>73</v>
      </c>
      <c r="G52" s="19">
        <v>74</v>
      </c>
      <c r="H52" s="19">
        <v>53</v>
      </c>
      <c r="I52" s="19">
        <v>510</v>
      </c>
      <c r="K52" s="20" t="s">
        <v>59</v>
      </c>
      <c r="L52" s="23">
        <v>0.10961968680089486</v>
      </c>
      <c r="M52" s="23">
        <v>0.34228187919463088</v>
      </c>
      <c r="N52" s="23">
        <v>2.9082774049217001E-2</v>
      </c>
      <c r="O52" s="23">
        <v>0.1767337807606264</v>
      </c>
      <c r="P52" s="23">
        <v>7.1588366890380312E-2</v>
      </c>
      <c r="Q52" s="23">
        <v>0.19910514541387025</v>
      </c>
      <c r="R52" s="23">
        <v>7.1588366890380312E-2</v>
      </c>
      <c r="S52" s="23">
        <v>1</v>
      </c>
    </row>
    <row r="53" spans="1:19">
      <c r="A53" s="24" t="s">
        <v>197</v>
      </c>
      <c r="B53" s="19">
        <v>83</v>
      </c>
      <c r="C53" s="19">
        <v>93</v>
      </c>
      <c r="D53" s="19">
        <v>29</v>
      </c>
      <c r="E53" s="19">
        <v>117</v>
      </c>
      <c r="F53" s="19">
        <v>56</v>
      </c>
      <c r="G53" s="19">
        <v>102</v>
      </c>
      <c r="H53" s="19">
        <v>26</v>
      </c>
      <c r="I53" s="19">
        <v>506</v>
      </c>
      <c r="K53" s="20" t="s">
        <v>60</v>
      </c>
      <c r="L53" s="23">
        <v>7.6098606645230438E-2</v>
      </c>
      <c r="M53" s="23">
        <v>0.24008574490889603</v>
      </c>
      <c r="N53" s="23">
        <v>5.4662379421221867E-2</v>
      </c>
      <c r="O53" s="23">
        <v>0.32422293676312969</v>
      </c>
      <c r="P53" s="23">
        <v>0.13183279742765272</v>
      </c>
      <c r="Q53" s="23">
        <v>0.10986066452304394</v>
      </c>
      <c r="R53" s="23">
        <v>6.3236870310825297E-2</v>
      </c>
      <c r="S53" s="23">
        <v>1</v>
      </c>
    </row>
    <row r="54" spans="1:19">
      <c r="A54" s="24" t="s">
        <v>313</v>
      </c>
      <c r="B54" s="19">
        <v>37</v>
      </c>
      <c r="C54" s="19">
        <v>156</v>
      </c>
      <c r="D54" s="19">
        <v>6</v>
      </c>
      <c r="E54" s="19">
        <v>32</v>
      </c>
      <c r="F54" s="19">
        <v>43</v>
      </c>
      <c r="G54" s="19">
        <v>222</v>
      </c>
      <c r="H54" s="19">
        <v>10</v>
      </c>
      <c r="I54" s="19">
        <v>506</v>
      </c>
      <c r="K54" s="20" t="s">
        <v>62</v>
      </c>
      <c r="L54" s="23">
        <v>5.3156146179401995E-2</v>
      </c>
      <c r="M54" s="23">
        <v>0.28903654485049834</v>
      </c>
      <c r="N54" s="23">
        <v>4.9833887043189369E-2</v>
      </c>
      <c r="O54" s="23">
        <v>0.33388704318936879</v>
      </c>
      <c r="P54" s="23">
        <v>6.4784053156146174E-2</v>
      </c>
      <c r="Q54" s="23">
        <v>4.3189368770764118E-2</v>
      </c>
      <c r="R54" s="23">
        <v>0.16611295681063123</v>
      </c>
      <c r="S54" s="23">
        <v>1</v>
      </c>
    </row>
    <row r="55" spans="1:19">
      <c r="A55" s="24" t="s">
        <v>416</v>
      </c>
      <c r="B55" s="19">
        <v>67</v>
      </c>
      <c r="C55" s="19">
        <v>229</v>
      </c>
      <c r="D55" s="19">
        <v>51</v>
      </c>
      <c r="E55" s="19">
        <v>103</v>
      </c>
      <c r="F55" s="19">
        <v>40</v>
      </c>
      <c r="G55" s="19">
        <v>3</v>
      </c>
      <c r="H55" s="19">
        <v>12</v>
      </c>
      <c r="I55" s="19">
        <v>505</v>
      </c>
      <c r="K55" s="20" t="s">
        <v>63</v>
      </c>
      <c r="L55" s="23">
        <v>6.4174894217207332E-2</v>
      </c>
      <c r="M55" s="23">
        <v>0.24823695345557123</v>
      </c>
      <c r="N55" s="23">
        <v>9.1678420310296188E-3</v>
      </c>
      <c r="O55" s="23">
        <v>0.22566995768688294</v>
      </c>
      <c r="P55" s="23">
        <v>8.744710860366714E-2</v>
      </c>
      <c r="Q55" s="23">
        <v>1.4809590973201692E-2</v>
      </c>
      <c r="R55" s="23">
        <v>0.35049365303244007</v>
      </c>
      <c r="S55" s="23">
        <v>1</v>
      </c>
    </row>
    <row r="56" spans="1:19">
      <c r="A56" s="24" t="s">
        <v>37</v>
      </c>
      <c r="B56" s="19">
        <v>75</v>
      </c>
      <c r="C56" s="19">
        <v>88</v>
      </c>
      <c r="D56" s="19">
        <v>2</v>
      </c>
      <c r="E56" s="19">
        <v>185</v>
      </c>
      <c r="F56" s="19">
        <v>50</v>
      </c>
      <c r="G56" s="19">
        <v>53</v>
      </c>
      <c r="H56" s="19">
        <v>49</v>
      </c>
      <c r="I56" s="19">
        <v>502</v>
      </c>
      <c r="K56" s="20" t="s">
        <v>65</v>
      </c>
      <c r="L56" s="23">
        <v>4.2016806722689079E-2</v>
      </c>
      <c r="M56" s="23">
        <v>0.27731092436974791</v>
      </c>
      <c r="N56" s="23">
        <v>4.2016806722689079E-2</v>
      </c>
      <c r="O56" s="23">
        <v>0.53361344537815125</v>
      </c>
      <c r="P56" s="23">
        <v>1.680672268907563E-2</v>
      </c>
      <c r="Q56" s="23">
        <v>3.3613445378151259E-2</v>
      </c>
      <c r="R56" s="23">
        <v>5.4621848739495799E-2</v>
      </c>
      <c r="S56" s="23">
        <v>1</v>
      </c>
    </row>
    <row r="57" spans="1:19">
      <c r="A57" s="24" t="s">
        <v>42</v>
      </c>
      <c r="B57" s="19">
        <v>102</v>
      </c>
      <c r="C57" s="19">
        <v>153</v>
      </c>
      <c r="D57" s="19">
        <v>0</v>
      </c>
      <c r="E57" s="19">
        <v>40</v>
      </c>
      <c r="F57" s="19">
        <v>57</v>
      </c>
      <c r="G57" s="19">
        <v>135</v>
      </c>
      <c r="H57" s="19">
        <v>9</v>
      </c>
      <c r="I57" s="19">
        <v>496</v>
      </c>
      <c r="K57" s="20" t="s">
        <v>66</v>
      </c>
      <c r="L57" s="23">
        <v>3.4816247582205029E-2</v>
      </c>
      <c r="M57" s="23">
        <v>0.23210831721470018</v>
      </c>
      <c r="N57" s="23">
        <v>2.1276595744680851E-2</v>
      </c>
      <c r="O57" s="23">
        <v>0.2572533849129594</v>
      </c>
      <c r="P57" s="23">
        <v>0.43133462282398455</v>
      </c>
      <c r="Q57" s="23">
        <v>1.9342359767891683E-3</v>
      </c>
      <c r="R57" s="23">
        <v>2.1276595744680851E-2</v>
      </c>
      <c r="S57" s="23">
        <v>1</v>
      </c>
    </row>
    <row r="58" spans="1:19">
      <c r="A58" s="24" t="s">
        <v>345</v>
      </c>
      <c r="B58" s="19">
        <v>36</v>
      </c>
      <c r="C58" s="19">
        <v>113</v>
      </c>
      <c r="D58" s="19">
        <v>6</v>
      </c>
      <c r="E58" s="19">
        <v>118</v>
      </c>
      <c r="F58" s="19">
        <v>97</v>
      </c>
      <c r="G58" s="19">
        <v>72</v>
      </c>
      <c r="H58" s="19">
        <v>47</v>
      </c>
      <c r="I58" s="19">
        <v>489</v>
      </c>
      <c r="K58" s="20" t="s">
        <v>67</v>
      </c>
      <c r="L58" s="23">
        <v>1.1111111111111112E-2</v>
      </c>
      <c r="M58" s="23">
        <v>0.12962962962962962</v>
      </c>
      <c r="N58" s="23">
        <v>5.9259259259259262E-2</v>
      </c>
      <c r="O58" s="23">
        <v>0.47407407407407409</v>
      </c>
      <c r="P58" s="23">
        <v>9.2592592592592587E-2</v>
      </c>
      <c r="Q58" s="23">
        <v>6.2962962962962957E-2</v>
      </c>
      <c r="R58" s="23">
        <v>0.17037037037037037</v>
      </c>
      <c r="S58" s="23">
        <v>1</v>
      </c>
    </row>
    <row r="59" spans="1:19">
      <c r="A59" s="24" t="s">
        <v>242</v>
      </c>
      <c r="B59" s="19">
        <v>37</v>
      </c>
      <c r="C59" s="19">
        <v>96</v>
      </c>
      <c r="D59" s="19">
        <v>31</v>
      </c>
      <c r="E59" s="19">
        <v>88</v>
      </c>
      <c r="F59" s="19">
        <v>94</v>
      </c>
      <c r="G59" s="19">
        <v>72</v>
      </c>
      <c r="H59" s="19">
        <v>66</v>
      </c>
      <c r="I59" s="19">
        <v>484</v>
      </c>
      <c r="K59" s="20" t="s">
        <v>68</v>
      </c>
      <c r="L59" s="23">
        <v>1.9073569482288829E-2</v>
      </c>
      <c r="M59" s="23">
        <v>0.17983651226158037</v>
      </c>
      <c r="N59" s="23">
        <v>4.9046321525885561E-2</v>
      </c>
      <c r="O59" s="23">
        <v>0.43869209809264303</v>
      </c>
      <c r="P59" s="23">
        <v>6.2670299727520432E-2</v>
      </c>
      <c r="Q59" s="23">
        <v>6.5395095367847406E-2</v>
      </c>
      <c r="R59" s="23">
        <v>0.18528610354223432</v>
      </c>
      <c r="S59" s="23">
        <v>1</v>
      </c>
    </row>
    <row r="60" spans="1:19">
      <c r="A60" s="24" t="s">
        <v>358</v>
      </c>
      <c r="B60" s="19">
        <v>66</v>
      </c>
      <c r="C60" s="19">
        <v>113</v>
      </c>
      <c r="D60" s="19">
        <v>8</v>
      </c>
      <c r="E60" s="19">
        <v>127</v>
      </c>
      <c r="F60" s="19">
        <v>85</v>
      </c>
      <c r="G60" s="19">
        <v>68</v>
      </c>
      <c r="H60" s="19">
        <v>13</v>
      </c>
      <c r="I60" s="19">
        <v>480</v>
      </c>
      <c r="K60" s="20" t="s">
        <v>69</v>
      </c>
      <c r="L60" s="23">
        <v>3.7735849056603772E-2</v>
      </c>
      <c r="M60" s="23">
        <v>0.15723270440251572</v>
      </c>
      <c r="N60" s="23">
        <v>1.5723270440251572E-2</v>
      </c>
      <c r="O60" s="23">
        <v>0.51572327044025157</v>
      </c>
      <c r="P60" s="23">
        <v>0.15094339622641509</v>
      </c>
      <c r="Q60" s="23">
        <v>5.3459119496855348E-2</v>
      </c>
      <c r="R60" s="23">
        <v>6.9182389937106917E-2</v>
      </c>
      <c r="S60" s="23">
        <v>1</v>
      </c>
    </row>
    <row r="61" spans="1:19">
      <c r="A61" s="24" t="s">
        <v>141</v>
      </c>
      <c r="B61" s="19">
        <v>28</v>
      </c>
      <c r="C61" s="19">
        <v>63</v>
      </c>
      <c r="D61" s="19">
        <v>3</v>
      </c>
      <c r="E61" s="19">
        <v>87</v>
      </c>
      <c r="F61" s="19">
        <v>185</v>
      </c>
      <c r="G61" s="19">
        <v>53</v>
      </c>
      <c r="H61" s="19">
        <v>59</v>
      </c>
      <c r="I61" s="19">
        <v>478</v>
      </c>
      <c r="K61" s="20" t="s">
        <v>70</v>
      </c>
      <c r="L61" s="23">
        <v>2.185792349726776E-2</v>
      </c>
      <c r="M61" s="23">
        <v>0.14754098360655737</v>
      </c>
      <c r="N61" s="23">
        <v>0.10382513661202186</v>
      </c>
      <c r="O61" s="23">
        <v>0.60109289617486339</v>
      </c>
      <c r="P61" s="23">
        <v>6.5573770491803282E-2</v>
      </c>
      <c r="Q61" s="23">
        <v>4.9180327868852458E-2</v>
      </c>
      <c r="R61" s="23">
        <v>1.092896174863388E-2</v>
      </c>
      <c r="S61" s="23">
        <v>1</v>
      </c>
    </row>
    <row r="62" spans="1:19">
      <c r="A62" s="24" t="s">
        <v>216</v>
      </c>
      <c r="B62" s="19">
        <v>57</v>
      </c>
      <c r="C62" s="19">
        <v>100</v>
      </c>
      <c r="D62" s="19">
        <v>28</v>
      </c>
      <c r="E62" s="19">
        <v>110</v>
      </c>
      <c r="F62" s="19">
        <v>98</v>
      </c>
      <c r="G62" s="19">
        <v>67</v>
      </c>
      <c r="H62" s="19">
        <v>17</v>
      </c>
      <c r="I62" s="19">
        <v>477</v>
      </c>
      <c r="K62" s="20" t="s">
        <v>71</v>
      </c>
      <c r="L62" s="23">
        <v>7.7484047402005471E-2</v>
      </c>
      <c r="M62" s="23">
        <v>0.30902461257976299</v>
      </c>
      <c r="N62" s="23">
        <v>2.6435733819507749E-2</v>
      </c>
      <c r="O62" s="23">
        <v>0.49042844120328166</v>
      </c>
      <c r="P62" s="23">
        <v>5.6517775752051046E-2</v>
      </c>
      <c r="Q62" s="23">
        <v>5.4694621695533276E-3</v>
      </c>
      <c r="R62" s="23">
        <v>3.4639927073837742E-2</v>
      </c>
      <c r="S62" s="23">
        <v>1</v>
      </c>
    </row>
    <row r="63" spans="1:19">
      <c r="A63" s="24" t="s">
        <v>89</v>
      </c>
      <c r="B63" s="19">
        <v>39</v>
      </c>
      <c r="C63" s="19">
        <v>125</v>
      </c>
      <c r="D63" s="19">
        <v>15</v>
      </c>
      <c r="E63" s="19">
        <v>129</v>
      </c>
      <c r="F63" s="19">
        <v>70</v>
      </c>
      <c r="G63" s="19">
        <v>31</v>
      </c>
      <c r="H63" s="19">
        <v>55</v>
      </c>
      <c r="I63" s="19">
        <v>464</v>
      </c>
      <c r="K63" s="20" t="s">
        <v>73</v>
      </c>
      <c r="L63" s="23">
        <v>8.4444444444444447E-2</v>
      </c>
      <c r="M63" s="23">
        <v>0.18666666666666668</v>
      </c>
      <c r="N63" s="23">
        <v>0.13333333333333333</v>
      </c>
      <c r="O63" s="23">
        <v>0.4177777777777778</v>
      </c>
      <c r="P63" s="23">
        <v>0.08</v>
      </c>
      <c r="Q63" s="23">
        <v>6.6666666666666666E-2</v>
      </c>
      <c r="R63" s="23">
        <v>3.111111111111111E-2</v>
      </c>
      <c r="S63" s="23">
        <v>1</v>
      </c>
    </row>
    <row r="64" spans="1:19">
      <c r="A64" s="24" t="s">
        <v>147</v>
      </c>
      <c r="B64" s="19">
        <v>37</v>
      </c>
      <c r="C64" s="19">
        <v>60</v>
      </c>
      <c r="D64" s="19">
        <v>1</v>
      </c>
      <c r="E64" s="19">
        <v>153</v>
      </c>
      <c r="F64" s="19">
        <v>134</v>
      </c>
      <c r="G64" s="19">
        <v>7</v>
      </c>
      <c r="H64" s="19">
        <v>68</v>
      </c>
      <c r="I64" s="19">
        <v>460</v>
      </c>
      <c r="K64" s="20" t="s">
        <v>74</v>
      </c>
      <c r="L64" s="23">
        <v>7.1428571428571425E-2</v>
      </c>
      <c r="M64" s="23">
        <v>0.17032967032967034</v>
      </c>
      <c r="N64" s="23">
        <v>7.6923076923076927E-2</v>
      </c>
      <c r="O64" s="23">
        <v>0.27472527472527475</v>
      </c>
      <c r="P64" s="23">
        <v>0.25274725274725274</v>
      </c>
      <c r="Q64" s="23">
        <v>0.15384615384615385</v>
      </c>
      <c r="R64" s="23">
        <v>0</v>
      </c>
      <c r="S64" s="23">
        <v>1</v>
      </c>
    </row>
    <row r="65" spans="1:19">
      <c r="A65" s="24" t="s">
        <v>417</v>
      </c>
      <c r="B65" s="19">
        <v>47</v>
      </c>
      <c r="C65" s="19">
        <v>149</v>
      </c>
      <c r="D65" s="19">
        <v>34</v>
      </c>
      <c r="E65" s="19">
        <v>99</v>
      </c>
      <c r="F65" s="19">
        <v>25</v>
      </c>
      <c r="G65" s="19">
        <v>8</v>
      </c>
      <c r="H65" s="19">
        <v>97</v>
      </c>
      <c r="I65" s="19">
        <v>459</v>
      </c>
      <c r="K65" s="20" t="s">
        <v>75</v>
      </c>
      <c r="L65" s="23">
        <v>5.5214723926380369E-2</v>
      </c>
      <c r="M65" s="23">
        <v>5.5214723926380369E-2</v>
      </c>
      <c r="N65" s="23">
        <v>7.3619631901840496E-2</v>
      </c>
      <c r="O65" s="23">
        <v>0.42331288343558282</v>
      </c>
      <c r="P65" s="23">
        <v>0.15337423312883436</v>
      </c>
      <c r="Q65" s="23">
        <v>0.15337423312883436</v>
      </c>
      <c r="R65" s="23">
        <v>8.5889570552147243E-2</v>
      </c>
      <c r="S65" s="23">
        <v>1</v>
      </c>
    </row>
    <row r="66" spans="1:19">
      <c r="A66" s="24" t="s">
        <v>59</v>
      </c>
      <c r="B66" s="19">
        <v>49</v>
      </c>
      <c r="C66" s="19">
        <v>153</v>
      </c>
      <c r="D66" s="19">
        <v>13</v>
      </c>
      <c r="E66" s="19">
        <v>79</v>
      </c>
      <c r="F66" s="19">
        <v>32</v>
      </c>
      <c r="G66" s="19">
        <v>89</v>
      </c>
      <c r="H66" s="19">
        <v>32</v>
      </c>
      <c r="I66" s="19">
        <v>447</v>
      </c>
      <c r="K66" s="20" t="s">
        <v>76</v>
      </c>
      <c r="L66" s="23">
        <v>0.15555555555555556</v>
      </c>
      <c r="M66" s="23">
        <v>0.1111111111111111</v>
      </c>
      <c r="N66" s="23">
        <v>2.2222222222222223E-2</v>
      </c>
      <c r="O66" s="23">
        <v>0.46666666666666667</v>
      </c>
      <c r="P66" s="23">
        <v>0.24444444444444444</v>
      </c>
      <c r="Q66" s="23">
        <v>0</v>
      </c>
      <c r="R66" s="23">
        <v>0</v>
      </c>
      <c r="S66" s="23">
        <v>1</v>
      </c>
    </row>
    <row r="67" spans="1:19">
      <c r="A67" s="24" t="s">
        <v>217</v>
      </c>
      <c r="B67" s="19">
        <v>19</v>
      </c>
      <c r="C67" s="19">
        <v>90</v>
      </c>
      <c r="D67" s="19">
        <v>45</v>
      </c>
      <c r="E67" s="19">
        <v>72</v>
      </c>
      <c r="F67" s="19">
        <v>124</v>
      </c>
      <c r="G67" s="19">
        <v>82</v>
      </c>
      <c r="H67" s="19">
        <v>8</v>
      </c>
      <c r="I67" s="19">
        <v>440</v>
      </c>
      <c r="K67" s="20" t="s">
        <v>77</v>
      </c>
      <c r="L67" s="23">
        <v>3.614457831325301E-2</v>
      </c>
      <c r="M67" s="23">
        <v>9.6385542168674704E-2</v>
      </c>
      <c r="N67" s="23">
        <v>8.4337349397590355E-2</v>
      </c>
      <c r="O67" s="23">
        <v>0.45783132530120479</v>
      </c>
      <c r="P67" s="23">
        <v>0.13253012048192772</v>
      </c>
      <c r="Q67" s="23">
        <v>0.18072289156626506</v>
      </c>
      <c r="R67" s="23">
        <v>1.2048192771084338E-2</v>
      </c>
      <c r="S67" s="23">
        <v>1</v>
      </c>
    </row>
    <row r="68" spans="1:19">
      <c r="A68" s="24" t="s">
        <v>331</v>
      </c>
      <c r="B68" s="19">
        <v>35</v>
      </c>
      <c r="C68" s="19">
        <v>103</v>
      </c>
      <c r="D68" s="19">
        <v>11</v>
      </c>
      <c r="E68" s="19">
        <v>94</v>
      </c>
      <c r="F68" s="19">
        <v>47</v>
      </c>
      <c r="G68" s="19">
        <v>24</v>
      </c>
      <c r="H68" s="19">
        <v>120</v>
      </c>
      <c r="I68" s="19">
        <v>434</v>
      </c>
      <c r="K68" s="20" t="s">
        <v>78</v>
      </c>
      <c r="L68" s="23">
        <v>4.3478260869565216E-2</v>
      </c>
      <c r="M68" s="23">
        <v>0.13043478260869565</v>
      </c>
      <c r="N68" s="23">
        <v>1.4492753623188406E-2</v>
      </c>
      <c r="O68" s="23">
        <v>0.43478260869565216</v>
      </c>
      <c r="P68" s="23">
        <v>0.27536231884057971</v>
      </c>
      <c r="Q68" s="23">
        <v>8.6956521739130432E-2</v>
      </c>
      <c r="R68" s="23">
        <v>1.4492753623188406E-2</v>
      </c>
      <c r="S68" s="23">
        <v>1</v>
      </c>
    </row>
    <row r="69" spans="1:19">
      <c r="A69" s="24" t="s">
        <v>131</v>
      </c>
      <c r="B69" s="19">
        <v>68</v>
      </c>
      <c r="C69" s="19">
        <v>194</v>
      </c>
      <c r="D69" s="19">
        <v>2</v>
      </c>
      <c r="E69" s="19">
        <v>44</v>
      </c>
      <c r="F69" s="19">
        <v>60</v>
      </c>
      <c r="G69" s="19">
        <v>2</v>
      </c>
      <c r="H69" s="19">
        <v>61</v>
      </c>
      <c r="I69" s="19">
        <v>431</v>
      </c>
      <c r="K69" s="20" t="s">
        <v>79</v>
      </c>
      <c r="L69" s="23">
        <v>2.7210884353741496E-2</v>
      </c>
      <c r="M69" s="23">
        <v>0.17006802721088435</v>
      </c>
      <c r="N69" s="23">
        <v>8.1632653061224483E-2</v>
      </c>
      <c r="O69" s="23">
        <v>0.27891156462585032</v>
      </c>
      <c r="P69" s="23">
        <v>0.25170068027210885</v>
      </c>
      <c r="Q69" s="23">
        <v>0.10204081632653061</v>
      </c>
      <c r="R69" s="23">
        <v>8.8435374149659865E-2</v>
      </c>
      <c r="S69" s="23">
        <v>1</v>
      </c>
    </row>
    <row r="70" spans="1:19">
      <c r="A70" s="24" t="s">
        <v>24</v>
      </c>
      <c r="B70" s="19">
        <v>16</v>
      </c>
      <c r="C70" s="19">
        <v>151</v>
      </c>
      <c r="D70" s="19">
        <v>6</v>
      </c>
      <c r="E70" s="19">
        <v>114</v>
      </c>
      <c r="F70" s="19">
        <v>39</v>
      </c>
      <c r="G70" s="19">
        <v>29</v>
      </c>
      <c r="H70" s="19">
        <v>72</v>
      </c>
      <c r="I70" s="19">
        <v>427</v>
      </c>
      <c r="K70" s="20" t="s">
        <v>80</v>
      </c>
      <c r="L70" s="23">
        <v>0.1388888888888889</v>
      </c>
      <c r="M70" s="23">
        <v>6.9444444444444448E-2</v>
      </c>
      <c r="N70" s="23">
        <v>6.25E-2</v>
      </c>
      <c r="O70" s="23">
        <v>0.3125</v>
      </c>
      <c r="P70" s="23">
        <v>0.15277777777777779</v>
      </c>
      <c r="Q70" s="23">
        <v>6.25E-2</v>
      </c>
      <c r="R70" s="23">
        <v>0.2013888888888889</v>
      </c>
      <c r="S70" s="23">
        <v>1</v>
      </c>
    </row>
    <row r="71" spans="1:19">
      <c r="A71" s="24" t="s">
        <v>229</v>
      </c>
      <c r="B71" s="19">
        <v>18</v>
      </c>
      <c r="C71" s="19">
        <v>77</v>
      </c>
      <c r="D71" s="19">
        <v>16</v>
      </c>
      <c r="E71" s="19">
        <v>126</v>
      </c>
      <c r="F71" s="19">
        <v>63</v>
      </c>
      <c r="G71" s="19">
        <v>123</v>
      </c>
      <c r="H71" s="19">
        <v>3</v>
      </c>
      <c r="I71" s="19">
        <v>426</v>
      </c>
      <c r="K71" s="20" t="s">
        <v>81</v>
      </c>
      <c r="L71" s="23">
        <v>1.6666666666666666E-2</v>
      </c>
      <c r="M71" s="23">
        <v>0.16666666666666666</v>
      </c>
      <c r="N71" s="23">
        <v>3.3333333333333333E-2</v>
      </c>
      <c r="O71" s="23">
        <v>0.6333333333333333</v>
      </c>
      <c r="P71" s="23">
        <v>3.3333333333333333E-2</v>
      </c>
      <c r="Q71" s="23">
        <v>6.6666666666666666E-2</v>
      </c>
      <c r="R71" s="23">
        <v>0.05</v>
      </c>
      <c r="S71" s="23">
        <v>1</v>
      </c>
    </row>
    <row r="72" spans="1:19">
      <c r="A72" s="24" t="s">
        <v>152</v>
      </c>
      <c r="B72" s="19">
        <v>51</v>
      </c>
      <c r="C72" s="19">
        <v>156</v>
      </c>
      <c r="D72" s="19">
        <v>3</v>
      </c>
      <c r="E72" s="19">
        <v>35</v>
      </c>
      <c r="F72" s="19">
        <v>61</v>
      </c>
      <c r="G72" s="19">
        <v>58</v>
      </c>
      <c r="H72" s="19">
        <v>57</v>
      </c>
      <c r="I72" s="19">
        <v>421</v>
      </c>
      <c r="K72" s="20" t="s">
        <v>82</v>
      </c>
      <c r="L72" s="23">
        <v>0</v>
      </c>
      <c r="M72" s="23">
        <v>0.23529411764705882</v>
      </c>
      <c r="N72" s="23">
        <v>8.8235294117647065E-2</v>
      </c>
      <c r="O72" s="23">
        <v>0.38235294117647056</v>
      </c>
      <c r="P72" s="23">
        <v>0.23529411764705882</v>
      </c>
      <c r="Q72" s="23">
        <v>2.9411764705882353E-2</v>
      </c>
      <c r="R72" s="23">
        <v>2.9411764705882353E-2</v>
      </c>
      <c r="S72" s="23">
        <v>1</v>
      </c>
    </row>
    <row r="73" spans="1:19">
      <c r="A73" s="24" t="s">
        <v>221</v>
      </c>
      <c r="B73" s="19">
        <v>11</v>
      </c>
      <c r="C73" s="19">
        <v>103</v>
      </c>
      <c r="D73" s="19">
        <v>24</v>
      </c>
      <c r="E73" s="19">
        <v>82</v>
      </c>
      <c r="F73" s="19">
        <v>120</v>
      </c>
      <c r="G73" s="19">
        <v>69</v>
      </c>
      <c r="H73" s="19">
        <v>12</v>
      </c>
      <c r="I73" s="19">
        <v>421</v>
      </c>
      <c r="K73" s="20" t="s">
        <v>88</v>
      </c>
      <c r="L73" s="23">
        <v>3.780718336483932E-2</v>
      </c>
      <c r="M73" s="23">
        <v>0.27977315689981097</v>
      </c>
      <c r="N73" s="23">
        <v>7.9395085066162566E-2</v>
      </c>
      <c r="O73" s="23">
        <v>0.34404536862003782</v>
      </c>
      <c r="P73" s="23">
        <v>0.14933837429111532</v>
      </c>
      <c r="Q73" s="23">
        <v>5.6710775047258979E-2</v>
      </c>
      <c r="R73" s="23">
        <v>5.2930056710775046E-2</v>
      </c>
      <c r="S73" s="23">
        <v>1</v>
      </c>
    </row>
    <row r="74" spans="1:19">
      <c r="A74" s="24" t="s">
        <v>145</v>
      </c>
      <c r="B74" s="19">
        <v>20</v>
      </c>
      <c r="C74" s="19">
        <v>42</v>
      </c>
      <c r="D74" s="19">
        <v>0</v>
      </c>
      <c r="E74" s="19">
        <v>156</v>
      </c>
      <c r="F74" s="19">
        <v>105</v>
      </c>
      <c r="G74" s="19">
        <v>33</v>
      </c>
      <c r="H74" s="19">
        <v>48</v>
      </c>
      <c r="I74" s="19">
        <v>404</v>
      </c>
      <c r="K74" s="20" t="s">
        <v>89</v>
      </c>
      <c r="L74" s="23">
        <v>8.4051724137931036E-2</v>
      </c>
      <c r="M74" s="23">
        <v>0.26939655172413796</v>
      </c>
      <c r="N74" s="23">
        <v>3.2327586206896554E-2</v>
      </c>
      <c r="O74" s="23">
        <v>0.27801724137931033</v>
      </c>
      <c r="P74" s="23">
        <v>0.15086206896551724</v>
      </c>
      <c r="Q74" s="23">
        <v>6.6810344827586202E-2</v>
      </c>
      <c r="R74" s="23">
        <v>0.11853448275862069</v>
      </c>
      <c r="S74" s="23">
        <v>1</v>
      </c>
    </row>
    <row r="75" spans="1:19">
      <c r="A75" s="24" t="s">
        <v>173</v>
      </c>
      <c r="B75" s="19">
        <v>35</v>
      </c>
      <c r="C75" s="19">
        <v>131</v>
      </c>
      <c r="D75" s="19">
        <v>14</v>
      </c>
      <c r="E75" s="19">
        <v>139</v>
      </c>
      <c r="F75" s="19">
        <v>25</v>
      </c>
      <c r="G75" s="19">
        <v>13</v>
      </c>
      <c r="H75" s="19">
        <v>35</v>
      </c>
      <c r="I75" s="19">
        <v>392</v>
      </c>
      <c r="K75" s="20" t="s">
        <v>90</v>
      </c>
      <c r="L75" s="23">
        <v>5.7692307692307696E-2</v>
      </c>
      <c r="M75" s="23">
        <v>7.6923076923076927E-2</v>
      </c>
      <c r="N75" s="23">
        <v>0</v>
      </c>
      <c r="O75" s="23">
        <v>0.25</v>
      </c>
      <c r="P75" s="23">
        <v>0.40384615384615385</v>
      </c>
      <c r="Q75" s="23">
        <v>0.15384615384615385</v>
      </c>
      <c r="R75" s="23">
        <v>5.7692307692307696E-2</v>
      </c>
      <c r="S75" s="23">
        <v>1</v>
      </c>
    </row>
    <row r="76" spans="1:19">
      <c r="A76" s="24" t="s">
        <v>22</v>
      </c>
      <c r="B76" s="19">
        <v>73</v>
      </c>
      <c r="C76" s="19">
        <v>89</v>
      </c>
      <c r="D76" s="19">
        <v>1</v>
      </c>
      <c r="E76" s="19">
        <v>139</v>
      </c>
      <c r="F76" s="19">
        <v>54</v>
      </c>
      <c r="G76" s="19">
        <v>28</v>
      </c>
      <c r="H76" s="19">
        <v>8</v>
      </c>
      <c r="I76" s="19">
        <v>392</v>
      </c>
      <c r="K76" s="20" t="s">
        <v>91</v>
      </c>
      <c r="L76" s="23">
        <v>1.2396694214876033E-2</v>
      </c>
      <c r="M76" s="23">
        <v>8.2644628099173556E-2</v>
      </c>
      <c r="N76" s="23">
        <v>3.3057851239669422E-2</v>
      </c>
      <c r="O76" s="23">
        <v>0.54958677685950408</v>
      </c>
      <c r="P76" s="23">
        <v>0.16528925619834711</v>
      </c>
      <c r="Q76" s="23">
        <v>0.10743801652892562</v>
      </c>
      <c r="R76" s="23">
        <v>4.9586776859504134E-2</v>
      </c>
      <c r="S76" s="23">
        <v>1</v>
      </c>
    </row>
    <row r="77" spans="1:19">
      <c r="A77" s="24" t="s">
        <v>186</v>
      </c>
      <c r="B77" s="19">
        <v>88</v>
      </c>
      <c r="C77" s="19">
        <v>128</v>
      </c>
      <c r="D77" s="19">
        <v>9</v>
      </c>
      <c r="E77" s="19">
        <v>61</v>
      </c>
      <c r="F77" s="19">
        <v>32</v>
      </c>
      <c r="G77" s="19">
        <v>10</v>
      </c>
      <c r="H77" s="19">
        <v>60</v>
      </c>
      <c r="I77" s="19">
        <v>388</v>
      </c>
      <c r="K77" s="20" t="s">
        <v>92</v>
      </c>
      <c r="L77" s="23">
        <v>3.2520325203252036E-2</v>
      </c>
      <c r="M77" s="23">
        <v>0.21138211382113822</v>
      </c>
      <c r="N77" s="23">
        <v>1.6260162601626018E-2</v>
      </c>
      <c r="O77" s="23">
        <v>0.55284552845528456</v>
      </c>
      <c r="P77" s="23">
        <v>0.11382113821138211</v>
      </c>
      <c r="Q77" s="23">
        <v>4.065040650406504E-2</v>
      </c>
      <c r="R77" s="23">
        <v>3.2520325203252036E-2</v>
      </c>
      <c r="S77" s="23">
        <v>1</v>
      </c>
    </row>
    <row r="78" spans="1:19">
      <c r="A78" s="24" t="s">
        <v>20</v>
      </c>
      <c r="B78" s="19">
        <v>24</v>
      </c>
      <c r="C78" s="19">
        <v>49</v>
      </c>
      <c r="D78" s="19">
        <v>2</v>
      </c>
      <c r="E78" s="19">
        <v>71</v>
      </c>
      <c r="F78" s="19">
        <v>178</v>
      </c>
      <c r="G78" s="19">
        <v>32</v>
      </c>
      <c r="H78" s="19">
        <v>30</v>
      </c>
      <c r="I78" s="19">
        <v>386</v>
      </c>
      <c r="K78" s="20" t="s">
        <v>93</v>
      </c>
      <c r="L78" s="23">
        <v>0.08</v>
      </c>
      <c r="M78" s="23">
        <v>0.29714285714285715</v>
      </c>
      <c r="N78" s="23">
        <v>0.04</v>
      </c>
      <c r="O78" s="23">
        <v>0.4</v>
      </c>
      <c r="P78" s="23">
        <v>0.14285714285714285</v>
      </c>
      <c r="Q78" s="23">
        <v>1.7142857142857144E-2</v>
      </c>
      <c r="R78" s="23">
        <v>2.2857142857142857E-2</v>
      </c>
      <c r="S78" s="23">
        <v>1</v>
      </c>
    </row>
    <row r="79" spans="1:19">
      <c r="A79" s="24" t="s">
        <v>256</v>
      </c>
      <c r="B79" s="19">
        <v>15</v>
      </c>
      <c r="C79" s="19">
        <v>182</v>
      </c>
      <c r="D79" s="19">
        <v>36</v>
      </c>
      <c r="E79" s="19">
        <v>34</v>
      </c>
      <c r="F79" s="19">
        <v>71</v>
      </c>
      <c r="G79" s="19">
        <v>31</v>
      </c>
      <c r="H79" s="19">
        <v>13</v>
      </c>
      <c r="I79" s="19">
        <v>382</v>
      </c>
      <c r="K79" s="20" t="s">
        <v>94</v>
      </c>
      <c r="L79" s="23">
        <v>4.0816326530612242E-2</v>
      </c>
      <c r="M79" s="23">
        <v>0.17346938775510204</v>
      </c>
      <c r="N79" s="23">
        <v>4.0816326530612242E-2</v>
      </c>
      <c r="O79" s="23">
        <v>0.33673469387755101</v>
      </c>
      <c r="P79" s="23">
        <v>0.21428571428571427</v>
      </c>
      <c r="Q79" s="23">
        <v>0.18367346938775511</v>
      </c>
      <c r="R79" s="23">
        <v>1.020408163265306E-2</v>
      </c>
      <c r="S79" s="23">
        <v>1</v>
      </c>
    </row>
    <row r="80" spans="1:19">
      <c r="A80" s="24" t="s">
        <v>220</v>
      </c>
      <c r="B80" s="19">
        <v>41</v>
      </c>
      <c r="C80" s="19">
        <v>100</v>
      </c>
      <c r="D80" s="19">
        <v>18</v>
      </c>
      <c r="E80" s="19">
        <v>146</v>
      </c>
      <c r="F80" s="19">
        <v>64</v>
      </c>
      <c r="G80" s="19">
        <v>8</v>
      </c>
      <c r="H80" s="19">
        <v>5</v>
      </c>
      <c r="I80" s="19">
        <v>382</v>
      </c>
      <c r="K80" s="20" t="s">
        <v>95</v>
      </c>
      <c r="L80" s="23">
        <v>5.4711246200607903E-2</v>
      </c>
      <c r="M80" s="23">
        <v>9.1185410334346503E-2</v>
      </c>
      <c r="N80" s="23">
        <v>3.3434650455927049E-2</v>
      </c>
      <c r="O80" s="23">
        <v>0.41033434650455924</v>
      </c>
      <c r="P80" s="23">
        <v>0.33738601823708209</v>
      </c>
      <c r="Q80" s="23">
        <v>4.5592705167173252E-2</v>
      </c>
      <c r="R80" s="23">
        <v>2.7355623100303952E-2</v>
      </c>
      <c r="S80" s="23">
        <v>1</v>
      </c>
    </row>
    <row r="81" spans="1:19">
      <c r="A81" s="24" t="s">
        <v>29</v>
      </c>
      <c r="B81" s="19">
        <v>54</v>
      </c>
      <c r="C81" s="19">
        <v>54</v>
      </c>
      <c r="D81" s="19">
        <v>1</v>
      </c>
      <c r="E81" s="19">
        <v>45</v>
      </c>
      <c r="F81" s="19">
        <v>32</v>
      </c>
      <c r="G81" s="19">
        <v>59</v>
      </c>
      <c r="H81" s="19">
        <v>124</v>
      </c>
      <c r="I81" s="19">
        <v>369</v>
      </c>
      <c r="K81" s="20" t="s">
        <v>96</v>
      </c>
      <c r="L81" s="23">
        <v>3.0927835051546393E-2</v>
      </c>
      <c r="M81" s="23">
        <v>0.27835051546391754</v>
      </c>
      <c r="N81" s="23">
        <v>0</v>
      </c>
      <c r="O81" s="23">
        <v>0.13402061855670103</v>
      </c>
      <c r="P81" s="23">
        <v>0.20618556701030927</v>
      </c>
      <c r="Q81" s="23">
        <v>0.34020618556701032</v>
      </c>
      <c r="R81" s="23">
        <v>1.0309278350515464E-2</v>
      </c>
      <c r="S81" s="23">
        <v>1</v>
      </c>
    </row>
    <row r="82" spans="1:19">
      <c r="A82" s="24" t="s">
        <v>320</v>
      </c>
      <c r="B82" s="19">
        <v>43</v>
      </c>
      <c r="C82" s="19">
        <v>53</v>
      </c>
      <c r="D82" s="19">
        <v>13</v>
      </c>
      <c r="E82" s="19">
        <v>88</v>
      </c>
      <c r="F82" s="19">
        <v>35</v>
      </c>
      <c r="G82" s="19">
        <v>22</v>
      </c>
      <c r="H82" s="19">
        <v>113</v>
      </c>
      <c r="I82" s="19">
        <v>367</v>
      </c>
      <c r="K82" s="20" t="s">
        <v>97</v>
      </c>
      <c r="L82" s="23">
        <v>4.71976401179941E-2</v>
      </c>
      <c r="M82" s="23">
        <v>0.11209439528023599</v>
      </c>
      <c r="N82" s="23">
        <v>0.14454277286135694</v>
      </c>
      <c r="O82" s="23">
        <v>0.32153392330383479</v>
      </c>
      <c r="P82" s="23">
        <v>0.25368731563421831</v>
      </c>
      <c r="Q82" s="23">
        <v>4.4247787610619468E-2</v>
      </c>
      <c r="R82" s="23">
        <v>7.6696165191740412E-2</v>
      </c>
      <c r="S82" s="23">
        <v>1</v>
      </c>
    </row>
    <row r="83" spans="1:19">
      <c r="A83" s="24" t="s">
        <v>68</v>
      </c>
      <c r="B83" s="19">
        <v>7</v>
      </c>
      <c r="C83" s="19">
        <v>66</v>
      </c>
      <c r="D83" s="19">
        <v>18</v>
      </c>
      <c r="E83" s="19">
        <v>161</v>
      </c>
      <c r="F83" s="19">
        <v>23</v>
      </c>
      <c r="G83" s="19">
        <v>24</v>
      </c>
      <c r="H83" s="19">
        <v>68</v>
      </c>
      <c r="I83" s="19">
        <v>367</v>
      </c>
      <c r="K83" s="20" t="s">
        <v>98</v>
      </c>
      <c r="L83" s="23">
        <v>3.5211267605633804E-2</v>
      </c>
      <c r="M83" s="23">
        <v>9.8591549295774641E-2</v>
      </c>
      <c r="N83" s="23">
        <v>6.3380281690140844E-2</v>
      </c>
      <c r="O83" s="23">
        <v>0.59154929577464788</v>
      </c>
      <c r="P83" s="23">
        <v>0.11267605633802817</v>
      </c>
      <c r="Q83" s="23">
        <v>9.154929577464789E-2</v>
      </c>
      <c r="R83" s="23">
        <v>7.0422535211267607E-3</v>
      </c>
      <c r="S83" s="23">
        <v>1</v>
      </c>
    </row>
    <row r="84" spans="1:19">
      <c r="A84" s="24" t="s">
        <v>100</v>
      </c>
      <c r="B84" s="19">
        <v>39</v>
      </c>
      <c r="C84" s="19">
        <v>60</v>
      </c>
      <c r="D84" s="19">
        <v>20</v>
      </c>
      <c r="E84" s="19">
        <v>153</v>
      </c>
      <c r="F84" s="19">
        <v>60</v>
      </c>
      <c r="G84" s="19">
        <v>17</v>
      </c>
      <c r="H84" s="19">
        <v>18</v>
      </c>
      <c r="I84" s="19">
        <v>367</v>
      </c>
      <c r="K84" s="20" t="s">
        <v>99</v>
      </c>
      <c r="L84" s="23">
        <v>0.1059322033898305</v>
      </c>
      <c r="M84" s="23">
        <v>0.1228813559322034</v>
      </c>
      <c r="N84" s="23">
        <v>0.11864406779661017</v>
      </c>
      <c r="O84" s="23">
        <v>0.30932203389830509</v>
      </c>
      <c r="P84" s="23">
        <v>0.1864406779661017</v>
      </c>
      <c r="Q84" s="23">
        <v>0.11864406779661017</v>
      </c>
      <c r="R84" s="23">
        <v>3.8135593220338986E-2</v>
      </c>
      <c r="S84" s="23">
        <v>1</v>
      </c>
    </row>
    <row r="85" spans="1:19">
      <c r="A85" s="24" t="s">
        <v>137</v>
      </c>
      <c r="B85" s="19">
        <v>72</v>
      </c>
      <c r="C85" s="19">
        <v>64</v>
      </c>
      <c r="D85" s="19">
        <v>0</v>
      </c>
      <c r="E85" s="19">
        <v>48</v>
      </c>
      <c r="F85" s="19">
        <v>84</v>
      </c>
      <c r="G85" s="19">
        <v>26</v>
      </c>
      <c r="H85" s="19">
        <v>63</v>
      </c>
      <c r="I85" s="19">
        <v>357</v>
      </c>
      <c r="K85" s="20" t="s">
        <v>100</v>
      </c>
      <c r="L85" s="23">
        <v>0.10626702997275204</v>
      </c>
      <c r="M85" s="23">
        <v>0.16348773841961853</v>
      </c>
      <c r="N85" s="23">
        <v>5.4495912806539509E-2</v>
      </c>
      <c r="O85" s="23">
        <v>0.41689373297002724</v>
      </c>
      <c r="P85" s="23">
        <v>0.16348773841961853</v>
      </c>
      <c r="Q85" s="23">
        <v>4.632152588555858E-2</v>
      </c>
      <c r="R85" s="23">
        <v>4.9046321525885561E-2</v>
      </c>
      <c r="S85" s="23">
        <v>1</v>
      </c>
    </row>
    <row r="86" spans="1:19">
      <c r="A86" s="24" t="s">
        <v>432</v>
      </c>
      <c r="B86" s="19">
        <v>36</v>
      </c>
      <c r="C86" s="19">
        <v>88</v>
      </c>
      <c r="D86" s="19">
        <v>15</v>
      </c>
      <c r="E86" s="19">
        <v>82</v>
      </c>
      <c r="F86" s="19">
        <v>77</v>
      </c>
      <c r="G86" s="19">
        <v>40</v>
      </c>
      <c r="H86" s="19">
        <v>18</v>
      </c>
      <c r="I86" s="19">
        <v>356</v>
      </c>
      <c r="K86" s="20" t="s">
        <v>101</v>
      </c>
      <c r="L86" s="23">
        <v>9.4373865698729589E-2</v>
      </c>
      <c r="M86" s="23">
        <v>0.34845735027223229</v>
      </c>
      <c r="N86" s="23">
        <v>5.4446460980036296E-3</v>
      </c>
      <c r="O86" s="23">
        <v>0.39382940108892922</v>
      </c>
      <c r="P86" s="23">
        <v>0.10889292196007259</v>
      </c>
      <c r="Q86" s="23">
        <v>1.6333938294010888E-2</v>
      </c>
      <c r="R86" s="23">
        <v>3.2667876588021776E-2</v>
      </c>
      <c r="S86" s="23">
        <v>1</v>
      </c>
    </row>
    <row r="87" spans="1:19">
      <c r="A87" s="24" t="s">
        <v>212</v>
      </c>
      <c r="B87" s="19">
        <v>36</v>
      </c>
      <c r="C87" s="19">
        <v>113</v>
      </c>
      <c r="D87" s="19">
        <v>3</v>
      </c>
      <c r="E87" s="19">
        <v>58</v>
      </c>
      <c r="F87" s="19">
        <v>92</v>
      </c>
      <c r="G87" s="19">
        <v>49</v>
      </c>
      <c r="H87" s="19">
        <v>3</v>
      </c>
      <c r="I87" s="19">
        <v>354</v>
      </c>
      <c r="K87" s="20" t="s">
        <v>102</v>
      </c>
      <c r="L87" s="23">
        <v>9.7826086956521743E-2</v>
      </c>
      <c r="M87" s="23">
        <v>0.29347826086956524</v>
      </c>
      <c r="N87" s="23">
        <v>0</v>
      </c>
      <c r="O87" s="23">
        <v>0.33333333333333331</v>
      </c>
      <c r="P87" s="23">
        <v>0.19202898550724637</v>
      </c>
      <c r="Q87" s="23">
        <v>2.8985507246376812E-2</v>
      </c>
      <c r="R87" s="23">
        <v>5.434782608695652E-2</v>
      </c>
      <c r="S87" s="23">
        <v>1</v>
      </c>
    </row>
    <row r="88" spans="1:19">
      <c r="A88" s="24" t="s">
        <v>290</v>
      </c>
      <c r="B88" s="19">
        <v>19</v>
      </c>
      <c r="C88" s="19">
        <v>221</v>
      </c>
      <c r="D88" s="19">
        <v>3</v>
      </c>
      <c r="E88" s="19">
        <v>1</v>
      </c>
      <c r="F88" s="19">
        <v>47</v>
      </c>
      <c r="G88" s="19">
        <v>40</v>
      </c>
      <c r="H88" s="19">
        <v>16</v>
      </c>
      <c r="I88" s="19">
        <v>347</v>
      </c>
      <c r="K88" s="20" t="s">
        <v>103</v>
      </c>
      <c r="L88" s="23">
        <v>6.25E-2</v>
      </c>
      <c r="M88" s="23">
        <v>0.5</v>
      </c>
      <c r="N88" s="23">
        <v>0</v>
      </c>
      <c r="O88" s="23">
        <v>0.1875</v>
      </c>
      <c r="P88" s="23">
        <v>0.1875</v>
      </c>
      <c r="Q88" s="23">
        <v>6.25E-2</v>
      </c>
      <c r="R88" s="23">
        <v>0</v>
      </c>
      <c r="S88" s="23">
        <v>1</v>
      </c>
    </row>
    <row r="89" spans="1:19">
      <c r="A89" s="24" t="s">
        <v>279</v>
      </c>
      <c r="B89" s="19">
        <v>28</v>
      </c>
      <c r="C89" s="19">
        <v>140</v>
      </c>
      <c r="D89" s="19">
        <v>2</v>
      </c>
      <c r="E89" s="19">
        <v>23</v>
      </c>
      <c r="F89" s="19">
        <v>56</v>
      </c>
      <c r="G89" s="19">
        <v>68</v>
      </c>
      <c r="H89" s="19">
        <v>25</v>
      </c>
      <c r="I89" s="19">
        <v>342</v>
      </c>
      <c r="K89" s="20" t="s">
        <v>104</v>
      </c>
      <c r="L89" s="23">
        <v>6.9767441860465115E-2</v>
      </c>
      <c r="M89" s="23">
        <v>0.25</v>
      </c>
      <c r="N89" s="23">
        <v>6.9767441860465115E-2</v>
      </c>
      <c r="O89" s="23">
        <v>0.42441860465116277</v>
      </c>
      <c r="P89" s="23">
        <v>6.9767441860465115E-2</v>
      </c>
      <c r="Q89" s="23">
        <v>9.3023255813953487E-2</v>
      </c>
      <c r="R89" s="23">
        <v>2.3255813953488372E-2</v>
      </c>
      <c r="S89" s="23">
        <v>1</v>
      </c>
    </row>
    <row r="90" spans="1:19">
      <c r="A90" s="24" t="s">
        <v>97</v>
      </c>
      <c r="B90" s="19">
        <v>16</v>
      </c>
      <c r="C90" s="19">
        <v>38</v>
      </c>
      <c r="D90" s="19">
        <v>49</v>
      </c>
      <c r="E90" s="19">
        <v>109</v>
      </c>
      <c r="F90" s="19">
        <v>86</v>
      </c>
      <c r="G90" s="19">
        <v>15</v>
      </c>
      <c r="H90" s="19">
        <v>26</v>
      </c>
      <c r="I90" s="19">
        <v>339</v>
      </c>
      <c r="K90" s="20" t="s">
        <v>105</v>
      </c>
      <c r="L90" s="23">
        <v>7.32484076433121E-2</v>
      </c>
      <c r="M90" s="23">
        <v>0.30573248407643311</v>
      </c>
      <c r="N90" s="23">
        <v>2.6539278131634821E-2</v>
      </c>
      <c r="O90" s="23">
        <v>0.31210191082802546</v>
      </c>
      <c r="P90" s="23">
        <v>0.1602972399150743</v>
      </c>
      <c r="Q90" s="23">
        <v>5.3078556263269641E-2</v>
      </c>
      <c r="R90" s="23">
        <v>6.9002123142250529E-2</v>
      </c>
      <c r="S90" s="23">
        <v>1</v>
      </c>
    </row>
    <row r="91" spans="1:19">
      <c r="A91" s="24" t="s">
        <v>249</v>
      </c>
      <c r="B91" s="19">
        <v>35</v>
      </c>
      <c r="C91" s="19">
        <v>186</v>
      </c>
      <c r="D91" s="19">
        <v>14</v>
      </c>
      <c r="E91" s="19">
        <v>23</v>
      </c>
      <c r="F91" s="19">
        <v>37</v>
      </c>
      <c r="G91" s="19">
        <v>7</v>
      </c>
      <c r="H91" s="19">
        <v>30</v>
      </c>
      <c r="I91" s="19">
        <v>332</v>
      </c>
      <c r="K91" s="20" t="s">
        <v>106</v>
      </c>
      <c r="L91" s="23">
        <v>2.9850746268656716E-2</v>
      </c>
      <c r="M91" s="23">
        <v>0.28358208955223879</v>
      </c>
      <c r="N91" s="23">
        <v>1.4925373134328358E-2</v>
      </c>
      <c r="O91" s="23">
        <v>0.20895522388059701</v>
      </c>
      <c r="P91" s="23">
        <v>0.29850746268656714</v>
      </c>
      <c r="Q91" s="23">
        <v>1.4925373134328358E-2</v>
      </c>
      <c r="R91" s="23">
        <v>0.14925373134328357</v>
      </c>
      <c r="S91" s="23">
        <v>1</v>
      </c>
    </row>
    <row r="92" spans="1:19">
      <c r="A92" s="24" t="s">
        <v>243</v>
      </c>
      <c r="B92" s="19">
        <v>65</v>
      </c>
      <c r="C92" s="19">
        <v>70</v>
      </c>
      <c r="D92" s="19">
        <v>9</v>
      </c>
      <c r="E92" s="19">
        <v>86</v>
      </c>
      <c r="F92" s="19">
        <v>48</v>
      </c>
      <c r="G92" s="19">
        <v>18</v>
      </c>
      <c r="H92" s="19">
        <v>35</v>
      </c>
      <c r="I92" s="19">
        <v>331</v>
      </c>
      <c r="K92" s="20" t="s">
        <v>107</v>
      </c>
      <c r="L92" s="23">
        <v>5.4054054054054057E-2</v>
      </c>
      <c r="M92" s="23">
        <v>0.22972972972972974</v>
      </c>
      <c r="N92" s="23">
        <v>4.0540540540540543E-2</v>
      </c>
      <c r="O92" s="23">
        <v>0.13513513513513514</v>
      </c>
      <c r="P92" s="23">
        <v>0.3783783783783784</v>
      </c>
      <c r="Q92" s="23">
        <v>0.16216216216216217</v>
      </c>
      <c r="R92" s="23">
        <v>0</v>
      </c>
      <c r="S92" s="23">
        <v>1</v>
      </c>
    </row>
    <row r="93" spans="1:19">
      <c r="A93" s="24" t="s">
        <v>160</v>
      </c>
      <c r="B93" s="19">
        <v>37</v>
      </c>
      <c r="C93" s="19">
        <v>97</v>
      </c>
      <c r="D93" s="19">
        <v>1</v>
      </c>
      <c r="E93" s="19">
        <v>123</v>
      </c>
      <c r="F93" s="19">
        <v>24</v>
      </c>
      <c r="G93" s="19">
        <v>6</v>
      </c>
      <c r="H93" s="19">
        <v>42</v>
      </c>
      <c r="I93" s="19">
        <v>330</v>
      </c>
      <c r="K93" s="20" t="s">
        <v>108</v>
      </c>
      <c r="L93" s="23">
        <v>3.0303030303030304E-2</v>
      </c>
      <c r="M93" s="23">
        <v>8.4848484848484854E-2</v>
      </c>
      <c r="N93" s="23">
        <v>2.4242424242424242E-2</v>
      </c>
      <c r="O93" s="23">
        <v>7.8787878787878782E-2</v>
      </c>
      <c r="P93" s="23">
        <v>0.10909090909090909</v>
      </c>
      <c r="Q93" s="23">
        <v>0.65454545454545454</v>
      </c>
      <c r="R93" s="23">
        <v>1.8181818181818181E-2</v>
      </c>
      <c r="S93" s="23">
        <v>1</v>
      </c>
    </row>
    <row r="94" spans="1:19">
      <c r="A94" s="24" t="s">
        <v>95</v>
      </c>
      <c r="B94" s="19">
        <v>18</v>
      </c>
      <c r="C94" s="19">
        <v>30</v>
      </c>
      <c r="D94" s="19">
        <v>11</v>
      </c>
      <c r="E94" s="19">
        <v>135</v>
      </c>
      <c r="F94" s="19">
        <v>111</v>
      </c>
      <c r="G94" s="19">
        <v>15</v>
      </c>
      <c r="H94" s="19">
        <v>9</v>
      </c>
      <c r="I94" s="19">
        <v>329</v>
      </c>
      <c r="K94" s="20" t="s">
        <v>109</v>
      </c>
      <c r="L94" s="23">
        <v>4.4642857142857144E-2</v>
      </c>
      <c r="M94" s="23">
        <v>0.17857142857142858</v>
      </c>
      <c r="N94" s="23">
        <v>0.11607142857142858</v>
      </c>
      <c r="O94" s="23">
        <v>0.44642857142857145</v>
      </c>
      <c r="P94" s="23">
        <v>0.11607142857142858</v>
      </c>
      <c r="Q94" s="23">
        <v>5.3571428571428568E-2</v>
      </c>
      <c r="R94" s="23">
        <v>4.4642857142857144E-2</v>
      </c>
      <c r="S94" s="23">
        <v>1</v>
      </c>
    </row>
    <row r="95" spans="1:19">
      <c r="A95" s="24" t="s">
        <v>23</v>
      </c>
      <c r="B95" s="19">
        <v>21</v>
      </c>
      <c r="C95" s="19">
        <v>53</v>
      </c>
      <c r="D95" s="19">
        <v>8</v>
      </c>
      <c r="E95" s="19">
        <v>67</v>
      </c>
      <c r="F95" s="19">
        <v>43</v>
      </c>
      <c r="G95" s="19">
        <v>122</v>
      </c>
      <c r="H95" s="19">
        <v>13</v>
      </c>
      <c r="I95" s="19">
        <v>327</v>
      </c>
      <c r="K95" s="20" t="s">
        <v>110</v>
      </c>
      <c r="L95" s="23">
        <v>0.15</v>
      </c>
      <c r="M95" s="23">
        <v>0.15</v>
      </c>
      <c r="N95" s="23">
        <v>6.25E-2</v>
      </c>
      <c r="O95" s="23">
        <v>0.32500000000000001</v>
      </c>
      <c r="P95" s="23">
        <v>0.15</v>
      </c>
      <c r="Q95" s="23">
        <v>0.13750000000000001</v>
      </c>
      <c r="R95" s="23">
        <v>2.5000000000000001E-2</v>
      </c>
      <c r="S95" s="23">
        <v>1</v>
      </c>
    </row>
    <row r="96" spans="1:19">
      <c r="A96" s="24" t="s">
        <v>128</v>
      </c>
      <c r="B96" s="19">
        <v>36</v>
      </c>
      <c r="C96" s="19">
        <v>80</v>
      </c>
      <c r="D96" s="19">
        <v>0</v>
      </c>
      <c r="E96" s="19">
        <v>70</v>
      </c>
      <c r="F96" s="19">
        <v>63</v>
      </c>
      <c r="G96" s="19">
        <v>59</v>
      </c>
      <c r="H96" s="19">
        <v>16</v>
      </c>
      <c r="I96" s="19">
        <v>324</v>
      </c>
      <c r="K96" s="20" t="s">
        <v>111</v>
      </c>
      <c r="L96" s="23">
        <v>6.3829787234042548E-2</v>
      </c>
      <c r="M96" s="23">
        <v>0.1276595744680851</v>
      </c>
      <c r="N96" s="23">
        <v>2.1276595744680851E-2</v>
      </c>
      <c r="O96" s="23">
        <v>0.42553191489361702</v>
      </c>
      <c r="P96" s="23">
        <v>0.19148936170212766</v>
      </c>
      <c r="Q96" s="23">
        <v>0.14893617021276595</v>
      </c>
      <c r="R96" s="23">
        <v>2.1276595744680851E-2</v>
      </c>
      <c r="S96" s="23">
        <v>1</v>
      </c>
    </row>
    <row r="97" spans="1:19">
      <c r="A97" s="24" t="s">
        <v>314</v>
      </c>
      <c r="B97" s="19">
        <v>16</v>
      </c>
      <c r="C97" s="19">
        <v>76</v>
      </c>
      <c r="D97" s="19">
        <v>11</v>
      </c>
      <c r="E97" s="19">
        <v>97</v>
      </c>
      <c r="F97" s="19">
        <v>16</v>
      </c>
      <c r="G97" s="19">
        <v>59</v>
      </c>
      <c r="H97" s="19">
        <v>46</v>
      </c>
      <c r="I97" s="19">
        <v>321</v>
      </c>
      <c r="K97" s="20" t="s">
        <v>112</v>
      </c>
      <c r="L97" s="23">
        <v>5.2631578947368418E-2</v>
      </c>
      <c r="M97" s="23">
        <v>0.21052631578947367</v>
      </c>
      <c r="N97" s="23">
        <v>3.1578947368421054E-2</v>
      </c>
      <c r="O97" s="23">
        <v>0.27368421052631581</v>
      </c>
      <c r="P97" s="23">
        <v>0.17894736842105263</v>
      </c>
      <c r="Q97" s="23">
        <v>0.25263157894736843</v>
      </c>
      <c r="R97" s="23">
        <v>0</v>
      </c>
      <c r="S97" s="23">
        <v>1</v>
      </c>
    </row>
    <row r="98" spans="1:19">
      <c r="A98" s="24" t="s">
        <v>187</v>
      </c>
      <c r="B98" s="19">
        <v>25</v>
      </c>
      <c r="C98" s="19">
        <v>94</v>
      </c>
      <c r="D98" s="19">
        <v>17</v>
      </c>
      <c r="E98" s="19">
        <v>133</v>
      </c>
      <c r="F98" s="19">
        <v>19</v>
      </c>
      <c r="G98" s="19">
        <v>10</v>
      </c>
      <c r="H98" s="19">
        <v>22</v>
      </c>
      <c r="I98" s="19">
        <v>320</v>
      </c>
      <c r="K98" s="20" t="s">
        <v>113</v>
      </c>
      <c r="L98" s="23">
        <v>2.4096385542168676E-2</v>
      </c>
      <c r="M98" s="23">
        <v>9.6385542168674704E-2</v>
      </c>
      <c r="N98" s="23">
        <v>0.16867469879518071</v>
      </c>
      <c r="O98" s="23">
        <v>0.4759036144578313</v>
      </c>
      <c r="P98" s="23">
        <v>7.8313253012048195E-2</v>
      </c>
      <c r="Q98" s="23">
        <v>0.15662650602409639</v>
      </c>
      <c r="R98" s="23">
        <v>0</v>
      </c>
      <c r="S98" s="23">
        <v>1</v>
      </c>
    </row>
    <row r="99" spans="1:19">
      <c r="A99" s="24" t="s">
        <v>9</v>
      </c>
      <c r="B99" s="19">
        <v>65</v>
      </c>
      <c r="C99" s="19">
        <v>72</v>
      </c>
      <c r="D99" s="19">
        <v>3</v>
      </c>
      <c r="E99" s="19">
        <v>48</v>
      </c>
      <c r="F99" s="19">
        <v>52</v>
      </c>
      <c r="G99" s="19">
        <v>31</v>
      </c>
      <c r="H99" s="19">
        <v>47</v>
      </c>
      <c r="I99" s="19">
        <v>318</v>
      </c>
      <c r="K99" s="20" t="s">
        <v>115</v>
      </c>
      <c r="L99" s="23">
        <v>2.0618556701030927E-2</v>
      </c>
      <c r="M99" s="23">
        <v>2.5773195876288658E-2</v>
      </c>
      <c r="N99" s="23">
        <v>0</v>
      </c>
      <c r="O99" s="23">
        <v>2.0618556701030927E-2</v>
      </c>
      <c r="P99" s="23">
        <v>3.608247422680412E-2</v>
      </c>
      <c r="Q99" s="23">
        <v>0.29896907216494845</v>
      </c>
      <c r="R99" s="23">
        <v>0.59793814432989689</v>
      </c>
      <c r="S99" s="23">
        <v>1</v>
      </c>
    </row>
    <row r="100" spans="1:19">
      <c r="A100" s="24" t="s">
        <v>69</v>
      </c>
      <c r="B100" s="19">
        <v>12</v>
      </c>
      <c r="C100" s="19">
        <v>50</v>
      </c>
      <c r="D100" s="19">
        <v>5</v>
      </c>
      <c r="E100" s="19">
        <v>164</v>
      </c>
      <c r="F100" s="19">
        <v>48</v>
      </c>
      <c r="G100" s="19">
        <v>17</v>
      </c>
      <c r="H100" s="19">
        <v>22</v>
      </c>
      <c r="I100" s="19">
        <v>318</v>
      </c>
      <c r="K100" s="20" t="s">
        <v>116</v>
      </c>
      <c r="L100" s="23">
        <v>0.11464968152866242</v>
      </c>
      <c r="M100" s="23">
        <v>0.48407643312101911</v>
      </c>
      <c r="N100" s="23">
        <v>0</v>
      </c>
      <c r="O100" s="23">
        <v>0.17197452229299362</v>
      </c>
      <c r="P100" s="23">
        <v>0.17197452229299362</v>
      </c>
      <c r="Q100" s="23">
        <v>3.1847133757961783E-2</v>
      </c>
      <c r="R100" s="23">
        <v>2.5477707006369428E-2</v>
      </c>
      <c r="S100" s="23">
        <v>1</v>
      </c>
    </row>
    <row r="101" spans="1:19">
      <c r="A101" s="24" t="s">
        <v>333</v>
      </c>
      <c r="B101" s="19">
        <v>34</v>
      </c>
      <c r="C101" s="19">
        <v>98</v>
      </c>
      <c r="D101" s="19">
        <v>13</v>
      </c>
      <c r="E101" s="19">
        <v>91</v>
      </c>
      <c r="F101" s="19">
        <v>41</v>
      </c>
      <c r="G101" s="19">
        <v>34</v>
      </c>
      <c r="H101" s="19">
        <v>6</v>
      </c>
      <c r="I101" s="19">
        <v>317</v>
      </c>
      <c r="K101" s="20" t="s">
        <v>117</v>
      </c>
      <c r="L101" s="23">
        <v>4.9504950495049507E-2</v>
      </c>
      <c r="M101" s="23">
        <v>0.29372937293729373</v>
      </c>
      <c r="N101" s="23">
        <v>3.3003300330033004E-3</v>
      </c>
      <c r="O101" s="23">
        <v>0.10561056105610561</v>
      </c>
      <c r="P101" s="23">
        <v>0.30033003300330036</v>
      </c>
      <c r="Q101" s="23">
        <v>0.11221122112211221</v>
      </c>
      <c r="R101" s="23">
        <v>0.13531353135313531</v>
      </c>
      <c r="S101" s="23">
        <v>1</v>
      </c>
    </row>
    <row r="102" spans="1:19">
      <c r="A102" s="24" t="s">
        <v>235</v>
      </c>
      <c r="B102" s="19">
        <v>40</v>
      </c>
      <c r="C102" s="19">
        <v>101</v>
      </c>
      <c r="D102" s="19">
        <v>12</v>
      </c>
      <c r="E102" s="19">
        <v>32</v>
      </c>
      <c r="F102" s="19">
        <v>90</v>
      </c>
      <c r="G102" s="19">
        <v>17</v>
      </c>
      <c r="H102" s="19">
        <v>24</v>
      </c>
      <c r="I102" s="19">
        <v>316</v>
      </c>
      <c r="K102" s="20" t="s">
        <v>118</v>
      </c>
      <c r="L102" s="23">
        <v>0.10047846889952153</v>
      </c>
      <c r="M102" s="23">
        <v>0.41148325358851673</v>
      </c>
      <c r="N102" s="23">
        <v>2.8708133971291867E-2</v>
      </c>
      <c r="O102" s="23">
        <v>0.22488038277511962</v>
      </c>
      <c r="P102" s="23">
        <v>0.15311004784688995</v>
      </c>
      <c r="Q102" s="23">
        <v>7.1770334928229665E-2</v>
      </c>
      <c r="R102" s="23">
        <v>9.5693779904306216E-3</v>
      </c>
      <c r="S102" s="23">
        <v>1</v>
      </c>
    </row>
    <row r="103" spans="1:19">
      <c r="A103" s="24" t="s">
        <v>287</v>
      </c>
      <c r="B103" s="19">
        <v>39</v>
      </c>
      <c r="C103" s="19">
        <v>72</v>
      </c>
      <c r="D103" s="19">
        <v>15</v>
      </c>
      <c r="E103" s="19">
        <v>44</v>
      </c>
      <c r="F103" s="19">
        <v>80</v>
      </c>
      <c r="G103" s="19">
        <v>51</v>
      </c>
      <c r="H103" s="19">
        <v>12</v>
      </c>
      <c r="I103" s="19">
        <v>313</v>
      </c>
      <c r="K103" s="20" t="s">
        <v>119</v>
      </c>
      <c r="L103" s="23">
        <v>5.7692307692307696E-2</v>
      </c>
      <c r="M103" s="23">
        <v>0.5</v>
      </c>
      <c r="N103" s="23">
        <v>1.9230769230769232E-2</v>
      </c>
      <c r="O103" s="23">
        <v>0.13461538461538461</v>
      </c>
      <c r="P103" s="23">
        <v>0.13461538461538461</v>
      </c>
      <c r="Q103" s="23">
        <v>0.13461538461538461</v>
      </c>
      <c r="R103" s="23">
        <v>1.9230769230769232E-2</v>
      </c>
      <c r="S103" s="23">
        <v>1</v>
      </c>
    </row>
    <row r="104" spans="1:19">
      <c r="A104" s="24" t="s">
        <v>51</v>
      </c>
      <c r="B104" s="19">
        <v>49</v>
      </c>
      <c r="C104" s="19">
        <v>75</v>
      </c>
      <c r="D104" s="19">
        <v>8</v>
      </c>
      <c r="E104" s="19">
        <v>50</v>
      </c>
      <c r="F104" s="19">
        <v>38</v>
      </c>
      <c r="G104" s="19">
        <v>43</v>
      </c>
      <c r="H104" s="19">
        <v>45</v>
      </c>
      <c r="I104" s="19">
        <v>308</v>
      </c>
      <c r="K104" s="20" t="s">
        <v>120</v>
      </c>
      <c r="L104" s="23">
        <v>9.1743119266055051E-3</v>
      </c>
      <c r="M104" s="23">
        <v>0.11926605504587157</v>
      </c>
      <c r="N104" s="23">
        <v>0.1743119266055046</v>
      </c>
      <c r="O104" s="23">
        <v>0.31192660550458717</v>
      </c>
      <c r="P104" s="23">
        <v>0.16513761467889909</v>
      </c>
      <c r="Q104" s="23">
        <v>0.11926605504587157</v>
      </c>
      <c r="R104" s="23">
        <v>0.10091743119266056</v>
      </c>
      <c r="S104" s="23">
        <v>1</v>
      </c>
    </row>
    <row r="105" spans="1:19">
      <c r="A105" s="24" t="s">
        <v>324</v>
      </c>
      <c r="B105" s="19">
        <v>20</v>
      </c>
      <c r="C105" s="19">
        <v>65</v>
      </c>
      <c r="D105" s="19">
        <v>74</v>
      </c>
      <c r="E105" s="19">
        <v>128</v>
      </c>
      <c r="F105" s="19">
        <v>14</v>
      </c>
      <c r="G105" s="19">
        <v>6</v>
      </c>
      <c r="H105" s="19">
        <v>0</v>
      </c>
      <c r="I105" s="19">
        <v>307</v>
      </c>
      <c r="K105" s="20" t="s">
        <v>121</v>
      </c>
      <c r="L105" s="23">
        <v>2.3255813953488372E-2</v>
      </c>
      <c r="M105" s="23">
        <v>4.6511627906976744E-2</v>
      </c>
      <c r="N105" s="23">
        <v>0.11627906976744186</v>
      </c>
      <c r="O105" s="23">
        <v>0.10465116279069768</v>
      </c>
      <c r="P105" s="23">
        <v>0.16279069767441862</v>
      </c>
      <c r="Q105" s="23">
        <v>0.29069767441860467</v>
      </c>
      <c r="R105" s="23">
        <v>0.2558139534883721</v>
      </c>
      <c r="S105" s="23">
        <v>1</v>
      </c>
    </row>
    <row r="106" spans="1:19">
      <c r="A106" s="24" t="s">
        <v>359</v>
      </c>
      <c r="B106" s="19">
        <v>20</v>
      </c>
      <c r="C106" s="19">
        <v>58</v>
      </c>
      <c r="D106" s="19">
        <v>12</v>
      </c>
      <c r="E106" s="19">
        <v>115</v>
      </c>
      <c r="F106" s="19">
        <v>61</v>
      </c>
      <c r="G106" s="19">
        <v>38</v>
      </c>
      <c r="H106" s="19">
        <v>0</v>
      </c>
      <c r="I106" s="19">
        <v>304</v>
      </c>
      <c r="K106" s="20" t="s">
        <v>122</v>
      </c>
      <c r="L106" s="23">
        <v>5.8479532163742687E-3</v>
      </c>
      <c r="M106" s="23">
        <v>0.16374269005847952</v>
      </c>
      <c r="N106" s="23">
        <v>0.12865497076023391</v>
      </c>
      <c r="O106" s="23">
        <v>0.16374269005847952</v>
      </c>
      <c r="P106" s="23">
        <v>0.3742690058479532</v>
      </c>
      <c r="Q106" s="23">
        <v>0.14035087719298245</v>
      </c>
      <c r="R106" s="23">
        <v>2.3391812865497075E-2</v>
      </c>
      <c r="S106" s="23">
        <v>1</v>
      </c>
    </row>
    <row r="107" spans="1:19">
      <c r="A107" s="24" t="s">
        <v>346</v>
      </c>
      <c r="B107" s="19">
        <v>58</v>
      </c>
      <c r="C107" s="19">
        <v>130</v>
      </c>
      <c r="D107" s="19">
        <v>4</v>
      </c>
      <c r="E107" s="19">
        <v>71</v>
      </c>
      <c r="F107" s="19">
        <v>29</v>
      </c>
      <c r="G107" s="19">
        <v>1</v>
      </c>
      <c r="H107" s="19">
        <v>10</v>
      </c>
      <c r="I107" s="19">
        <v>303</v>
      </c>
      <c r="K107" s="20" t="s">
        <v>123</v>
      </c>
      <c r="L107" s="23">
        <v>0</v>
      </c>
      <c r="M107" s="23">
        <v>0.13793103448275862</v>
      </c>
      <c r="N107" s="23">
        <v>0.10344827586206896</v>
      </c>
      <c r="O107" s="23">
        <v>0.15517241379310345</v>
      </c>
      <c r="P107" s="23">
        <v>0.27586206896551724</v>
      </c>
      <c r="Q107" s="23">
        <v>0.29310344827586204</v>
      </c>
      <c r="R107" s="23">
        <v>3.4482758620689655E-2</v>
      </c>
      <c r="S107" s="23">
        <v>1</v>
      </c>
    </row>
    <row r="108" spans="1:19">
      <c r="A108" s="24" t="s">
        <v>117</v>
      </c>
      <c r="B108" s="19">
        <v>15</v>
      </c>
      <c r="C108" s="19">
        <v>89</v>
      </c>
      <c r="D108" s="19">
        <v>1</v>
      </c>
      <c r="E108" s="19">
        <v>32</v>
      </c>
      <c r="F108" s="19">
        <v>91</v>
      </c>
      <c r="G108" s="19">
        <v>34</v>
      </c>
      <c r="H108" s="19">
        <v>41</v>
      </c>
      <c r="I108" s="19">
        <v>303</v>
      </c>
      <c r="K108" s="20" t="s">
        <v>124</v>
      </c>
      <c r="L108" s="23">
        <v>0.12987012987012986</v>
      </c>
      <c r="M108" s="23">
        <v>0.1038961038961039</v>
      </c>
      <c r="N108" s="23">
        <v>0.15584415584415584</v>
      </c>
      <c r="O108" s="23">
        <v>5.1948051948051951E-2</v>
      </c>
      <c r="P108" s="23">
        <v>0.22077922077922077</v>
      </c>
      <c r="Q108" s="23">
        <v>0.2857142857142857</v>
      </c>
      <c r="R108" s="23">
        <v>5.1948051948051951E-2</v>
      </c>
      <c r="S108" s="23">
        <v>1</v>
      </c>
    </row>
    <row r="109" spans="1:19">
      <c r="A109" s="24" t="s">
        <v>58</v>
      </c>
      <c r="B109" s="19">
        <v>19</v>
      </c>
      <c r="C109" s="19">
        <v>48</v>
      </c>
      <c r="D109" s="19">
        <v>15</v>
      </c>
      <c r="E109" s="19">
        <v>145</v>
      </c>
      <c r="F109" s="19">
        <v>15</v>
      </c>
      <c r="G109" s="19">
        <v>25</v>
      </c>
      <c r="H109" s="19">
        <v>31</v>
      </c>
      <c r="I109" s="19">
        <v>298</v>
      </c>
      <c r="K109" s="20" t="s">
        <v>125</v>
      </c>
      <c r="L109" s="23">
        <v>1.8181818181818181E-2</v>
      </c>
      <c r="M109" s="23">
        <v>0.21818181818181817</v>
      </c>
      <c r="N109" s="23">
        <v>3.6363636363636362E-2</v>
      </c>
      <c r="O109" s="23">
        <v>0.34545454545454546</v>
      </c>
      <c r="P109" s="23">
        <v>0.23636363636363636</v>
      </c>
      <c r="Q109" s="23">
        <v>0.12727272727272726</v>
      </c>
      <c r="R109" s="23">
        <v>1.8181818181818181E-2</v>
      </c>
      <c r="S109" s="23">
        <v>1</v>
      </c>
    </row>
    <row r="110" spans="1:19">
      <c r="A110" s="24" t="s">
        <v>48</v>
      </c>
      <c r="B110" s="19">
        <v>58</v>
      </c>
      <c r="C110" s="19">
        <v>68</v>
      </c>
      <c r="D110" s="19">
        <v>5</v>
      </c>
      <c r="E110" s="19">
        <v>106</v>
      </c>
      <c r="F110" s="19">
        <v>23</v>
      </c>
      <c r="G110" s="19">
        <v>16</v>
      </c>
      <c r="H110" s="19">
        <v>22</v>
      </c>
      <c r="I110" s="19">
        <v>298</v>
      </c>
      <c r="K110" s="20" t="s">
        <v>126</v>
      </c>
      <c r="L110" s="23">
        <v>0</v>
      </c>
      <c r="M110" s="23">
        <v>0.22222222222222221</v>
      </c>
      <c r="N110" s="23">
        <v>0</v>
      </c>
      <c r="O110" s="23">
        <v>0.1111111111111111</v>
      </c>
      <c r="P110" s="23">
        <v>0.22222222222222221</v>
      </c>
      <c r="Q110" s="23">
        <v>0</v>
      </c>
      <c r="R110" s="23">
        <v>0.44444444444444442</v>
      </c>
      <c r="S110" s="23">
        <v>1</v>
      </c>
    </row>
    <row r="111" spans="1:19">
      <c r="A111" s="24" t="s">
        <v>315</v>
      </c>
      <c r="B111" s="19">
        <v>19</v>
      </c>
      <c r="C111" s="19">
        <v>92</v>
      </c>
      <c r="D111" s="19">
        <v>1</v>
      </c>
      <c r="E111" s="19">
        <v>96</v>
      </c>
      <c r="F111" s="19">
        <v>49</v>
      </c>
      <c r="G111" s="19">
        <v>24</v>
      </c>
      <c r="H111" s="19">
        <v>15</v>
      </c>
      <c r="I111" s="19">
        <v>296</v>
      </c>
      <c r="K111" s="20" t="s">
        <v>127</v>
      </c>
      <c r="L111" s="23">
        <v>0.11792452830188679</v>
      </c>
      <c r="M111" s="23">
        <v>0.31603773584905659</v>
      </c>
      <c r="N111" s="23">
        <v>9.433962264150943E-3</v>
      </c>
      <c r="O111" s="23">
        <v>0.21226415094339623</v>
      </c>
      <c r="P111" s="23">
        <v>9.9056603773584911E-2</v>
      </c>
      <c r="Q111" s="23">
        <v>1.8867924528301886E-2</v>
      </c>
      <c r="R111" s="23">
        <v>0.22641509433962265</v>
      </c>
      <c r="S111" s="23">
        <v>1</v>
      </c>
    </row>
    <row r="112" spans="1:19">
      <c r="A112" s="24" t="s">
        <v>196</v>
      </c>
      <c r="B112" s="19">
        <v>9</v>
      </c>
      <c r="C112" s="19">
        <v>85</v>
      </c>
      <c r="D112" s="19">
        <v>33</v>
      </c>
      <c r="E112" s="19">
        <v>106</v>
      </c>
      <c r="F112" s="19">
        <v>37</v>
      </c>
      <c r="G112" s="19">
        <v>15</v>
      </c>
      <c r="H112" s="19">
        <v>10</v>
      </c>
      <c r="I112" s="19">
        <v>295</v>
      </c>
      <c r="K112" s="20" t="s">
        <v>128</v>
      </c>
      <c r="L112" s="23">
        <v>0.1111111111111111</v>
      </c>
      <c r="M112" s="23">
        <v>0.24691358024691357</v>
      </c>
      <c r="N112" s="23">
        <v>0</v>
      </c>
      <c r="O112" s="23">
        <v>0.21604938271604937</v>
      </c>
      <c r="P112" s="23">
        <v>0.19444444444444445</v>
      </c>
      <c r="Q112" s="23">
        <v>0.18209876543209877</v>
      </c>
      <c r="R112" s="23">
        <v>4.9382716049382713E-2</v>
      </c>
      <c r="S112" s="23">
        <v>1</v>
      </c>
    </row>
    <row r="113" spans="1:19">
      <c r="A113" s="24" t="s">
        <v>199</v>
      </c>
      <c r="B113" s="19">
        <v>26</v>
      </c>
      <c r="C113" s="19">
        <v>123</v>
      </c>
      <c r="D113" s="19">
        <v>5</v>
      </c>
      <c r="E113" s="19">
        <v>36</v>
      </c>
      <c r="F113" s="19">
        <v>33</v>
      </c>
      <c r="G113" s="19">
        <v>39</v>
      </c>
      <c r="H113" s="19">
        <v>15</v>
      </c>
      <c r="I113" s="19">
        <v>277</v>
      </c>
      <c r="K113" s="20" t="s">
        <v>129</v>
      </c>
      <c r="L113" s="23">
        <v>8.9171974522292988E-2</v>
      </c>
      <c r="M113" s="23">
        <v>0.28662420382165604</v>
      </c>
      <c r="N113" s="23">
        <v>0</v>
      </c>
      <c r="O113" s="23">
        <v>0.19108280254777071</v>
      </c>
      <c r="P113" s="23">
        <v>6.3694267515923567E-2</v>
      </c>
      <c r="Q113" s="23">
        <v>0.28025477707006369</v>
      </c>
      <c r="R113" s="23">
        <v>8.9171974522292988E-2</v>
      </c>
      <c r="S113" s="23">
        <v>1</v>
      </c>
    </row>
    <row r="114" spans="1:19">
      <c r="A114" s="24" t="s">
        <v>102</v>
      </c>
      <c r="B114" s="19">
        <v>27</v>
      </c>
      <c r="C114" s="19">
        <v>81</v>
      </c>
      <c r="D114" s="19">
        <v>0</v>
      </c>
      <c r="E114" s="19">
        <v>92</v>
      </c>
      <c r="F114" s="19">
        <v>53</v>
      </c>
      <c r="G114" s="19">
        <v>8</v>
      </c>
      <c r="H114" s="19">
        <v>15</v>
      </c>
      <c r="I114" s="19">
        <v>276</v>
      </c>
      <c r="K114" s="20" t="s">
        <v>130</v>
      </c>
      <c r="L114" s="23">
        <v>7.8549848942598186E-2</v>
      </c>
      <c r="M114" s="23">
        <v>0.24924471299093656</v>
      </c>
      <c r="N114" s="23">
        <v>0</v>
      </c>
      <c r="O114" s="23">
        <v>0.10120845921450151</v>
      </c>
      <c r="P114" s="23">
        <v>0.11480362537764351</v>
      </c>
      <c r="Q114" s="23">
        <v>0.17522658610271905</v>
      </c>
      <c r="R114" s="23">
        <v>0.2809667673716012</v>
      </c>
      <c r="S114" s="23">
        <v>1</v>
      </c>
    </row>
    <row r="115" spans="1:19">
      <c r="A115" s="24" t="s">
        <v>35</v>
      </c>
      <c r="B115" s="19">
        <v>47</v>
      </c>
      <c r="C115" s="19">
        <v>121</v>
      </c>
      <c r="D115" s="19">
        <v>1</v>
      </c>
      <c r="E115" s="19">
        <v>29</v>
      </c>
      <c r="F115" s="19">
        <v>19</v>
      </c>
      <c r="G115" s="19">
        <v>13</v>
      </c>
      <c r="H115" s="19">
        <v>46</v>
      </c>
      <c r="I115" s="19">
        <v>276</v>
      </c>
      <c r="K115" s="20" t="s">
        <v>131</v>
      </c>
      <c r="L115" s="23">
        <v>0.15777262180974477</v>
      </c>
      <c r="M115" s="23">
        <v>0.45011600928074247</v>
      </c>
      <c r="N115" s="23">
        <v>4.6403712296983757E-3</v>
      </c>
      <c r="O115" s="23">
        <v>0.10208816705336426</v>
      </c>
      <c r="P115" s="23">
        <v>0.13921113689095127</v>
      </c>
      <c r="Q115" s="23">
        <v>4.6403712296983757E-3</v>
      </c>
      <c r="R115" s="23">
        <v>0.14153132250580047</v>
      </c>
      <c r="S115" s="23">
        <v>1</v>
      </c>
    </row>
    <row r="116" spans="1:19">
      <c r="A116" s="24" t="s">
        <v>41</v>
      </c>
      <c r="B116" s="19">
        <v>120</v>
      </c>
      <c r="C116" s="19">
        <v>47</v>
      </c>
      <c r="D116" s="19">
        <v>0</v>
      </c>
      <c r="E116" s="19">
        <v>32</v>
      </c>
      <c r="F116" s="19">
        <v>23</v>
      </c>
      <c r="G116" s="19">
        <v>1</v>
      </c>
      <c r="H116" s="19">
        <v>48</v>
      </c>
      <c r="I116" s="19">
        <v>271</v>
      </c>
      <c r="K116" s="20" t="s">
        <v>132</v>
      </c>
      <c r="L116" s="23">
        <v>5.4421768707482991E-2</v>
      </c>
      <c r="M116" s="23">
        <v>0.16326530612244897</v>
      </c>
      <c r="N116" s="23">
        <v>1.3605442176870748E-2</v>
      </c>
      <c r="O116" s="23">
        <v>0.3401360544217687</v>
      </c>
      <c r="P116" s="23">
        <v>4.0816326530612242E-2</v>
      </c>
      <c r="Q116" s="23">
        <v>2.7210884353741496E-2</v>
      </c>
      <c r="R116" s="23">
        <v>0.36054421768707484</v>
      </c>
      <c r="S116" s="23">
        <v>1</v>
      </c>
    </row>
    <row r="117" spans="1:19">
      <c r="A117" s="24" t="s">
        <v>385</v>
      </c>
      <c r="B117" s="19">
        <v>8</v>
      </c>
      <c r="C117" s="19">
        <v>93</v>
      </c>
      <c r="D117" s="19">
        <v>1</v>
      </c>
      <c r="E117" s="19">
        <v>19</v>
      </c>
      <c r="F117" s="19">
        <v>82</v>
      </c>
      <c r="G117" s="19">
        <v>60</v>
      </c>
      <c r="H117" s="19">
        <v>8</v>
      </c>
      <c r="I117" s="19">
        <v>271</v>
      </c>
      <c r="K117" s="20" t="s">
        <v>133</v>
      </c>
      <c r="L117" s="23">
        <v>5.5555555555555552E-2</v>
      </c>
      <c r="M117" s="23">
        <v>0.19444444444444445</v>
      </c>
      <c r="N117" s="23">
        <v>0</v>
      </c>
      <c r="O117" s="23">
        <v>0.1111111111111111</v>
      </c>
      <c r="P117" s="23">
        <v>0.19444444444444445</v>
      </c>
      <c r="Q117" s="23">
        <v>0.19444444444444445</v>
      </c>
      <c r="R117" s="23">
        <v>0.25</v>
      </c>
      <c r="S117" s="23">
        <v>1</v>
      </c>
    </row>
    <row r="118" spans="1:19">
      <c r="A118" s="24" t="s">
        <v>67</v>
      </c>
      <c r="B118" s="19">
        <v>3</v>
      </c>
      <c r="C118" s="19">
        <v>35</v>
      </c>
      <c r="D118" s="19">
        <v>16</v>
      </c>
      <c r="E118" s="19">
        <v>128</v>
      </c>
      <c r="F118" s="19">
        <v>25</v>
      </c>
      <c r="G118" s="19">
        <v>17</v>
      </c>
      <c r="H118" s="19">
        <v>46</v>
      </c>
      <c r="I118" s="19">
        <v>270</v>
      </c>
      <c r="K118" s="20" t="s">
        <v>134</v>
      </c>
      <c r="L118" s="23">
        <v>2.6315789473684209E-2</v>
      </c>
      <c r="M118" s="23">
        <v>1.3157894736842105E-2</v>
      </c>
      <c r="N118" s="23">
        <v>0</v>
      </c>
      <c r="O118" s="23">
        <v>0.5</v>
      </c>
      <c r="P118" s="23">
        <v>3.9473684210526314E-2</v>
      </c>
      <c r="Q118" s="23">
        <v>0.21052631578947367</v>
      </c>
      <c r="R118" s="23">
        <v>0.21052631578947367</v>
      </c>
      <c r="S118" s="23">
        <v>1</v>
      </c>
    </row>
    <row r="119" spans="1:19">
      <c r="A119" s="24" t="s">
        <v>297</v>
      </c>
      <c r="B119" s="19">
        <v>12</v>
      </c>
      <c r="C119" s="19">
        <v>75</v>
      </c>
      <c r="D119" s="19">
        <v>7</v>
      </c>
      <c r="E119" s="19">
        <v>40</v>
      </c>
      <c r="F119" s="19">
        <v>79</v>
      </c>
      <c r="G119" s="19">
        <v>43</v>
      </c>
      <c r="H119" s="19">
        <v>8</v>
      </c>
      <c r="I119" s="19">
        <v>264</v>
      </c>
      <c r="K119" s="20" t="s">
        <v>135</v>
      </c>
      <c r="L119" s="23">
        <v>1.5151515151515152E-2</v>
      </c>
      <c r="M119" s="23">
        <v>0.15151515151515152</v>
      </c>
      <c r="N119" s="23">
        <v>0</v>
      </c>
      <c r="O119" s="23">
        <v>0.34848484848484851</v>
      </c>
      <c r="P119" s="23">
        <v>0.33333333333333331</v>
      </c>
      <c r="Q119" s="23">
        <v>0.12121212121212122</v>
      </c>
      <c r="R119" s="23">
        <v>3.0303030303030304E-2</v>
      </c>
      <c r="S119" s="23">
        <v>1</v>
      </c>
    </row>
    <row r="120" spans="1:19">
      <c r="A120" s="24" t="s">
        <v>148</v>
      </c>
      <c r="B120" s="19">
        <v>77</v>
      </c>
      <c r="C120" s="19">
        <v>43</v>
      </c>
      <c r="D120" s="19">
        <v>9</v>
      </c>
      <c r="E120" s="19">
        <v>52</v>
      </c>
      <c r="F120" s="19">
        <v>23</v>
      </c>
      <c r="G120" s="19">
        <v>15</v>
      </c>
      <c r="H120" s="19">
        <v>39</v>
      </c>
      <c r="I120" s="19">
        <v>258</v>
      </c>
      <c r="K120" s="20" t="s">
        <v>137</v>
      </c>
      <c r="L120" s="23">
        <v>0.20168067226890757</v>
      </c>
      <c r="M120" s="23">
        <v>0.17927170868347339</v>
      </c>
      <c r="N120" s="23">
        <v>0</v>
      </c>
      <c r="O120" s="23">
        <v>0.13445378151260504</v>
      </c>
      <c r="P120" s="23">
        <v>0.23529411764705882</v>
      </c>
      <c r="Q120" s="23">
        <v>7.2829131652661069E-2</v>
      </c>
      <c r="R120" s="23">
        <v>0.17647058823529413</v>
      </c>
      <c r="S120" s="23">
        <v>1</v>
      </c>
    </row>
    <row r="121" spans="1:19">
      <c r="A121" s="24" t="s">
        <v>383</v>
      </c>
      <c r="B121" s="19">
        <v>43</v>
      </c>
      <c r="C121" s="19">
        <v>20</v>
      </c>
      <c r="D121" s="19">
        <v>8</v>
      </c>
      <c r="E121" s="19">
        <v>36</v>
      </c>
      <c r="F121" s="19">
        <v>46</v>
      </c>
      <c r="G121" s="19">
        <v>90</v>
      </c>
      <c r="H121" s="19">
        <v>15</v>
      </c>
      <c r="I121" s="19">
        <v>258</v>
      </c>
      <c r="K121" s="20" t="s">
        <v>138</v>
      </c>
      <c r="L121" s="23">
        <v>0.26470588235294118</v>
      </c>
      <c r="M121" s="23">
        <v>0.14117647058823529</v>
      </c>
      <c r="N121" s="23">
        <v>0</v>
      </c>
      <c r="O121" s="23">
        <v>4.1176470588235294E-2</v>
      </c>
      <c r="P121" s="23">
        <v>9.4117647058823528E-2</v>
      </c>
      <c r="Q121" s="23">
        <v>0.43529411764705883</v>
      </c>
      <c r="R121" s="23">
        <v>2.3529411764705882E-2</v>
      </c>
      <c r="S121" s="23">
        <v>1</v>
      </c>
    </row>
    <row r="122" spans="1:19">
      <c r="A122" s="24" t="s">
        <v>263</v>
      </c>
      <c r="B122" s="19">
        <v>19</v>
      </c>
      <c r="C122" s="19">
        <v>54</v>
      </c>
      <c r="D122" s="19">
        <v>25</v>
      </c>
      <c r="E122" s="19">
        <v>64</v>
      </c>
      <c r="F122" s="19">
        <v>84</v>
      </c>
      <c r="G122" s="19">
        <v>7</v>
      </c>
      <c r="H122" s="19">
        <v>2</v>
      </c>
      <c r="I122" s="19">
        <v>255</v>
      </c>
      <c r="K122" s="20" t="s">
        <v>139</v>
      </c>
      <c r="L122" s="23">
        <v>9.3469910371318826E-2</v>
      </c>
      <c r="M122" s="23">
        <v>0.17925736235595391</v>
      </c>
      <c r="N122" s="23">
        <v>2.5608194622279128E-3</v>
      </c>
      <c r="O122" s="23">
        <v>0.17413572343149808</v>
      </c>
      <c r="P122" s="23">
        <v>0.29065300896286811</v>
      </c>
      <c r="Q122" s="23">
        <v>9.7311139564660698E-2</v>
      </c>
      <c r="R122" s="23">
        <v>0.16261203585147246</v>
      </c>
      <c r="S122" s="23">
        <v>1</v>
      </c>
    </row>
    <row r="123" spans="1:19">
      <c r="A123" s="24" t="s">
        <v>214</v>
      </c>
      <c r="B123" s="19">
        <v>42</v>
      </c>
      <c r="C123" s="19">
        <v>85</v>
      </c>
      <c r="D123" s="19">
        <v>3</v>
      </c>
      <c r="E123" s="19">
        <v>69</v>
      </c>
      <c r="F123" s="19">
        <v>27</v>
      </c>
      <c r="G123" s="19">
        <v>3</v>
      </c>
      <c r="H123" s="19">
        <v>23</v>
      </c>
      <c r="I123" s="19">
        <v>252</v>
      </c>
      <c r="K123" s="20" t="s">
        <v>140</v>
      </c>
      <c r="L123" s="23">
        <v>8.0118694362017809E-2</v>
      </c>
      <c r="M123" s="23">
        <v>0.16468842729970326</v>
      </c>
      <c r="N123" s="23">
        <v>1.483679525222552E-3</v>
      </c>
      <c r="O123" s="23">
        <v>0.18991097922848665</v>
      </c>
      <c r="P123" s="23">
        <v>0.10534124629080119</v>
      </c>
      <c r="Q123" s="23">
        <v>0.15875370919881307</v>
      </c>
      <c r="R123" s="23">
        <v>0.29970326409495551</v>
      </c>
      <c r="S123" s="23">
        <v>1</v>
      </c>
    </row>
    <row r="124" spans="1:19">
      <c r="A124" s="24" t="s">
        <v>306</v>
      </c>
      <c r="B124" s="19">
        <v>22</v>
      </c>
      <c r="C124" s="19">
        <v>146</v>
      </c>
      <c r="D124" s="19">
        <v>0</v>
      </c>
      <c r="E124" s="19">
        <v>12</v>
      </c>
      <c r="F124" s="19">
        <v>41</v>
      </c>
      <c r="G124" s="19">
        <v>10</v>
      </c>
      <c r="H124" s="19">
        <v>17</v>
      </c>
      <c r="I124" s="19">
        <v>248</v>
      </c>
      <c r="K124" s="20" t="s">
        <v>141</v>
      </c>
      <c r="L124" s="23">
        <v>5.8577405857740586E-2</v>
      </c>
      <c r="M124" s="23">
        <v>0.13179916317991633</v>
      </c>
      <c r="N124" s="23">
        <v>6.2761506276150627E-3</v>
      </c>
      <c r="O124" s="23">
        <v>0.18200836820083682</v>
      </c>
      <c r="P124" s="23">
        <v>0.38702928870292885</v>
      </c>
      <c r="Q124" s="23">
        <v>0.11087866108786611</v>
      </c>
      <c r="R124" s="23">
        <v>0.12343096234309624</v>
      </c>
      <c r="S124" s="23">
        <v>1</v>
      </c>
    </row>
    <row r="125" spans="1:19">
      <c r="A125" s="24" t="s">
        <v>46</v>
      </c>
      <c r="B125" s="19">
        <v>17</v>
      </c>
      <c r="C125" s="19">
        <v>89</v>
      </c>
      <c r="D125" s="19">
        <v>0</v>
      </c>
      <c r="E125" s="19">
        <v>54</v>
      </c>
      <c r="F125" s="19">
        <v>46</v>
      </c>
      <c r="G125" s="19">
        <v>3</v>
      </c>
      <c r="H125" s="19">
        <v>37</v>
      </c>
      <c r="I125" s="19">
        <v>246</v>
      </c>
      <c r="K125" s="20" t="s">
        <v>142</v>
      </c>
      <c r="L125" s="23">
        <v>7.0422535211267609E-2</v>
      </c>
      <c r="M125" s="23">
        <v>0.19718309859154928</v>
      </c>
      <c r="N125" s="23">
        <v>1.4084507042253521E-2</v>
      </c>
      <c r="O125" s="23">
        <v>0.50704225352112675</v>
      </c>
      <c r="P125" s="23">
        <v>9.8591549295774641E-2</v>
      </c>
      <c r="Q125" s="23">
        <v>4.2253521126760563E-2</v>
      </c>
      <c r="R125" s="23">
        <v>7.0422535211267609E-2</v>
      </c>
      <c r="S125" s="23">
        <v>1</v>
      </c>
    </row>
    <row r="126" spans="1:19">
      <c r="A126" s="24" t="s">
        <v>91</v>
      </c>
      <c r="B126" s="19">
        <v>3</v>
      </c>
      <c r="C126" s="19">
        <v>20</v>
      </c>
      <c r="D126" s="19">
        <v>8</v>
      </c>
      <c r="E126" s="19">
        <v>133</v>
      </c>
      <c r="F126" s="19">
        <v>40</v>
      </c>
      <c r="G126" s="19">
        <v>26</v>
      </c>
      <c r="H126" s="19">
        <v>12</v>
      </c>
      <c r="I126" s="19">
        <v>242</v>
      </c>
      <c r="K126" s="20" t="s">
        <v>143</v>
      </c>
      <c r="L126" s="23">
        <v>3.8167938931297711E-2</v>
      </c>
      <c r="M126" s="23">
        <v>0.10687022900763359</v>
      </c>
      <c r="N126" s="23">
        <v>5.7251908396946565E-3</v>
      </c>
      <c r="O126" s="23">
        <v>0.18702290076335878</v>
      </c>
      <c r="P126" s="23">
        <v>5.9160305343511452E-2</v>
      </c>
      <c r="Q126" s="23">
        <v>2.4809160305343511E-2</v>
      </c>
      <c r="R126" s="23">
        <v>0.5782442748091603</v>
      </c>
      <c r="S126" s="23">
        <v>1</v>
      </c>
    </row>
    <row r="127" spans="1:19">
      <c r="A127" s="24" t="s">
        <v>65</v>
      </c>
      <c r="B127" s="19">
        <v>10</v>
      </c>
      <c r="C127" s="19">
        <v>66</v>
      </c>
      <c r="D127" s="19">
        <v>10</v>
      </c>
      <c r="E127" s="19">
        <v>127</v>
      </c>
      <c r="F127" s="19">
        <v>4</v>
      </c>
      <c r="G127" s="19">
        <v>8</v>
      </c>
      <c r="H127" s="19">
        <v>13</v>
      </c>
      <c r="I127" s="19">
        <v>238</v>
      </c>
      <c r="K127" s="20" t="s">
        <v>144</v>
      </c>
      <c r="L127" s="23">
        <v>5.4054054054054057E-2</v>
      </c>
      <c r="M127" s="23">
        <v>8.1081081081081086E-2</v>
      </c>
      <c r="N127" s="23">
        <v>0</v>
      </c>
      <c r="O127" s="23">
        <v>2.7027027027027029E-2</v>
      </c>
      <c r="P127" s="23">
        <v>8.1081081081081086E-2</v>
      </c>
      <c r="Q127" s="23">
        <v>5.4054054054054057E-2</v>
      </c>
      <c r="R127" s="23">
        <v>0.70270270270270274</v>
      </c>
      <c r="S127" s="23">
        <v>1</v>
      </c>
    </row>
    <row r="128" spans="1:19">
      <c r="A128" s="24" t="s">
        <v>230</v>
      </c>
      <c r="B128" s="19">
        <v>16</v>
      </c>
      <c r="C128" s="19">
        <v>90</v>
      </c>
      <c r="D128" s="19">
        <v>14</v>
      </c>
      <c r="E128" s="19">
        <v>48</v>
      </c>
      <c r="F128" s="19">
        <v>52</v>
      </c>
      <c r="G128" s="19">
        <v>15</v>
      </c>
      <c r="H128" s="19">
        <v>3</v>
      </c>
      <c r="I128" s="19">
        <v>238</v>
      </c>
      <c r="K128" s="20" t="s">
        <v>145</v>
      </c>
      <c r="L128" s="23">
        <v>4.9504950495049507E-2</v>
      </c>
      <c r="M128" s="23">
        <v>0.10396039603960396</v>
      </c>
      <c r="N128" s="23">
        <v>0</v>
      </c>
      <c r="O128" s="23">
        <v>0.38613861386138615</v>
      </c>
      <c r="P128" s="23">
        <v>0.25990099009900991</v>
      </c>
      <c r="Q128" s="23">
        <v>8.1683168316831686E-2</v>
      </c>
      <c r="R128" s="23">
        <v>0.11881188118811881</v>
      </c>
      <c r="S128" s="23">
        <v>1</v>
      </c>
    </row>
    <row r="129" spans="1:19">
      <c r="A129" s="24" t="s">
        <v>18</v>
      </c>
      <c r="B129" s="19">
        <v>36</v>
      </c>
      <c r="C129" s="19">
        <v>66</v>
      </c>
      <c r="D129" s="19">
        <v>0</v>
      </c>
      <c r="E129" s="19">
        <v>17</v>
      </c>
      <c r="F129" s="19">
        <v>92</v>
      </c>
      <c r="G129" s="19">
        <v>10</v>
      </c>
      <c r="H129" s="19">
        <v>16</v>
      </c>
      <c r="I129" s="19">
        <v>237</v>
      </c>
      <c r="K129" s="20" t="s">
        <v>146</v>
      </c>
      <c r="L129" s="23">
        <v>5.5900621118012424E-2</v>
      </c>
      <c r="M129" s="23">
        <v>0.30434782608695654</v>
      </c>
      <c r="N129" s="23">
        <v>1.8633540372670808E-2</v>
      </c>
      <c r="O129" s="23">
        <v>0.36645962732919257</v>
      </c>
      <c r="P129" s="23">
        <v>0.11801242236024845</v>
      </c>
      <c r="Q129" s="23">
        <v>0.11180124223602485</v>
      </c>
      <c r="R129" s="23">
        <v>2.4844720496894408E-2</v>
      </c>
      <c r="S129" s="23">
        <v>1</v>
      </c>
    </row>
    <row r="130" spans="1:19">
      <c r="A130" s="24" t="s">
        <v>99</v>
      </c>
      <c r="B130" s="19">
        <v>25</v>
      </c>
      <c r="C130" s="19">
        <v>29</v>
      </c>
      <c r="D130" s="19">
        <v>28</v>
      </c>
      <c r="E130" s="19">
        <v>73</v>
      </c>
      <c r="F130" s="19">
        <v>44</v>
      </c>
      <c r="G130" s="19">
        <v>28</v>
      </c>
      <c r="H130" s="19">
        <v>9</v>
      </c>
      <c r="I130" s="19">
        <v>236</v>
      </c>
      <c r="K130" s="20" t="s">
        <v>147</v>
      </c>
      <c r="L130" s="23">
        <v>8.0434782608695646E-2</v>
      </c>
      <c r="M130" s="23">
        <v>0.13043478260869565</v>
      </c>
      <c r="N130" s="23">
        <v>2.1739130434782609E-3</v>
      </c>
      <c r="O130" s="23">
        <v>0.33260869565217394</v>
      </c>
      <c r="P130" s="23">
        <v>0.29130434782608694</v>
      </c>
      <c r="Q130" s="23">
        <v>1.5217391304347827E-2</v>
      </c>
      <c r="R130" s="23">
        <v>0.14782608695652175</v>
      </c>
      <c r="S130" s="23">
        <v>1</v>
      </c>
    </row>
    <row r="131" spans="1:19">
      <c r="A131" s="24" t="s">
        <v>231</v>
      </c>
      <c r="B131" s="19">
        <v>12</v>
      </c>
      <c r="C131" s="19">
        <v>148</v>
      </c>
      <c r="D131" s="19">
        <v>10</v>
      </c>
      <c r="E131" s="19">
        <v>15</v>
      </c>
      <c r="F131" s="19">
        <v>32</v>
      </c>
      <c r="G131" s="19">
        <v>5</v>
      </c>
      <c r="H131" s="19">
        <v>14</v>
      </c>
      <c r="I131" s="19">
        <v>236</v>
      </c>
      <c r="K131" s="20" t="s">
        <v>148</v>
      </c>
      <c r="L131" s="23">
        <v>0.29844961240310075</v>
      </c>
      <c r="M131" s="23">
        <v>0.16666666666666666</v>
      </c>
      <c r="N131" s="23">
        <v>3.4883720930232558E-2</v>
      </c>
      <c r="O131" s="23">
        <v>0.20155038759689922</v>
      </c>
      <c r="P131" s="23">
        <v>8.9147286821705432E-2</v>
      </c>
      <c r="Q131" s="23">
        <v>5.8139534883720929E-2</v>
      </c>
      <c r="R131" s="23">
        <v>0.15116279069767441</v>
      </c>
      <c r="S131" s="23">
        <v>1</v>
      </c>
    </row>
    <row r="132" spans="1:19">
      <c r="A132" s="24" t="s">
        <v>191</v>
      </c>
      <c r="B132" s="19">
        <v>21</v>
      </c>
      <c r="C132" s="19">
        <v>67</v>
      </c>
      <c r="D132" s="19">
        <v>4</v>
      </c>
      <c r="E132" s="19">
        <v>89</v>
      </c>
      <c r="F132" s="19">
        <v>10</v>
      </c>
      <c r="G132" s="19">
        <v>3</v>
      </c>
      <c r="H132" s="19">
        <v>36</v>
      </c>
      <c r="I132" s="19">
        <v>230</v>
      </c>
      <c r="K132" s="20" t="s">
        <v>149</v>
      </c>
      <c r="L132" s="23">
        <v>6.8965517241379309E-2</v>
      </c>
      <c r="M132" s="23">
        <v>0.23152709359605911</v>
      </c>
      <c r="N132" s="23">
        <v>3.4482758620689655E-2</v>
      </c>
      <c r="O132" s="23">
        <v>5.4187192118226604E-2</v>
      </c>
      <c r="P132" s="23">
        <v>6.4039408866995079E-2</v>
      </c>
      <c r="Q132" s="23">
        <v>6.8965517241379309E-2</v>
      </c>
      <c r="R132" s="23">
        <v>0.47783251231527096</v>
      </c>
      <c r="S132" s="23">
        <v>1</v>
      </c>
    </row>
    <row r="133" spans="1:19">
      <c r="A133" s="24" t="s">
        <v>19</v>
      </c>
      <c r="B133" s="19">
        <v>39</v>
      </c>
      <c r="C133" s="19">
        <v>30</v>
      </c>
      <c r="D133" s="19">
        <v>0</v>
      </c>
      <c r="E133" s="19">
        <v>38</v>
      </c>
      <c r="F133" s="19">
        <v>31</v>
      </c>
      <c r="G133" s="19">
        <v>47</v>
      </c>
      <c r="H133" s="19">
        <v>44</v>
      </c>
      <c r="I133" s="19">
        <v>229</v>
      </c>
      <c r="K133" s="20" t="s">
        <v>150</v>
      </c>
      <c r="L133" s="23">
        <v>2.4390243902439025E-2</v>
      </c>
      <c r="M133" s="23">
        <v>0.22764227642276422</v>
      </c>
      <c r="N133" s="23">
        <v>2.4390243902439025E-2</v>
      </c>
      <c r="O133" s="23">
        <v>0.34146341463414637</v>
      </c>
      <c r="P133" s="23">
        <v>8.943089430894309E-2</v>
      </c>
      <c r="Q133" s="23">
        <v>0.12195121951219512</v>
      </c>
      <c r="R133" s="23">
        <v>0.17073170731707318</v>
      </c>
      <c r="S133" s="23">
        <v>1</v>
      </c>
    </row>
    <row r="134" spans="1:19">
      <c r="A134" s="24" t="s">
        <v>73</v>
      </c>
      <c r="B134" s="19">
        <v>19</v>
      </c>
      <c r="C134" s="19">
        <v>42</v>
      </c>
      <c r="D134" s="19">
        <v>30</v>
      </c>
      <c r="E134" s="19">
        <v>94</v>
      </c>
      <c r="F134" s="19">
        <v>18</v>
      </c>
      <c r="G134" s="19">
        <v>15</v>
      </c>
      <c r="H134" s="19">
        <v>7</v>
      </c>
      <c r="I134" s="19">
        <v>225</v>
      </c>
      <c r="K134" s="20" t="s">
        <v>152</v>
      </c>
      <c r="L134" s="23">
        <v>0.12114014251781473</v>
      </c>
      <c r="M134" s="23">
        <v>0.37054631828978624</v>
      </c>
      <c r="N134" s="23">
        <v>7.1258907363420431E-3</v>
      </c>
      <c r="O134" s="23">
        <v>8.3135391923990498E-2</v>
      </c>
      <c r="P134" s="23">
        <v>0.14489311163895488</v>
      </c>
      <c r="Q134" s="23">
        <v>0.13776722090261281</v>
      </c>
      <c r="R134" s="23">
        <v>0.13539192399049882</v>
      </c>
      <c r="S134" s="23">
        <v>1</v>
      </c>
    </row>
    <row r="135" spans="1:19">
      <c r="A135" s="24" t="s">
        <v>343</v>
      </c>
      <c r="B135" s="19">
        <v>17</v>
      </c>
      <c r="C135" s="19">
        <v>33</v>
      </c>
      <c r="D135" s="19">
        <v>21</v>
      </c>
      <c r="E135" s="19">
        <v>106</v>
      </c>
      <c r="F135" s="19">
        <v>23</v>
      </c>
      <c r="G135" s="19">
        <v>6</v>
      </c>
      <c r="H135" s="19">
        <v>16</v>
      </c>
      <c r="I135" s="19">
        <v>222</v>
      </c>
      <c r="K135" s="20" t="s">
        <v>153</v>
      </c>
      <c r="L135" s="23">
        <v>0.12467076382791922</v>
      </c>
      <c r="M135" s="23">
        <v>0.24670763827919229</v>
      </c>
      <c r="N135" s="23">
        <v>7.0237050043898156E-3</v>
      </c>
      <c r="O135" s="23">
        <v>0.39683933274802458</v>
      </c>
      <c r="P135" s="23">
        <v>9.6575943810359971E-2</v>
      </c>
      <c r="Q135" s="23">
        <v>5.7945566286215978E-2</v>
      </c>
      <c r="R135" s="23">
        <v>7.0237050043898158E-2</v>
      </c>
      <c r="S135" s="23">
        <v>1</v>
      </c>
    </row>
    <row r="136" spans="1:19">
      <c r="A136" s="24" t="s">
        <v>373</v>
      </c>
      <c r="B136" s="19">
        <v>37</v>
      </c>
      <c r="C136" s="19">
        <v>57</v>
      </c>
      <c r="D136" s="19">
        <v>2</v>
      </c>
      <c r="E136" s="19">
        <v>49</v>
      </c>
      <c r="F136" s="19">
        <v>54</v>
      </c>
      <c r="G136" s="19">
        <v>10</v>
      </c>
      <c r="H136" s="19">
        <v>11</v>
      </c>
      <c r="I136" s="19">
        <v>220</v>
      </c>
      <c r="K136" s="20" t="s">
        <v>154</v>
      </c>
      <c r="L136" s="23">
        <v>0.18181818181818182</v>
      </c>
      <c r="M136" s="23">
        <v>0.27272727272727271</v>
      </c>
      <c r="N136" s="23">
        <v>2.5974025974025976E-2</v>
      </c>
      <c r="O136" s="23">
        <v>0.19480519480519481</v>
      </c>
      <c r="P136" s="23">
        <v>0.16883116883116883</v>
      </c>
      <c r="Q136" s="23">
        <v>2.5974025974025976E-2</v>
      </c>
      <c r="R136" s="23">
        <v>0.12987012987012986</v>
      </c>
      <c r="S136" s="23">
        <v>1</v>
      </c>
    </row>
    <row r="137" spans="1:19">
      <c r="A137" s="24" t="s">
        <v>308</v>
      </c>
      <c r="B137" s="19">
        <v>16</v>
      </c>
      <c r="C137" s="19">
        <v>93</v>
      </c>
      <c r="D137" s="19">
        <v>11</v>
      </c>
      <c r="E137" s="19">
        <v>76</v>
      </c>
      <c r="F137" s="19">
        <v>14</v>
      </c>
      <c r="G137" s="19">
        <v>9</v>
      </c>
      <c r="H137" s="19">
        <v>1</v>
      </c>
      <c r="I137" s="19">
        <v>220</v>
      </c>
      <c r="K137" s="20" t="s">
        <v>155</v>
      </c>
      <c r="L137" s="23">
        <v>0</v>
      </c>
      <c r="M137" s="23">
        <v>0.5714285714285714</v>
      </c>
      <c r="N137" s="23">
        <v>7.1428571428571425E-2</v>
      </c>
      <c r="O137" s="23">
        <v>0</v>
      </c>
      <c r="P137" s="23">
        <v>0.14285714285714285</v>
      </c>
      <c r="Q137" s="23">
        <v>0</v>
      </c>
      <c r="R137" s="23">
        <v>0.21428571428571427</v>
      </c>
      <c r="S137" s="23">
        <v>1</v>
      </c>
    </row>
    <row r="138" spans="1:19">
      <c r="A138" s="24" t="s">
        <v>215</v>
      </c>
      <c r="B138" s="19">
        <v>18</v>
      </c>
      <c r="C138" s="19">
        <v>15</v>
      </c>
      <c r="D138" s="19">
        <v>21</v>
      </c>
      <c r="E138" s="19">
        <v>15</v>
      </c>
      <c r="F138" s="19">
        <v>18</v>
      </c>
      <c r="G138" s="19">
        <v>127</v>
      </c>
      <c r="H138" s="19">
        <v>6</v>
      </c>
      <c r="I138" s="19">
        <v>220</v>
      </c>
      <c r="K138" s="20" t="s">
        <v>156</v>
      </c>
      <c r="L138" s="23">
        <v>0</v>
      </c>
      <c r="M138" s="23">
        <v>0.45967741935483869</v>
      </c>
      <c r="N138" s="23">
        <v>0</v>
      </c>
      <c r="O138" s="23">
        <v>4.8387096774193547E-2</v>
      </c>
      <c r="P138" s="23">
        <v>0.18548387096774194</v>
      </c>
      <c r="Q138" s="23">
        <v>0.16935483870967741</v>
      </c>
      <c r="R138" s="23">
        <v>0.13709677419354838</v>
      </c>
      <c r="S138" s="23">
        <v>1</v>
      </c>
    </row>
    <row r="139" spans="1:19">
      <c r="A139" s="24" t="s">
        <v>319</v>
      </c>
      <c r="B139" s="19">
        <v>7</v>
      </c>
      <c r="C139" s="19">
        <v>18</v>
      </c>
      <c r="D139" s="19">
        <v>9</v>
      </c>
      <c r="E139" s="19">
        <v>115</v>
      </c>
      <c r="F139" s="19">
        <v>23</v>
      </c>
      <c r="G139" s="19">
        <v>6</v>
      </c>
      <c r="H139" s="19">
        <v>38</v>
      </c>
      <c r="I139" s="19">
        <v>216</v>
      </c>
      <c r="K139" s="20" t="s">
        <v>157</v>
      </c>
      <c r="L139" s="23">
        <v>1.2345679012345678E-2</v>
      </c>
      <c r="M139" s="23">
        <v>0.24691358024691357</v>
      </c>
      <c r="N139" s="23">
        <v>1.2345679012345678E-2</v>
      </c>
      <c r="O139" s="23">
        <v>8.6419753086419748E-2</v>
      </c>
      <c r="P139" s="23">
        <v>0.13580246913580246</v>
      </c>
      <c r="Q139" s="23">
        <v>8.6419753086419748E-2</v>
      </c>
      <c r="R139" s="23">
        <v>0.41975308641975306</v>
      </c>
      <c r="S139" s="23">
        <v>1</v>
      </c>
    </row>
    <row r="140" spans="1:19">
      <c r="A140" s="24" t="s">
        <v>334</v>
      </c>
      <c r="B140" s="19">
        <v>43</v>
      </c>
      <c r="C140" s="19">
        <v>68</v>
      </c>
      <c r="D140" s="19">
        <v>10</v>
      </c>
      <c r="E140" s="19">
        <v>47</v>
      </c>
      <c r="F140" s="19">
        <v>9</v>
      </c>
      <c r="G140" s="19">
        <v>31</v>
      </c>
      <c r="H140" s="19">
        <v>7</v>
      </c>
      <c r="I140" s="19">
        <v>215</v>
      </c>
      <c r="K140" s="20" t="s">
        <v>158</v>
      </c>
      <c r="L140" s="23">
        <v>5.2631578947368418E-2</v>
      </c>
      <c r="M140" s="23">
        <v>0.39473684210526316</v>
      </c>
      <c r="N140" s="23">
        <v>5.2631578947368418E-2</v>
      </c>
      <c r="O140" s="23">
        <v>0.21052631578947367</v>
      </c>
      <c r="P140" s="23">
        <v>0.10526315789473684</v>
      </c>
      <c r="Q140" s="23">
        <v>5.2631578947368418E-2</v>
      </c>
      <c r="R140" s="23">
        <v>0.13157894736842105</v>
      </c>
      <c r="S140" s="23">
        <v>1</v>
      </c>
    </row>
    <row r="141" spans="1:19">
      <c r="A141" s="24" t="s">
        <v>443</v>
      </c>
      <c r="B141" s="19">
        <v>0</v>
      </c>
      <c r="C141" s="19">
        <v>103</v>
      </c>
      <c r="D141" s="19">
        <v>21</v>
      </c>
      <c r="E141" s="19">
        <v>8</v>
      </c>
      <c r="F141" s="19">
        <v>39</v>
      </c>
      <c r="G141" s="19">
        <v>38</v>
      </c>
      <c r="H141" s="19">
        <v>6</v>
      </c>
      <c r="I141" s="19">
        <v>215</v>
      </c>
      <c r="K141" s="20" t="s">
        <v>159</v>
      </c>
      <c r="L141" s="23">
        <v>6.7796610169491525E-2</v>
      </c>
      <c r="M141" s="23">
        <v>0.3135593220338983</v>
      </c>
      <c r="N141" s="23">
        <v>4.2372881355932202E-2</v>
      </c>
      <c r="O141" s="23">
        <v>7.6271186440677971E-2</v>
      </c>
      <c r="P141" s="23">
        <v>0.1271186440677966</v>
      </c>
      <c r="Q141" s="23">
        <v>0.2711864406779661</v>
      </c>
      <c r="R141" s="23">
        <v>0.10169491525423729</v>
      </c>
      <c r="S141" s="23">
        <v>1</v>
      </c>
    </row>
    <row r="142" spans="1:19">
      <c r="A142" s="24" t="s">
        <v>298</v>
      </c>
      <c r="B142" s="19">
        <v>31</v>
      </c>
      <c r="C142" s="19">
        <v>73</v>
      </c>
      <c r="D142" s="19">
        <v>8</v>
      </c>
      <c r="E142" s="19">
        <v>35</v>
      </c>
      <c r="F142" s="19">
        <v>32</v>
      </c>
      <c r="G142" s="19">
        <v>24</v>
      </c>
      <c r="H142" s="19">
        <v>10</v>
      </c>
      <c r="I142" s="19">
        <v>213</v>
      </c>
      <c r="K142" s="20" t="s">
        <v>160</v>
      </c>
      <c r="L142" s="23">
        <v>0.11212121212121212</v>
      </c>
      <c r="M142" s="23">
        <v>0.29393939393939394</v>
      </c>
      <c r="N142" s="23">
        <v>3.0303030303030303E-3</v>
      </c>
      <c r="O142" s="23">
        <v>0.37272727272727274</v>
      </c>
      <c r="P142" s="23">
        <v>7.2727272727272724E-2</v>
      </c>
      <c r="Q142" s="23">
        <v>1.8181818181818181E-2</v>
      </c>
      <c r="R142" s="23">
        <v>0.12727272727272726</v>
      </c>
      <c r="S142" s="23">
        <v>1</v>
      </c>
    </row>
    <row r="143" spans="1:19">
      <c r="A143" s="24" t="s">
        <v>250</v>
      </c>
      <c r="B143" s="19">
        <v>23</v>
      </c>
      <c r="C143" s="19">
        <v>139</v>
      </c>
      <c r="D143" s="19">
        <v>3</v>
      </c>
      <c r="E143" s="19">
        <v>8</v>
      </c>
      <c r="F143" s="19">
        <v>25</v>
      </c>
      <c r="G143" s="19">
        <v>1</v>
      </c>
      <c r="H143" s="19">
        <v>14</v>
      </c>
      <c r="I143" s="19">
        <v>213</v>
      </c>
      <c r="K143" s="20" t="s">
        <v>161</v>
      </c>
      <c r="L143" s="23">
        <v>8.5561497326203204E-2</v>
      </c>
      <c r="M143" s="23">
        <v>0.33155080213903743</v>
      </c>
      <c r="N143" s="23">
        <v>1.06951871657754E-2</v>
      </c>
      <c r="O143" s="23">
        <v>0.36898395721925131</v>
      </c>
      <c r="P143" s="23">
        <v>0.10695187165775401</v>
      </c>
      <c r="Q143" s="23">
        <v>6.4171122994652413E-2</v>
      </c>
      <c r="R143" s="23">
        <v>3.2085561497326207E-2</v>
      </c>
      <c r="S143" s="23">
        <v>1</v>
      </c>
    </row>
    <row r="144" spans="1:19">
      <c r="A144" s="24" t="s">
        <v>127</v>
      </c>
      <c r="B144" s="19">
        <v>25</v>
      </c>
      <c r="C144" s="19">
        <v>67</v>
      </c>
      <c r="D144" s="19">
        <v>2</v>
      </c>
      <c r="E144" s="19">
        <v>45</v>
      </c>
      <c r="F144" s="19">
        <v>21</v>
      </c>
      <c r="G144" s="19">
        <v>4</v>
      </c>
      <c r="H144" s="19">
        <v>48</v>
      </c>
      <c r="I144" s="19">
        <v>212</v>
      </c>
      <c r="K144" s="20" t="s">
        <v>162</v>
      </c>
      <c r="L144" s="23">
        <v>1.3245033112582781E-2</v>
      </c>
      <c r="M144" s="23">
        <v>9.2715231788079472E-2</v>
      </c>
      <c r="N144" s="23">
        <v>0.14569536423841059</v>
      </c>
      <c r="O144" s="23">
        <v>0.54304635761589404</v>
      </c>
      <c r="P144" s="23">
        <v>7.9470198675496692E-2</v>
      </c>
      <c r="Q144" s="23">
        <v>6.6225165562913912E-2</v>
      </c>
      <c r="R144" s="23">
        <v>5.9602649006622516E-2</v>
      </c>
      <c r="S144" s="23">
        <v>1</v>
      </c>
    </row>
    <row r="145" spans="1:19">
      <c r="A145" s="24" t="s">
        <v>286</v>
      </c>
      <c r="B145" s="19">
        <v>11</v>
      </c>
      <c r="C145" s="19">
        <v>47</v>
      </c>
      <c r="D145" s="19">
        <v>1</v>
      </c>
      <c r="E145" s="19">
        <v>54</v>
      </c>
      <c r="F145" s="19">
        <v>56</v>
      </c>
      <c r="G145" s="19">
        <v>35</v>
      </c>
      <c r="H145" s="19">
        <v>7</v>
      </c>
      <c r="I145" s="19">
        <v>211</v>
      </c>
      <c r="K145" s="20" t="s">
        <v>163</v>
      </c>
      <c r="L145" s="23">
        <v>3.5087719298245612E-2</v>
      </c>
      <c r="M145" s="23">
        <v>0.43859649122807015</v>
      </c>
      <c r="N145" s="23">
        <v>5.2631578947368418E-2</v>
      </c>
      <c r="O145" s="23">
        <v>0.14035087719298245</v>
      </c>
      <c r="P145" s="23">
        <v>0.19298245614035087</v>
      </c>
      <c r="Q145" s="23">
        <v>5.2631578947368418E-2</v>
      </c>
      <c r="R145" s="23">
        <v>8.771929824561403E-2</v>
      </c>
      <c r="S145" s="23">
        <v>1</v>
      </c>
    </row>
    <row r="146" spans="1:19">
      <c r="A146" s="24" t="s">
        <v>118</v>
      </c>
      <c r="B146" s="19">
        <v>21</v>
      </c>
      <c r="C146" s="19">
        <v>86</v>
      </c>
      <c r="D146" s="19">
        <v>6</v>
      </c>
      <c r="E146" s="19">
        <v>47</v>
      </c>
      <c r="F146" s="19">
        <v>32</v>
      </c>
      <c r="G146" s="19">
        <v>15</v>
      </c>
      <c r="H146" s="19">
        <v>2</v>
      </c>
      <c r="I146" s="19">
        <v>209</v>
      </c>
      <c r="K146" s="20" t="s">
        <v>164</v>
      </c>
      <c r="L146" s="23">
        <v>9.7087378640776691E-3</v>
      </c>
      <c r="M146" s="23">
        <v>0.13592233009708737</v>
      </c>
      <c r="N146" s="23">
        <v>4.8543689320388349E-2</v>
      </c>
      <c r="O146" s="23">
        <v>7.7669902912621352E-2</v>
      </c>
      <c r="P146" s="23">
        <v>0.20388349514563106</v>
      </c>
      <c r="Q146" s="23">
        <v>0.47572815533980584</v>
      </c>
      <c r="R146" s="23">
        <v>4.8543689320388349E-2</v>
      </c>
      <c r="S146" s="23">
        <v>1</v>
      </c>
    </row>
    <row r="147" spans="1:19">
      <c r="A147" s="24" t="s">
        <v>371</v>
      </c>
      <c r="B147" s="19">
        <v>14</v>
      </c>
      <c r="C147" s="19">
        <v>41</v>
      </c>
      <c r="D147" s="19">
        <v>14</v>
      </c>
      <c r="E147" s="19">
        <v>59</v>
      </c>
      <c r="F147" s="19">
        <v>17</v>
      </c>
      <c r="G147" s="19">
        <v>6</v>
      </c>
      <c r="H147" s="19">
        <v>58</v>
      </c>
      <c r="I147" s="19">
        <v>209</v>
      </c>
      <c r="K147" s="20" t="s">
        <v>165</v>
      </c>
      <c r="L147" s="23">
        <v>6.0606060606060608E-2</v>
      </c>
      <c r="M147" s="23">
        <v>0.22727272727272727</v>
      </c>
      <c r="N147" s="23">
        <v>1.5151515151515152E-2</v>
      </c>
      <c r="O147" s="23">
        <v>0.13636363636363635</v>
      </c>
      <c r="P147" s="23">
        <v>0.19696969696969696</v>
      </c>
      <c r="Q147" s="23">
        <v>0.10606060606060606</v>
      </c>
      <c r="R147" s="23">
        <v>0.25757575757575757</v>
      </c>
      <c r="S147" s="23">
        <v>1</v>
      </c>
    </row>
    <row r="148" spans="1:19">
      <c r="A148" s="24" t="s">
        <v>349</v>
      </c>
      <c r="B148" s="19">
        <v>8</v>
      </c>
      <c r="C148" s="19">
        <v>84</v>
      </c>
      <c r="D148" s="19">
        <v>9</v>
      </c>
      <c r="E148" s="19">
        <v>24</v>
      </c>
      <c r="F148" s="19">
        <v>32</v>
      </c>
      <c r="G148" s="19">
        <v>26</v>
      </c>
      <c r="H148" s="19">
        <v>24</v>
      </c>
      <c r="I148" s="19">
        <v>207</v>
      </c>
      <c r="K148" s="20" t="s">
        <v>166</v>
      </c>
      <c r="L148" s="23">
        <v>3.4482758620689655E-2</v>
      </c>
      <c r="M148" s="23">
        <v>0.10344827586206896</v>
      </c>
      <c r="N148" s="23">
        <v>1.7241379310344827E-2</v>
      </c>
      <c r="O148" s="23">
        <v>0.22413793103448276</v>
      </c>
      <c r="P148" s="23">
        <v>6.8965517241379309E-2</v>
      </c>
      <c r="Q148" s="23">
        <v>0.37931034482758619</v>
      </c>
      <c r="R148" s="23">
        <v>0.17241379310344829</v>
      </c>
      <c r="S148" s="23">
        <v>1</v>
      </c>
    </row>
    <row r="149" spans="1:19">
      <c r="A149" s="24" t="s">
        <v>275</v>
      </c>
      <c r="B149" s="19">
        <v>25</v>
      </c>
      <c r="C149" s="19">
        <v>40</v>
      </c>
      <c r="D149" s="19">
        <v>28</v>
      </c>
      <c r="E149" s="19">
        <v>42</v>
      </c>
      <c r="F149" s="19">
        <v>69</v>
      </c>
      <c r="G149" s="19">
        <v>1</v>
      </c>
      <c r="H149" s="19">
        <v>1</v>
      </c>
      <c r="I149" s="19">
        <v>206</v>
      </c>
      <c r="K149" s="20" t="s">
        <v>167</v>
      </c>
      <c r="L149" s="23">
        <v>0.08</v>
      </c>
      <c r="M149" s="23">
        <v>0.14000000000000001</v>
      </c>
      <c r="N149" s="23">
        <v>0.06</v>
      </c>
      <c r="O149" s="23">
        <v>0.24</v>
      </c>
      <c r="P149" s="23">
        <v>0.1</v>
      </c>
      <c r="Q149" s="23">
        <v>0.1</v>
      </c>
      <c r="R149" s="23">
        <v>0.28000000000000003</v>
      </c>
      <c r="S149" s="23">
        <v>1</v>
      </c>
    </row>
    <row r="150" spans="1:19">
      <c r="A150" s="24" t="s">
        <v>307</v>
      </c>
      <c r="B150" s="19">
        <v>28</v>
      </c>
      <c r="C150" s="19">
        <v>94</v>
      </c>
      <c r="D150" s="19">
        <v>8</v>
      </c>
      <c r="E150" s="19">
        <v>45</v>
      </c>
      <c r="F150" s="19">
        <v>22</v>
      </c>
      <c r="G150" s="19">
        <v>5</v>
      </c>
      <c r="H150" s="19">
        <v>3</v>
      </c>
      <c r="I150" s="19">
        <v>205</v>
      </c>
      <c r="K150" s="20" t="s">
        <v>168</v>
      </c>
      <c r="L150" s="23">
        <v>6.8965517241379309E-2</v>
      </c>
      <c r="M150" s="23">
        <v>0.13793103448275862</v>
      </c>
      <c r="N150" s="23">
        <v>3.4482758620689655E-2</v>
      </c>
      <c r="O150" s="23">
        <v>0.13793103448275862</v>
      </c>
      <c r="P150" s="23">
        <v>0.31034482758620691</v>
      </c>
      <c r="Q150" s="23">
        <v>6.8965517241379309E-2</v>
      </c>
      <c r="R150" s="23">
        <v>0.2413793103448276</v>
      </c>
      <c r="S150" s="23">
        <v>1</v>
      </c>
    </row>
    <row r="151" spans="1:19">
      <c r="A151" s="24" t="s">
        <v>149</v>
      </c>
      <c r="B151" s="19">
        <v>14</v>
      </c>
      <c r="C151" s="19">
        <v>47</v>
      </c>
      <c r="D151" s="19">
        <v>7</v>
      </c>
      <c r="E151" s="19">
        <v>11</v>
      </c>
      <c r="F151" s="19">
        <v>13</v>
      </c>
      <c r="G151" s="19">
        <v>14</v>
      </c>
      <c r="H151" s="19">
        <v>97</v>
      </c>
      <c r="I151" s="19">
        <v>203</v>
      </c>
      <c r="K151" s="20" t="s">
        <v>169</v>
      </c>
      <c r="L151" s="23">
        <v>3.125E-2</v>
      </c>
      <c r="M151" s="23">
        <v>0.25</v>
      </c>
      <c r="N151" s="23">
        <v>3.125E-2</v>
      </c>
      <c r="O151" s="23">
        <v>0.23958333333333334</v>
      </c>
      <c r="P151" s="23">
        <v>0.1875</v>
      </c>
      <c r="Q151" s="23">
        <v>0.1875</v>
      </c>
      <c r="R151" s="23">
        <v>7.2916666666666671E-2</v>
      </c>
      <c r="S151" s="23">
        <v>1</v>
      </c>
    </row>
    <row r="152" spans="1:19">
      <c r="A152" s="24" t="s">
        <v>318</v>
      </c>
      <c r="B152" s="19">
        <v>10</v>
      </c>
      <c r="C152" s="19">
        <v>30</v>
      </c>
      <c r="D152" s="19">
        <v>30</v>
      </c>
      <c r="E152" s="19">
        <v>54</v>
      </c>
      <c r="F152" s="19">
        <v>21</v>
      </c>
      <c r="G152" s="19">
        <v>5</v>
      </c>
      <c r="H152" s="19">
        <v>53</v>
      </c>
      <c r="I152" s="19">
        <v>203</v>
      </c>
      <c r="K152" s="20" t="s">
        <v>171</v>
      </c>
      <c r="L152" s="23">
        <v>2.7272727272727271E-2</v>
      </c>
      <c r="M152" s="23">
        <v>0.2818181818181818</v>
      </c>
      <c r="N152" s="23">
        <v>8.1818181818181818E-2</v>
      </c>
      <c r="O152" s="23">
        <v>0.43636363636363634</v>
      </c>
      <c r="P152" s="23">
        <v>3.6363636363636362E-2</v>
      </c>
      <c r="Q152" s="23">
        <v>0.12727272727272726</v>
      </c>
      <c r="R152" s="23">
        <v>9.0909090909090905E-3</v>
      </c>
      <c r="S152" s="23">
        <v>1</v>
      </c>
    </row>
    <row r="153" spans="1:19">
      <c r="A153" s="24" t="s">
        <v>342</v>
      </c>
      <c r="B153" s="19">
        <v>8</v>
      </c>
      <c r="C153" s="19">
        <v>30</v>
      </c>
      <c r="D153" s="19">
        <v>37</v>
      </c>
      <c r="E153" s="19">
        <v>68</v>
      </c>
      <c r="F153" s="19">
        <v>21</v>
      </c>
      <c r="G153" s="19">
        <v>22</v>
      </c>
      <c r="H153" s="19">
        <v>11</v>
      </c>
      <c r="I153" s="19">
        <v>197</v>
      </c>
      <c r="K153" s="20" t="s">
        <v>172</v>
      </c>
      <c r="L153" s="23">
        <v>8.0291970802919707E-2</v>
      </c>
      <c r="M153" s="23">
        <v>0.44525547445255476</v>
      </c>
      <c r="N153" s="23">
        <v>0</v>
      </c>
      <c r="O153" s="23">
        <v>0.19708029197080293</v>
      </c>
      <c r="P153" s="23">
        <v>3.6496350364963501E-2</v>
      </c>
      <c r="Q153" s="23">
        <v>0.10218978102189781</v>
      </c>
      <c r="R153" s="23">
        <v>0.13868613138686131</v>
      </c>
      <c r="S153" s="23">
        <v>1</v>
      </c>
    </row>
    <row r="154" spans="1:19">
      <c r="A154" s="24" t="s">
        <v>200</v>
      </c>
      <c r="B154" s="19">
        <v>6</v>
      </c>
      <c r="C154" s="19">
        <v>38</v>
      </c>
      <c r="D154" s="19">
        <v>33</v>
      </c>
      <c r="E154" s="19">
        <v>80</v>
      </c>
      <c r="F154" s="19">
        <v>22</v>
      </c>
      <c r="G154" s="19">
        <v>14</v>
      </c>
      <c r="H154" s="19">
        <v>2</v>
      </c>
      <c r="I154" s="19">
        <v>195</v>
      </c>
      <c r="K154" s="20" t="s">
        <v>173</v>
      </c>
      <c r="L154" s="23">
        <v>8.9285714285714288E-2</v>
      </c>
      <c r="M154" s="23">
        <v>0.33418367346938777</v>
      </c>
      <c r="N154" s="23">
        <v>3.5714285714285712E-2</v>
      </c>
      <c r="O154" s="23">
        <v>0.35459183673469385</v>
      </c>
      <c r="P154" s="23">
        <v>6.3775510204081634E-2</v>
      </c>
      <c r="Q154" s="23">
        <v>3.3163265306122451E-2</v>
      </c>
      <c r="R154" s="23">
        <v>8.9285714285714288E-2</v>
      </c>
      <c r="S154" s="23">
        <v>1</v>
      </c>
    </row>
    <row r="155" spans="1:19">
      <c r="A155" s="24" t="s">
        <v>115</v>
      </c>
      <c r="B155" s="19">
        <v>4</v>
      </c>
      <c r="C155" s="19">
        <v>5</v>
      </c>
      <c r="D155" s="19">
        <v>0</v>
      </c>
      <c r="E155" s="19">
        <v>4</v>
      </c>
      <c r="F155" s="19">
        <v>7</v>
      </c>
      <c r="G155" s="19">
        <v>58</v>
      </c>
      <c r="H155" s="19">
        <v>116</v>
      </c>
      <c r="I155" s="19">
        <v>194</v>
      </c>
      <c r="K155" s="20" t="s">
        <v>174</v>
      </c>
      <c r="L155" s="23">
        <v>0.26666666666666666</v>
      </c>
      <c r="M155" s="23">
        <v>0.3</v>
      </c>
      <c r="N155" s="23">
        <v>6.6666666666666666E-2</v>
      </c>
      <c r="O155" s="23">
        <v>0.1</v>
      </c>
      <c r="P155" s="23">
        <v>3.3333333333333333E-2</v>
      </c>
      <c r="Q155" s="23">
        <v>0</v>
      </c>
      <c r="R155" s="23">
        <v>0.23333333333333334</v>
      </c>
      <c r="S155" s="23">
        <v>1</v>
      </c>
    </row>
    <row r="156" spans="1:19">
      <c r="A156" s="24" t="s">
        <v>208</v>
      </c>
      <c r="B156" s="19">
        <v>15</v>
      </c>
      <c r="C156" s="19">
        <v>30</v>
      </c>
      <c r="D156" s="19">
        <v>0</v>
      </c>
      <c r="E156" s="19">
        <v>44</v>
      </c>
      <c r="F156" s="19">
        <v>98</v>
      </c>
      <c r="G156" s="19">
        <v>5</v>
      </c>
      <c r="H156" s="19">
        <v>1</v>
      </c>
      <c r="I156" s="19">
        <v>193</v>
      </c>
      <c r="K156" s="20" t="s">
        <v>175</v>
      </c>
      <c r="L156" s="23">
        <v>0.16666666666666666</v>
      </c>
      <c r="M156" s="23">
        <v>0.33333333333333331</v>
      </c>
      <c r="N156" s="23">
        <v>8.3333333333333329E-2</v>
      </c>
      <c r="O156" s="23">
        <v>0.16666666666666666</v>
      </c>
      <c r="P156" s="23">
        <v>0.25</v>
      </c>
      <c r="Q156" s="23">
        <v>0</v>
      </c>
      <c r="R156" s="23">
        <v>0</v>
      </c>
      <c r="S156" s="23">
        <v>1</v>
      </c>
    </row>
    <row r="157" spans="1:19">
      <c r="A157" s="24" t="s">
        <v>206</v>
      </c>
      <c r="B157" s="19">
        <v>10</v>
      </c>
      <c r="C157" s="19">
        <v>55</v>
      </c>
      <c r="D157" s="19">
        <v>1</v>
      </c>
      <c r="E157" s="19">
        <v>16</v>
      </c>
      <c r="F157" s="19">
        <v>51</v>
      </c>
      <c r="G157" s="19">
        <v>15</v>
      </c>
      <c r="H157" s="19">
        <v>43</v>
      </c>
      <c r="I157" s="19">
        <v>191</v>
      </c>
      <c r="K157" s="20" t="s">
        <v>176</v>
      </c>
      <c r="L157" s="23">
        <v>3.6585365853658534E-2</v>
      </c>
      <c r="M157" s="23">
        <v>0.32926829268292684</v>
      </c>
      <c r="N157" s="23">
        <v>7.3170731707317069E-2</v>
      </c>
      <c r="O157" s="23">
        <v>0.3902439024390244</v>
      </c>
      <c r="P157" s="23">
        <v>0.10975609756097561</v>
      </c>
      <c r="Q157" s="23">
        <v>4.878048780487805E-2</v>
      </c>
      <c r="R157" s="23">
        <v>1.2195121951219513E-2</v>
      </c>
      <c r="S157" s="23">
        <v>1</v>
      </c>
    </row>
    <row r="158" spans="1:19">
      <c r="A158" s="24" t="s">
        <v>291</v>
      </c>
      <c r="B158" s="19">
        <v>2</v>
      </c>
      <c r="C158" s="19">
        <v>71</v>
      </c>
      <c r="D158" s="19">
        <v>4</v>
      </c>
      <c r="E158" s="19">
        <v>6</v>
      </c>
      <c r="F158" s="19">
        <v>14</v>
      </c>
      <c r="G158" s="19">
        <v>63</v>
      </c>
      <c r="H158" s="19">
        <v>29</v>
      </c>
      <c r="I158" s="19">
        <v>189</v>
      </c>
      <c r="K158" s="20" t="s">
        <v>177</v>
      </c>
      <c r="L158" s="23">
        <v>0</v>
      </c>
      <c r="M158" s="23">
        <v>0.36363636363636365</v>
      </c>
      <c r="N158" s="23">
        <v>0</v>
      </c>
      <c r="O158" s="23">
        <v>0.13636363636363635</v>
      </c>
      <c r="P158" s="23">
        <v>4.5454545454545456E-2</v>
      </c>
      <c r="Q158" s="23">
        <v>0.13636363636363635</v>
      </c>
      <c r="R158" s="23">
        <v>0.31818181818181818</v>
      </c>
      <c r="S158" s="23">
        <v>1</v>
      </c>
    </row>
    <row r="159" spans="1:19">
      <c r="A159" s="24" t="s">
        <v>340</v>
      </c>
      <c r="B159" s="19">
        <v>7</v>
      </c>
      <c r="C159" s="19">
        <v>38</v>
      </c>
      <c r="D159" s="19">
        <v>1</v>
      </c>
      <c r="E159" s="19">
        <v>67</v>
      </c>
      <c r="F159" s="19">
        <v>44</v>
      </c>
      <c r="G159" s="19">
        <v>29</v>
      </c>
      <c r="H159" s="19">
        <v>3</v>
      </c>
      <c r="I159" s="19">
        <v>189</v>
      </c>
      <c r="K159" s="20" t="s">
        <v>178</v>
      </c>
      <c r="L159" s="23">
        <v>5.1968503937007873E-2</v>
      </c>
      <c r="M159" s="23">
        <v>0.33543307086614171</v>
      </c>
      <c r="N159" s="23">
        <v>0.10866141732283464</v>
      </c>
      <c r="O159" s="23">
        <v>0.23464566929133859</v>
      </c>
      <c r="P159" s="23">
        <v>8.9763779527559054E-2</v>
      </c>
      <c r="Q159" s="23">
        <v>7.0866141732283464E-2</v>
      </c>
      <c r="R159" s="23">
        <v>0.10866141732283464</v>
      </c>
      <c r="S159" s="23">
        <v>1</v>
      </c>
    </row>
    <row r="160" spans="1:19">
      <c r="A160" s="24" t="s">
        <v>335</v>
      </c>
      <c r="B160" s="19">
        <v>48</v>
      </c>
      <c r="C160" s="19">
        <v>35</v>
      </c>
      <c r="D160" s="19">
        <v>27</v>
      </c>
      <c r="E160" s="19">
        <v>22</v>
      </c>
      <c r="F160" s="19">
        <v>9</v>
      </c>
      <c r="G160" s="19">
        <v>42</v>
      </c>
      <c r="H160" s="19">
        <v>6</v>
      </c>
      <c r="I160" s="19">
        <v>189</v>
      </c>
      <c r="K160" s="20" t="s">
        <v>179</v>
      </c>
      <c r="L160" s="23">
        <v>8.4210526315789472E-2</v>
      </c>
      <c r="M160" s="23">
        <v>0.26315789473684209</v>
      </c>
      <c r="N160" s="23">
        <v>1.0526315789473684E-2</v>
      </c>
      <c r="O160" s="23">
        <v>0.2</v>
      </c>
      <c r="P160" s="23">
        <v>8.4210526315789472E-2</v>
      </c>
      <c r="Q160" s="23">
        <v>0.16842105263157894</v>
      </c>
      <c r="R160" s="23">
        <v>0.18947368421052632</v>
      </c>
      <c r="S160" s="23">
        <v>1</v>
      </c>
    </row>
    <row r="161" spans="1:19">
      <c r="A161" s="24" t="s">
        <v>323</v>
      </c>
      <c r="B161" s="19">
        <v>8</v>
      </c>
      <c r="C161" s="19">
        <v>34</v>
      </c>
      <c r="D161" s="19">
        <v>32</v>
      </c>
      <c r="E161" s="19">
        <v>47</v>
      </c>
      <c r="F161" s="19">
        <v>9</v>
      </c>
      <c r="G161" s="19">
        <v>3</v>
      </c>
      <c r="H161" s="19">
        <v>56</v>
      </c>
      <c r="I161" s="19">
        <v>189</v>
      </c>
      <c r="K161" s="20" t="s">
        <v>180</v>
      </c>
      <c r="L161" s="23">
        <v>0</v>
      </c>
      <c r="M161" s="23">
        <v>0.11904761904761904</v>
      </c>
      <c r="N161" s="23">
        <v>0</v>
      </c>
      <c r="O161" s="23">
        <v>0.42857142857142855</v>
      </c>
      <c r="P161" s="23">
        <v>4.7619047619047616E-2</v>
      </c>
      <c r="Q161" s="23">
        <v>0.26190476190476192</v>
      </c>
      <c r="R161" s="23">
        <v>0.14285714285714285</v>
      </c>
      <c r="S161" s="23">
        <v>1</v>
      </c>
    </row>
    <row r="162" spans="1:19">
      <c r="A162" s="24" t="s">
        <v>295</v>
      </c>
      <c r="B162" s="19">
        <v>37</v>
      </c>
      <c r="C162" s="19">
        <v>100</v>
      </c>
      <c r="D162" s="19">
        <v>1</v>
      </c>
      <c r="E162" s="19">
        <v>5</v>
      </c>
      <c r="F162" s="19">
        <v>37</v>
      </c>
      <c r="G162" s="19">
        <v>3</v>
      </c>
      <c r="H162" s="19">
        <v>4</v>
      </c>
      <c r="I162" s="19">
        <v>187</v>
      </c>
      <c r="K162" s="20" t="s">
        <v>181</v>
      </c>
      <c r="L162" s="23">
        <v>0</v>
      </c>
      <c r="M162" s="23">
        <v>0.23076923076923078</v>
      </c>
      <c r="N162" s="23">
        <v>0</v>
      </c>
      <c r="O162" s="23">
        <v>0.15384615384615385</v>
      </c>
      <c r="P162" s="23">
        <v>0.30769230769230771</v>
      </c>
      <c r="Q162" s="23">
        <v>0.30769230769230771</v>
      </c>
      <c r="R162" s="23">
        <v>0</v>
      </c>
      <c r="S162" s="23">
        <v>1</v>
      </c>
    </row>
    <row r="163" spans="1:19">
      <c r="A163" s="24" t="s">
        <v>161</v>
      </c>
      <c r="B163" s="19">
        <v>16</v>
      </c>
      <c r="C163" s="19">
        <v>62</v>
      </c>
      <c r="D163" s="19">
        <v>2</v>
      </c>
      <c r="E163" s="19">
        <v>69</v>
      </c>
      <c r="F163" s="19">
        <v>20</v>
      </c>
      <c r="G163" s="19">
        <v>12</v>
      </c>
      <c r="H163" s="19">
        <v>6</v>
      </c>
      <c r="I163" s="19">
        <v>187</v>
      </c>
      <c r="K163" s="20" t="s">
        <v>182</v>
      </c>
      <c r="L163" s="23">
        <v>2.4390243902439025E-2</v>
      </c>
      <c r="M163" s="23">
        <v>0.24390243902439024</v>
      </c>
      <c r="N163" s="23">
        <v>2.4390243902439025E-2</v>
      </c>
      <c r="O163" s="23">
        <v>0.12195121951219512</v>
      </c>
      <c r="P163" s="23">
        <v>4.878048780487805E-2</v>
      </c>
      <c r="Q163" s="23">
        <v>0.46341463414634149</v>
      </c>
      <c r="R163" s="23">
        <v>7.3170731707317069E-2</v>
      </c>
      <c r="S163" s="23">
        <v>1</v>
      </c>
    </row>
    <row r="164" spans="1:19">
      <c r="A164" s="24" t="s">
        <v>207</v>
      </c>
      <c r="B164" s="19">
        <v>27</v>
      </c>
      <c r="C164" s="19">
        <v>31</v>
      </c>
      <c r="D164" s="19">
        <v>10</v>
      </c>
      <c r="E164" s="19">
        <v>42</v>
      </c>
      <c r="F164" s="19">
        <v>33</v>
      </c>
      <c r="G164" s="19">
        <v>34</v>
      </c>
      <c r="H164" s="19">
        <v>9</v>
      </c>
      <c r="I164" s="19">
        <v>186</v>
      </c>
      <c r="K164" s="20" t="s">
        <v>183</v>
      </c>
      <c r="L164" s="23">
        <v>0</v>
      </c>
      <c r="M164" s="23">
        <v>0.25490196078431371</v>
      </c>
      <c r="N164" s="23">
        <v>3.9215686274509803E-2</v>
      </c>
      <c r="O164" s="23">
        <v>0.17647058823529413</v>
      </c>
      <c r="P164" s="23">
        <v>0.25490196078431371</v>
      </c>
      <c r="Q164" s="23">
        <v>0.17647058823529413</v>
      </c>
      <c r="R164" s="23">
        <v>9.8039215686274508E-2</v>
      </c>
      <c r="S164" s="23">
        <v>1</v>
      </c>
    </row>
    <row r="165" spans="1:19">
      <c r="A165" s="24" t="s">
        <v>232</v>
      </c>
      <c r="B165" s="19">
        <v>5</v>
      </c>
      <c r="C165" s="19">
        <v>70</v>
      </c>
      <c r="D165" s="19">
        <v>2</v>
      </c>
      <c r="E165" s="19">
        <v>15</v>
      </c>
      <c r="F165" s="19">
        <v>22</v>
      </c>
      <c r="G165" s="19">
        <v>33</v>
      </c>
      <c r="H165" s="19">
        <v>38</v>
      </c>
      <c r="I165" s="19">
        <v>185</v>
      </c>
      <c r="K165" s="20" t="s">
        <v>184</v>
      </c>
      <c r="L165" s="23">
        <v>8.5106382978723402E-2</v>
      </c>
      <c r="M165" s="23">
        <v>0.21276595744680851</v>
      </c>
      <c r="N165" s="23">
        <v>2.1276595744680851E-2</v>
      </c>
      <c r="O165" s="23">
        <v>0.25531914893617019</v>
      </c>
      <c r="P165" s="23">
        <v>0.27659574468085107</v>
      </c>
      <c r="Q165" s="23">
        <v>0.1276595744680851</v>
      </c>
      <c r="R165" s="23">
        <v>2.1276595744680851E-2</v>
      </c>
      <c r="S165" s="23">
        <v>1</v>
      </c>
    </row>
    <row r="166" spans="1:19">
      <c r="A166" s="24" t="s">
        <v>289</v>
      </c>
      <c r="B166" s="19">
        <v>18</v>
      </c>
      <c r="C166" s="19">
        <v>62</v>
      </c>
      <c r="D166" s="19">
        <v>15</v>
      </c>
      <c r="E166" s="19">
        <v>48</v>
      </c>
      <c r="F166" s="19">
        <v>15</v>
      </c>
      <c r="G166" s="19">
        <v>13</v>
      </c>
      <c r="H166" s="19">
        <v>14</v>
      </c>
      <c r="I166" s="19">
        <v>185</v>
      </c>
      <c r="K166" s="20" t="s">
        <v>186</v>
      </c>
      <c r="L166" s="23">
        <v>0.22680412371134021</v>
      </c>
      <c r="M166" s="23">
        <v>0.32989690721649484</v>
      </c>
      <c r="N166" s="23">
        <v>2.3195876288659795E-2</v>
      </c>
      <c r="O166" s="23">
        <v>0.15721649484536082</v>
      </c>
      <c r="P166" s="23">
        <v>8.247422680412371E-2</v>
      </c>
      <c r="Q166" s="23">
        <v>2.5773195876288658E-2</v>
      </c>
      <c r="R166" s="23">
        <v>0.15463917525773196</v>
      </c>
      <c r="S166" s="23">
        <v>1</v>
      </c>
    </row>
    <row r="167" spans="1:19">
      <c r="A167" s="24" t="s">
        <v>34</v>
      </c>
      <c r="B167" s="19">
        <v>19</v>
      </c>
      <c r="C167" s="19">
        <v>61</v>
      </c>
      <c r="D167" s="19">
        <v>1</v>
      </c>
      <c r="E167" s="19">
        <v>27</v>
      </c>
      <c r="F167" s="19">
        <v>27</v>
      </c>
      <c r="G167" s="19">
        <v>38</v>
      </c>
      <c r="H167" s="19">
        <v>12</v>
      </c>
      <c r="I167" s="19">
        <v>185</v>
      </c>
      <c r="K167" s="20" t="s">
        <v>187</v>
      </c>
      <c r="L167" s="23">
        <v>7.8125E-2</v>
      </c>
      <c r="M167" s="23">
        <v>0.29375000000000001</v>
      </c>
      <c r="N167" s="23">
        <v>5.3124999999999999E-2</v>
      </c>
      <c r="O167" s="23">
        <v>0.41562500000000002</v>
      </c>
      <c r="P167" s="23">
        <v>5.9374999999999997E-2</v>
      </c>
      <c r="Q167" s="23">
        <v>3.125E-2</v>
      </c>
      <c r="R167" s="23">
        <v>6.8750000000000006E-2</v>
      </c>
      <c r="S167" s="23">
        <v>1</v>
      </c>
    </row>
    <row r="168" spans="1:19">
      <c r="A168" s="24" t="s">
        <v>310</v>
      </c>
      <c r="B168" s="19">
        <v>9</v>
      </c>
      <c r="C168" s="19">
        <v>34</v>
      </c>
      <c r="D168" s="19">
        <v>32</v>
      </c>
      <c r="E168" s="19">
        <v>76</v>
      </c>
      <c r="F168" s="19">
        <v>14</v>
      </c>
      <c r="G168" s="19">
        <v>17</v>
      </c>
      <c r="H168" s="19">
        <v>2</v>
      </c>
      <c r="I168" s="19">
        <v>184</v>
      </c>
      <c r="K168" s="20" t="s">
        <v>188</v>
      </c>
      <c r="L168" s="23">
        <v>5.3140096618357488E-2</v>
      </c>
      <c r="M168" s="23">
        <v>0.28019323671497587</v>
      </c>
      <c r="N168" s="23">
        <v>0.15942028985507245</v>
      </c>
      <c r="O168" s="23">
        <v>0.30595813204508859</v>
      </c>
      <c r="P168" s="23">
        <v>7.5684380032206122E-2</v>
      </c>
      <c r="Q168" s="23">
        <v>7.8904991948470213E-2</v>
      </c>
      <c r="R168" s="23">
        <v>4.6698872785829307E-2</v>
      </c>
      <c r="S168" s="23">
        <v>1</v>
      </c>
    </row>
    <row r="169" spans="1:19">
      <c r="A169" s="24" t="s">
        <v>70</v>
      </c>
      <c r="B169" s="19">
        <v>4</v>
      </c>
      <c r="C169" s="19">
        <v>27</v>
      </c>
      <c r="D169" s="19">
        <v>19</v>
      </c>
      <c r="E169" s="19">
        <v>110</v>
      </c>
      <c r="F169" s="19">
        <v>12</v>
      </c>
      <c r="G169" s="19">
        <v>9</v>
      </c>
      <c r="H169" s="19">
        <v>2</v>
      </c>
      <c r="I169" s="19">
        <v>183</v>
      </c>
      <c r="K169" s="20" t="s">
        <v>189</v>
      </c>
      <c r="L169" s="23">
        <v>0.11382113821138211</v>
      </c>
      <c r="M169" s="23">
        <v>0.42276422764227645</v>
      </c>
      <c r="N169" s="23">
        <v>8.1300813008130079E-2</v>
      </c>
      <c r="O169" s="23">
        <v>8.1300813008130079E-2</v>
      </c>
      <c r="P169" s="23">
        <v>0.15447154471544716</v>
      </c>
      <c r="Q169" s="23">
        <v>9.7560975609756101E-2</v>
      </c>
      <c r="R169" s="23">
        <v>4.878048780487805E-2</v>
      </c>
      <c r="S169" s="23">
        <v>1</v>
      </c>
    </row>
    <row r="170" spans="1:19">
      <c r="A170" s="24" t="s">
        <v>74</v>
      </c>
      <c r="B170" s="19">
        <v>13</v>
      </c>
      <c r="C170" s="19">
        <v>31</v>
      </c>
      <c r="D170" s="19">
        <v>14</v>
      </c>
      <c r="E170" s="19">
        <v>50</v>
      </c>
      <c r="F170" s="19">
        <v>46</v>
      </c>
      <c r="G170" s="19">
        <v>28</v>
      </c>
      <c r="H170" s="19">
        <v>0</v>
      </c>
      <c r="I170" s="19">
        <v>182</v>
      </c>
      <c r="K170" s="20" t="s">
        <v>190</v>
      </c>
      <c r="L170" s="23">
        <v>0.15723270440251572</v>
      </c>
      <c r="M170" s="23">
        <v>0.29559748427672955</v>
      </c>
      <c r="N170" s="23">
        <v>1.8867924528301886E-2</v>
      </c>
      <c r="O170" s="23">
        <v>0.24528301886792453</v>
      </c>
      <c r="P170" s="23">
        <v>6.2893081761006289E-2</v>
      </c>
      <c r="Q170" s="23">
        <v>0.1069182389937107</v>
      </c>
      <c r="R170" s="23">
        <v>0.11320754716981132</v>
      </c>
      <c r="S170" s="23">
        <v>1</v>
      </c>
    </row>
    <row r="171" spans="1:19">
      <c r="A171" s="24" t="s">
        <v>304</v>
      </c>
      <c r="B171" s="19">
        <v>18</v>
      </c>
      <c r="C171" s="19">
        <v>96</v>
      </c>
      <c r="D171" s="19">
        <v>12</v>
      </c>
      <c r="E171" s="19">
        <v>38</v>
      </c>
      <c r="F171" s="19">
        <v>16</v>
      </c>
      <c r="G171" s="19">
        <v>1</v>
      </c>
      <c r="H171" s="19">
        <v>0</v>
      </c>
      <c r="I171" s="19">
        <v>181</v>
      </c>
      <c r="K171" s="20" t="s">
        <v>191</v>
      </c>
      <c r="L171" s="23">
        <v>9.1304347826086957E-2</v>
      </c>
      <c r="M171" s="23">
        <v>0.29130434782608694</v>
      </c>
      <c r="N171" s="23">
        <v>1.7391304347826087E-2</v>
      </c>
      <c r="O171" s="23">
        <v>0.38695652173913042</v>
      </c>
      <c r="P171" s="23">
        <v>4.3478260869565216E-2</v>
      </c>
      <c r="Q171" s="23">
        <v>1.3043478260869565E-2</v>
      </c>
      <c r="R171" s="23">
        <v>0.15652173913043479</v>
      </c>
      <c r="S171" s="23">
        <v>1</v>
      </c>
    </row>
    <row r="172" spans="1:19">
      <c r="A172" s="24" t="s">
        <v>305</v>
      </c>
      <c r="B172" s="19">
        <v>14</v>
      </c>
      <c r="C172" s="19">
        <v>126</v>
      </c>
      <c r="D172" s="19">
        <v>0</v>
      </c>
      <c r="E172" s="19">
        <v>4</v>
      </c>
      <c r="F172" s="19">
        <v>15</v>
      </c>
      <c r="G172" s="19">
        <v>9</v>
      </c>
      <c r="H172" s="19">
        <v>9</v>
      </c>
      <c r="I172" s="19">
        <v>177</v>
      </c>
      <c r="K172" s="20" t="s">
        <v>192</v>
      </c>
      <c r="L172" s="23">
        <v>0.23417721518987342</v>
      </c>
      <c r="M172" s="23">
        <v>0.24050632911392406</v>
      </c>
      <c r="N172" s="23">
        <v>1.8987341772151899E-2</v>
      </c>
      <c r="O172" s="23">
        <v>0.34810126582278483</v>
      </c>
      <c r="P172" s="23">
        <v>0.10126582278481013</v>
      </c>
      <c r="Q172" s="23">
        <v>1.8987341772151899E-2</v>
      </c>
      <c r="R172" s="23">
        <v>3.7974683544303799E-2</v>
      </c>
      <c r="S172" s="23">
        <v>1</v>
      </c>
    </row>
    <row r="173" spans="1:19">
      <c r="A173" s="24" t="s">
        <v>238</v>
      </c>
      <c r="B173" s="19">
        <v>22</v>
      </c>
      <c r="C173" s="19">
        <v>43</v>
      </c>
      <c r="D173" s="19">
        <v>5</v>
      </c>
      <c r="E173" s="19">
        <v>28</v>
      </c>
      <c r="F173" s="19">
        <v>44</v>
      </c>
      <c r="G173" s="19">
        <v>29</v>
      </c>
      <c r="H173" s="19">
        <v>5</v>
      </c>
      <c r="I173" s="19">
        <v>176</v>
      </c>
      <c r="K173" s="20" t="s">
        <v>193</v>
      </c>
      <c r="L173" s="23">
        <v>0.15</v>
      </c>
      <c r="M173" s="23">
        <v>0.5</v>
      </c>
      <c r="N173" s="23">
        <v>0</v>
      </c>
      <c r="O173" s="23">
        <v>0.2</v>
      </c>
      <c r="P173" s="23">
        <v>0</v>
      </c>
      <c r="Q173" s="23">
        <v>0.15</v>
      </c>
      <c r="R173" s="23">
        <v>0</v>
      </c>
      <c r="S173" s="23">
        <v>1</v>
      </c>
    </row>
    <row r="174" spans="1:19">
      <c r="A174" s="24" t="s">
        <v>93</v>
      </c>
      <c r="B174" s="19">
        <v>14</v>
      </c>
      <c r="C174" s="19">
        <v>52</v>
      </c>
      <c r="D174" s="19">
        <v>7</v>
      </c>
      <c r="E174" s="19">
        <v>70</v>
      </c>
      <c r="F174" s="19">
        <v>25</v>
      </c>
      <c r="G174" s="19">
        <v>3</v>
      </c>
      <c r="H174" s="19">
        <v>4</v>
      </c>
      <c r="I174" s="19">
        <v>175</v>
      </c>
      <c r="K174" s="20" t="s">
        <v>194</v>
      </c>
      <c r="L174" s="23">
        <v>0.15942028985507245</v>
      </c>
      <c r="M174" s="23">
        <v>0.37681159420289856</v>
      </c>
      <c r="N174" s="23">
        <v>1.4492753623188406E-2</v>
      </c>
      <c r="O174" s="23">
        <v>0.13043478260869565</v>
      </c>
      <c r="P174" s="23">
        <v>0.15942028985507245</v>
      </c>
      <c r="Q174" s="23">
        <v>0.15942028985507245</v>
      </c>
      <c r="R174" s="23">
        <v>0</v>
      </c>
      <c r="S174" s="23">
        <v>1</v>
      </c>
    </row>
    <row r="175" spans="1:19">
      <c r="A175" s="24" t="s">
        <v>17</v>
      </c>
      <c r="B175" s="19">
        <v>23</v>
      </c>
      <c r="C175" s="19">
        <v>10</v>
      </c>
      <c r="D175" s="19">
        <v>0</v>
      </c>
      <c r="E175" s="19">
        <v>76</v>
      </c>
      <c r="F175" s="19">
        <v>44</v>
      </c>
      <c r="G175" s="19">
        <v>16</v>
      </c>
      <c r="H175" s="19">
        <v>3</v>
      </c>
      <c r="I175" s="19">
        <v>172</v>
      </c>
      <c r="K175" s="20" t="s">
        <v>195</v>
      </c>
      <c r="L175" s="23">
        <v>5.5555555555555552E-2</v>
      </c>
      <c r="M175" s="23">
        <v>0.57407407407407407</v>
      </c>
      <c r="N175" s="23">
        <v>1.8518518518518517E-2</v>
      </c>
      <c r="O175" s="23">
        <v>0.16666666666666666</v>
      </c>
      <c r="P175" s="23">
        <v>0.18518518518518517</v>
      </c>
      <c r="Q175" s="23">
        <v>0</v>
      </c>
      <c r="R175" s="23">
        <v>0</v>
      </c>
      <c r="S175" s="23">
        <v>1</v>
      </c>
    </row>
    <row r="176" spans="1:19">
      <c r="A176" s="24" t="s">
        <v>104</v>
      </c>
      <c r="B176" s="19">
        <v>12</v>
      </c>
      <c r="C176" s="19">
        <v>43</v>
      </c>
      <c r="D176" s="19">
        <v>12</v>
      </c>
      <c r="E176" s="19">
        <v>73</v>
      </c>
      <c r="F176" s="19">
        <v>12</v>
      </c>
      <c r="G176" s="19">
        <v>16</v>
      </c>
      <c r="H176" s="19">
        <v>4</v>
      </c>
      <c r="I176" s="19">
        <v>172</v>
      </c>
      <c r="K176" s="20" t="s">
        <v>196</v>
      </c>
      <c r="L176" s="23">
        <v>3.0508474576271188E-2</v>
      </c>
      <c r="M176" s="23">
        <v>0.28813559322033899</v>
      </c>
      <c r="N176" s="23">
        <v>0.11186440677966102</v>
      </c>
      <c r="O176" s="23">
        <v>0.35932203389830508</v>
      </c>
      <c r="P176" s="23">
        <v>0.12542372881355932</v>
      </c>
      <c r="Q176" s="23">
        <v>5.0847457627118647E-2</v>
      </c>
      <c r="R176" s="23">
        <v>3.3898305084745763E-2</v>
      </c>
      <c r="S176" s="23">
        <v>1</v>
      </c>
    </row>
    <row r="177" spans="1:19">
      <c r="A177" s="24" t="s">
        <v>122</v>
      </c>
      <c r="B177" s="19">
        <v>1</v>
      </c>
      <c r="C177" s="19">
        <v>28</v>
      </c>
      <c r="D177" s="19">
        <v>22</v>
      </c>
      <c r="E177" s="19">
        <v>28</v>
      </c>
      <c r="F177" s="19">
        <v>64</v>
      </c>
      <c r="G177" s="19">
        <v>24</v>
      </c>
      <c r="H177" s="19">
        <v>4</v>
      </c>
      <c r="I177" s="19">
        <v>171</v>
      </c>
      <c r="K177" s="20" t="s">
        <v>197</v>
      </c>
      <c r="L177" s="23">
        <v>0.16403162055335968</v>
      </c>
      <c r="M177" s="23">
        <v>0.18379446640316205</v>
      </c>
      <c r="N177" s="23">
        <v>5.731225296442688E-2</v>
      </c>
      <c r="O177" s="23">
        <v>0.23122529644268774</v>
      </c>
      <c r="P177" s="23">
        <v>0.11067193675889328</v>
      </c>
      <c r="Q177" s="23">
        <v>0.20158102766798419</v>
      </c>
      <c r="R177" s="23">
        <v>5.1383399209486168E-2</v>
      </c>
      <c r="S177" s="23">
        <v>1</v>
      </c>
    </row>
    <row r="178" spans="1:19">
      <c r="A178" s="24" t="s">
        <v>138</v>
      </c>
      <c r="B178" s="19">
        <v>45</v>
      </c>
      <c r="C178" s="19">
        <v>24</v>
      </c>
      <c r="D178" s="19">
        <v>0</v>
      </c>
      <c r="E178" s="19">
        <v>7</v>
      </c>
      <c r="F178" s="19">
        <v>16</v>
      </c>
      <c r="G178" s="19">
        <v>74</v>
      </c>
      <c r="H178" s="19">
        <v>4</v>
      </c>
      <c r="I178" s="19">
        <v>170</v>
      </c>
      <c r="K178" s="20" t="s">
        <v>198</v>
      </c>
      <c r="L178" s="23">
        <v>0.18095238095238095</v>
      </c>
      <c r="M178" s="23">
        <v>0.33333333333333331</v>
      </c>
      <c r="N178" s="23">
        <v>2.8571428571428571E-2</v>
      </c>
      <c r="O178" s="23">
        <v>0.19047619047619047</v>
      </c>
      <c r="P178" s="23">
        <v>9.5238095238095233E-2</v>
      </c>
      <c r="Q178" s="23">
        <v>5.7142857142857141E-2</v>
      </c>
      <c r="R178" s="23">
        <v>0.11428571428571428</v>
      </c>
      <c r="S178" s="23">
        <v>1</v>
      </c>
    </row>
    <row r="179" spans="1:19">
      <c r="A179" s="24" t="s">
        <v>294</v>
      </c>
      <c r="B179" s="19">
        <v>6</v>
      </c>
      <c r="C179" s="19">
        <v>117</v>
      </c>
      <c r="D179" s="19">
        <v>5</v>
      </c>
      <c r="E179" s="19">
        <v>6</v>
      </c>
      <c r="F179" s="19">
        <v>13</v>
      </c>
      <c r="G179" s="19">
        <v>1</v>
      </c>
      <c r="H179" s="19">
        <v>19</v>
      </c>
      <c r="I179" s="19">
        <v>167</v>
      </c>
      <c r="K179" s="20" t="s">
        <v>199</v>
      </c>
      <c r="L179" s="23">
        <v>9.3862815884476536E-2</v>
      </c>
      <c r="M179" s="23">
        <v>0.44404332129963897</v>
      </c>
      <c r="N179" s="23">
        <v>1.8050541516245487E-2</v>
      </c>
      <c r="O179" s="23">
        <v>0.1299638989169675</v>
      </c>
      <c r="P179" s="23">
        <v>0.11913357400722022</v>
      </c>
      <c r="Q179" s="23">
        <v>0.1407942238267148</v>
      </c>
      <c r="R179" s="23">
        <v>5.4151624548736461E-2</v>
      </c>
      <c r="S179" s="23">
        <v>1</v>
      </c>
    </row>
    <row r="180" spans="1:19">
      <c r="A180" s="24" t="s">
        <v>113</v>
      </c>
      <c r="B180" s="19">
        <v>4</v>
      </c>
      <c r="C180" s="19">
        <v>16</v>
      </c>
      <c r="D180" s="19">
        <v>28</v>
      </c>
      <c r="E180" s="19">
        <v>79</v>
      </c>
      <c r="F180" s="19">
        <v>13</v>
      </c>
      <c r="G180" s="19">
        <v>26</v>
      </c>
      <c r="H180" s="19">
        <v>0</v>
      </c>
      <c r="I180" s="19">
        <v>166</v>
      </c>
      <c r="K180" s="20" t="s">
        <v>200</v>
      </c>
      <c r="L180" s="23">
        <v>3.0769230769230771E-2</v>
      </c>
      <c r="M180" s="23">
        <v>0.19487179487179487</v>
      </c>
      <c r="N180" s="23">
        <v>0.16923076923076924</v>
      </c>
      <c r="O180" s="23">
        <v>0.41025641025641024</v>
      </c>
      <c r="P180" s="23">
        <v>0.11282051282051282</v>
      </c>
      <c r="Q180" s="23">
        <v>7.179487179487179E-2</v>
      </c>
      <c r="R180" s="23">
        <v>1.0256410256410256E-2</v>
      </c>
      <c r="S180" s="23">
        <v>1</v>
      </c>
    </row>
    <row r="181" spans="1:19">
      <c r="A181" s="24" t="s">
        <v>108</v>
      </c>
      <c r="B181" s="19">
        <v>5</v>
      </c>
      <c r="C181" s="19">
        <v>14</v>
      </c>
      <c r="D181" s="19">
        <v>4</v>
      </c>
      <c r="E181" s="19">
        <v>13</v>
      </c>
      <c r="F181" s="19">
        <v>18</v>
      </c>
      <c r="G181" s="19">
        <v>108</v>
      </c>
      <c r="H181" s="19">
        <v>3</v>
      </c>
      <c r="I181" s="19">
        <v>165</v>
      </c>
      <c r="K181" s="20" t="s">
        <v>202</v>
      </c>
      <c r="L181" s="23">
        <v>5.4006968641114983E-2</v>
      </c>
      <c r="M181" s="23">
        <v>0.16898954703832753</v>
      </c>
      <c r="N181" s="23">
        <v>4.878048780487805E-2</v>
      </c>
      <c r="O181" s="23">
        <v>0.22299651567944251</v>
      </c>
      <c r="P181" s="23">
        <v>0.38501742160278746</v>
      </c>
      <c r="Q181" s="23">
        <v>6.2717770034843204E-2</v>
      </c>
      <c r="R181" s="23">
        <v>5.7491289198606271E-2</v>
      </c>
      <c r="S181" s="23">
        <v>1</v>
      </c>
    </row>
    <row r="182" spans="1:19">
      <c r="A182" s="24" t="s">
        <v>284</v>
      </c>
      <c r="B182" s="19">
        <v>25</v>
      </c>
      <c r="C182" s="19">
        <v>71</v>
      </c>
      <c r="D182" s="19">
        <v>6</v>
      </c>
      <c r="E182" s="19">
        <v>14</v>
      </c>
      <c r="F182" s="19">
        <v>29</v>
      </c>
      <c r="G182" s="19">
        <v>13</v>
      </c>
      <c r="H182" s="19">
        <v>7</v>
      </c>
      <c r="I182" s="19">
        <v>165</v>
      </c>
      <c r="K182" s="20" t="s">
        <v>203</v>
      </c>
      <c r="L182" s="23">
        <v>0.21113402061855671</v>
      </c>
      <c r="M182" s="23">
        <v>0.24453608247422681</v>
      </c>
      <c r="N182" s="23">
        <v>1.2371134020618556E-3</v>
      </c>
      <c r="O182" s="23">
        <v>7.1340206185567009E-2</v>
      </c>
      <c r="P182" s="23">
        <v>0.14309278350515464</v>
      </c>
      <c r="Q182" s="23">
        <v>0.23835051546391753</v>
      </c>
      <c r="R182" s="23">
        <v>9.0309278350515471E-2</v>
      </c>
      <c r="S182" s="23">
        <v>1</v>
      </c>
    </row>
    <row r="183" spans="1:19">
      <c r="A183" s="24" t="s">
        <v>408</v>
      </c>
      <c r="B183" s="19">
        <v>3</v>
      </c>
      <c r="C183" s="19">
        <v>76</v>
      </c>
      <c r="D183" s="19">
        <v>18</v>
      </c>
      <c r="E183" s="19">
        <v>6</v>
      </c>
      <c r="F183" s="19">
        <v>27</v>
      </c>
      <c r="G183" s="19">
        <v>32</v>
      </c>
      <c r="H183" s="19">
        <v>2</v>
      </c>
      <c r="I183" s="19">
        <v>164</v>
      </c>
      <c r="K183" s="20" t="s">
        <v>204</v>
      </c>
      <c r="L183" s="23">
        <v>0.33725490196078434</v>
      </c>
      <c r="M183" s="23">
        <v>0.18431372549019609</v>
      </c>
      <c r="N183" s="23">
        <v>0</v>
      </c>
      <c r="O183" s="23">
        <v>8.6274509803921567E-2</v>
      </c>
      <c r="P183" s="23">
        <v>0.14313725490196078</v>
      </c>
      <c r="Q183" s="23">
        <v>0.14509803921568629</v>
      </c>
      <c r="R183" s="23">
        <v>0.10392156862745099</v>
      </c>
      <c r="S183" s="23">
        <v>1</v>
      </c>
    </row>
    <row r="184" spans="1:19">
      <c r="A184" s="24" t="s">
        <v>75</v>
      </c>
      <c r="B184" s="19">
        <v>9</v>
      </c>
      <c r="C184" s="19">
        <v>9</v>
      </c>
      <c r="D184" s="19">
        <v>12</v>
      </c>
      <c r="E184" s="19">
        <v>69</v>
      </c>
      <c r="F184" s="19">
        <v>25</v>
      </c>
      <c r="G184" s="19">
        <v>25</v>
      </c>
      <c r="H184" s="19">
        <v>14</v>
      </c>
      <c r="I184" s="19">
        <v>163</v>
      </c>
      <c r="K184" s="20" t="s">
        <v>205</v>
      </c>
      <c r="L184" s="23">
        <v>0.14864864864864866</v>
      </c>
      <c r="M184" s="23">
        <v>0.51544401544401541</v>
      </c>
      <c r="N184" s="23">
        <v>3.6679536679536683E-2</v>
      </c>
      <c r="O184" s="23">
        <v>5.9845559845559844E-2</v>
      </c>
      <c r="P184" s="23">
        <v>0.20463320463320464</v>
      </c>
      <c r="Q184" s="23">
        <v>1.9305019305019305E-2</v>
      </c>
      <c r="R184" s="23">
        <v>1.5444015444015444E-2</v>
      </c>
      <c r="S184" s="23">
        <v>1</v>
      </c>
    </row>
    <row r="185" spans="1:19">
      <c r="A185" s="24" t="s">
        <v>39</v>
      </c>
      <c r="B185" s="19">
        <v>23</v>
      </c>
      <c r="C185" s="19">
        <v>70</v>
      </c>
      <c r="D185" s="19">
        <v>2</v>
      </c>
      <c r="E185" s="19">
        <v>15</v>
      </c>
      <c r="F185" s="19">
        <v>34</v>
      </c>
      <c r="G185" s="19">
        <v>0</v>
      </c>
      <c r="H185" s="19">
        <v>18</v>
      </c>
      <c r="I185" s="19">
        <v>162</v>
      </c>
      <c r="K185" s="20" t="s">
        <v>206</v>
      </c>
      <c r="L185" s="23">
        <v>5.2356020942408377E-2</v>
      </c>
      <c r="M185" s="23">
        <v>0.2879581151832461</v>
      </c>
      <c r="N185" s="23">
        <v>5.235602094240838E-3</v>
      </c>
      <c r="O185" s="23">
        <v>8.3769633507853408E-2</v>
      </c>
      <c r="P185" s="23">
        <v>0.26701570680628273</v>
      </c>
      <c r="Q185" s="23">
        <v>7.8534031413612565E-2</v>
      </c>
      <c r="R185" s="23">
        <v>0.22513089005235601</v>
      </c>
      <c r="S185" s="23">
        <v>1</v>
      </c>
    </row>
    <row r="186" spans="1:19">
      <c r="A186" s="24" t="s">
        <v>146</v>
      </c>
      <c r="B186" s="19">
        <v>9</v>
      </c>
      <c r="C186" s="19">
        <v>49</v>
      </c>
      <c r="D186" s="19">
        <v>3</v>
      </c>
      <c r="E186" s="19">
        <v>59</v>
      </c>
      <c r="F186" s="19">
        <v>19</v>
      </c>
      <c r="G186" s="19">
        <v>18</v>
      </c>
      <c r="H186" s="19">
        <v>4</v>
      </c>
      <c r="I186" s="19">
        <v>161</v>
      </c>
      <c r="K186" s="20" t="s">
        <v>207</v>
      </c>
      <c r="L186" s="23">
        <v>0.14516129032258066</v>
      </c>
      <c r="M186" s="23">
        <v>0.16666666666666666</v>
      </c>
      <c r="N186" s="23">
        <v>5.3763440860215055E-2</v>
      </c>
      <c r="O186" s="23">
        <v>0.22580645161290322</v>
      </c>
      <c r="P186" s="23">
        <v>0.17741935483870969</v>
      </c>
      <c r="Q186" s="23">
        <v>0.18279569892473119</v>
      </c>
      <c r="R186" s="23">
        <v>4.8387096774193547E-2</v>
      </c>
      <c r="S186" s="23">
        <v>1</v>
      </c>
    </row>
    <row r="187" spans="1:19">
      <c r="A187" s="24" t="s">
        <v>190</v>
      </c>
      <c r="B187" s="19">
        <v>25</v>
      </c>
      <c r="C187" s="19">
        <v>47</v>
      </c>
      <c r="D187" s="19">
        <v>3</v>
      </c>
      <c r="E187" s="19">
        <v>39</v>
      </c>
      <c r="F187" s="19">
        <v>10</v>
      </c>
      <c r="G187" s="19">
        <v>17</v>
      </c>
      <c r="H187" s="19">
        <v>18</v>
      </c>
      <c r="I187" s="19">
        <v>159</v>
      </c>
      <c r="K187" s="20" t="s">
        <v>208</v>
      </c>
      <c r="L187" s="23">
        <v>7.7720207253886009E-2</v>
      </c>
      <c r="M187" s="23">
        <v>0.15544041450777202</v>
      </c>
      <c r="N187" s="23">
        <v>0</v>
      </c>
      <c r="O187" s="23">
        <v>0.22797927461139897</v>
      </c>
      <c r="P187" s="23">
        <v>0.50777202072538863</v>
      </c>
      <c r="Q187" s="23">
        <v>2.5906735751295335E-2</v>
      </c>
      <c r="R187" s="23">
        <v>5.1813471502590676E-3</v>
      </c>
      <c r="S187" s="23">
        <v>1</v>
      </c>
    </row>
    <row r="188" spans="1:19">
      <c r="A188" s="24" t="s">
        <v>192</v>
      </c>
      <c r="B188" s="19">
        <v>37</v>
      </c>
      <c r="C188" s="19">
        <v>38</v>
      </c>
      <c r="D188" s="19">
        <v>3</v>
      </c>
      <c r="E188" s="19">
        <v>55</v>
      </c>
      <c r="F188" s="19">
        <v>16</v>
      </c>
      <c r="G188" s="19">
        <v>3</v>
      </c>
      <c r="H188" s="19">
        <v>6</v>
      </c>
      <c r="I188" s="19">
        <v>158</v>
      </c>
      <c r="K188" s="20" t="s">
        <v>209</v>
      </c>
      <c r="L188" s="23">
        <v>0.16229508196721312</v>
      </c>
      <c r="M188" s="23">
        <v>0.18032786885245902</v>
      </c>
      <c r="N188" s="23">
        <v>1.5573770491803279E-2</v>
      </c>
      <c r="O188" s="23">
        <v>0.22459016393442624</v>
      </c>
      <c r="P188" s="23">
        <v>9.0163934426229511E-2</v>
      </c>
      <c r="Q188" s="23">
        <v>0.30655737704918035</v>
      </c>
      <c r="R188" s="23">
        <v>2.0491803278688523E-2</v>
      </c>
      <c r="S188" s="23">
        <v>1</v>
      </c>
    </row>
    <row r="189" spans="1:19">
      <c r="A189" s="24" t="s">
        <v>129</v>
      </c>
      <c r="B189" s="19">
        <v>14</v>
      </c>
      <c r="C189" s="19">
        <v>45</v>
      </c>
      <c r="D189" s="19">
        <v>0</v>
      </c>
      <c r="E189" s="19">
        <v>30</v>
      </c>
      <c r="F189" s="19">
        <v>10</v>
      </c>
      <c r="G189" s="19">
        <v>44</v>
      </c>
      <c r="H189" s="19">
        <v>14</v>
      </c>
      <c r="I189" s="19">
        <v>157</v>
      </c>
      <c r="K189" s="20" t="s">
        <v>210</v>
      </c>
      <c r="L189" s="23">
        <v>0.10440835266821345</v>
      </c>
      <c r="M189" s="23">
        <v>0.1728538283062645</v>
      </c>
      <c r="N189" s="23">
        <v>1.7401392111368909E-3</v>
      </c>
      <c r="O189" s="23">
        <v>0.24593967517401391</v>
      </c>
      <c r="P189" s="23">
        <v>0.22795823665893272</v>
      </c>
      <c r="Q189" s="23">
        <v>0.21751740139211137</v>
      </c>
      <c r="R189" s="23">
        <v>2.9582366589327145E-2</v>
      </c>
      <c r="S189" s="23">
        <v>1</v>
      </c>
    </row>
    <row r="190" spans="1:19">
      <c r="A190" s="24" t="s">
        <v>116</v>
      </c>
      <c r="B190" s="19">
        <v>18</v>
      </c>
      <c r="C190" s="19">
        <v>76</v>
      </c>
      <c r="D190" s="19">
        <v>0</v>
      </c>
      <c r="E190" s="19">
        <v>27</v>
      </c>
      <c r="F190" s="19">
        <v>27</v>
      </c>
      <c r="G190" s="19">
        <v>5</v>
      </c>
      <c r="H190" s="19">
        <v>4</v>
      </c>
      <c r="I190" s="19">
        <v>157</v>
      </c>
      <c r="K190" s="20" t="s">
        <v>211</v>
      </c>
      <c r="L190" s="23">
        <v>0.10315186246418338</v>
      </c>
      <c r="M190" s="23">
        <v>0.11060171919770774</v>
      </c>
      <c r="N190" s="23">
        <v>5.7306590257879652E-4</v>
      </c>
      <c r="O190" s="23">
        <v>0.16905444126074498</v>
      </c>
      <c r="P190" s="23">
        <v>0.3008595988538682</v>
      </c>
      <c r="Q190" s="23">
        <v>0.27965616045845271</v>
      </c>
      <c r="R190" s="23">
        <v>3.6103151862464183E-2</v>
      </c>
      <c r="S190" s="23">
        <v>1</v>
      </c>
    </row>
    <row r="191" spans="1:19">
      <c r="A191" s="24" t="s">
        <v>330</v>
      </c>
      <c r="B191" s="19">
        <v>19</v>
      </c>
      <c r="C191" s="19">
        <v>75</v>
      </c>
      <c r="D191" s="19">
        <v>12</v>
      </c>
      <c r="E191" s="19">
        <v>4</v>
      </c>
      <c r="F191" s="19">
        <v>18</v>
      </c>
      <c r="G191" s="19">
        <v>21</v>
      </c>
      <c r="H191" s="19">
        <v>8</v>
      </c>
      <c r="I191" s="19">
        <v>157</v>
      </c>
      <c r="K191" s="20" t="s">
        <v>212</v>
      </c>
      <c r="L191" s="23">
        <v>0.10169491525423729</v>
      </c>
      <c r="M191" s="23">
        <v>0.3192090395480226</v>
      </c>
      <c r="N191" s="23">
        <v>8.4745762711864406E-3</v>
      </c>
      <c r="O191" s="23">
        <v>0.16384180790960451</v>
      </c>
      <c r="P191" s="23">
        <v>0.25988700564971751</v>
      </c>
      <c r="Q191" s="23">
        <v>0.1384180790960452</v>
      </c>
      <c r="R191" s="23">
        <v>8.4745762711864406E-3</v>
      </c>
      <c r="S191" s="23">
        <v>1</v>
      </c>
    </row>
    <row r="192" spans="1:19">
      <c r="A192" s="24" t="s">
        <v>15</v>
      </c>
      <c r="B192" s="19">
        <v>3</v>
      </c>
      <c r="C192" s="19">
        <v>15</v>
      </c>
      <c r="D192" s="19">
        <v>2</v>
      </c>
      <c r="E192" s="19">
        <v>75</v>
      </c>
      <c r="F192" s="19">
        <v>26</v>
      </c>
      <c r="G192" s="19">
        <v>27</v>
      </c>
      <c r="H192" s="19">
        <v>8</v>
      </c>
      <c r="I192" s="19">
        <v>156</v>
      </c>
      <c r="K192" s="20" t="s">
        <v>213</v>
      </c>
      <c r="L192" s="23">
        <v>0.14659018483110262</v>
      </c>
      <c r="M192" s="23">
        <v>0.20713830465264499</v>
      </c>
      <c r="N192" s="23">
        <v>0</v>
      </c>
      <c r="O192" s="23">
        <v>7.3932441045251748E-2</v>
      </c>
      <c r="P192" s="23">
        <v>0.25621414913957935</v>
      </c>
      <c r="Q192" s="23">
        <v>0.27724665391969405</v>
      </c>
      <c r="R192" s="23">
        <v>3.8878266411727216E-2</v>
      </c>
      <c r="S192" s="23">
        <v>1</v>
      </c>
    </row>
    <row r="193" spans="1:19">
      <c r="A193" s="24" t="s">
        <v>339</v>
      </c>
      <c r="B193" s="19">
        <v>16</v>
      </c>
      <c r="C193" s="19">
        <v>10</v>
      </c>
      <c r="D193" s="19">
        <v>10</v>
      </c>
      <c r="E193" s="19">
        <v>72</v>
      </c>
      <c r="F193" s="19">
        <v>34</v>
      </c>
      <c r="G193" s="19">
        <v>13</v>
      </c>
      <c r="H193" s="19">
        <v>1</v>
      </c>
      <c r="I193" s="19">
        <v>156</v>
      </c>
      <c r="K193" s="20" t="s">
        <v>214</v>
      </c>
      <c r="L193" s="23">
        <v>0.16666666666666666</v>
      </c>
      <c r="M193" s="23">
        <v>0.33730158730158732</v>
      </c>
      <c r="N193" s="23">
        <v>1.1904761904761904E-2</v>
      </c>
      <c r="O193" s="23">
        <v>0.27380952380952384</v>
      </c>
      <c r="P193" s="23">
        <v>0.10714285714285714</v>
      </c>
      <c r="Q193" s="23">
        <v>1.1904761904761904E-2</v>
      </c>
      <c r="R193" s="23">
        <v>9.1269841269841265E-2</v>
      </c>
      <c r="S193" s="23">
        <v>1</v>
      </c>
    </row>
    <row r="194" spans="1:19">
      <c r="A194" s="24" t="s">
        <v>43</v>
      </c>
      <c r="B194" s="19">
        <v>29</v>
      </c>
      <c r="C194" s="19">
        <v>30</v>
      </c>
      <c r="D194" s="19">
        <v>0</v>
      </c>
      <c r="E194" s="19">
        <v>17</v>
      </c>
      <c r="F194" s="19">
        <v>32</v>
      </c>
      <c r="G194" s="19">
        <v>17</v>
      </c>
      <c r="H194" s="19">
        <v>29</v>
      </c>
      <c r="I194" s="19">
        <v>154</v>
      </c>
      <c r="K194" s="20" t="s">
        <v>215</v>
      </c>
      <c r="L194" s="23">
        <v>8.1818181818181818E-2</v>
      </c>
      <c r="M194" s="23">
        <v>6.8181818181818177E-2</v>
      </c>
      <c r="N194" s="23">
        <v>9.5454545454545459E-2</v>
      </c>
      <c r="O194" s="23">
        <v>6.8181818181818177E-2</v>
      </c>
      <c r="P194" s="23">
        <v>8.1818181818181818E-2</v>
      </c>
      <c r="Q194" s="23">
        <v>0.57727272727272727</v>
      </c>
      <c r="R194" s="23">
        <v>2.7272727272727271E-2</v>
      </c>
      <c r="S194" s="23">
        <v>1</v>
      </c>
    </row>
    <row r="195" spans="1:19">
      <c r="A195" s="24" t="s">
        <v>26</v>
      </c>
      <c r="B195" s="19">
        <v>14</v>
      </c>
      <c r="C195" s="19">
        <v>56</v>
      </c>
      <c r="D195" s="19">
        <v>0</v>
      </c>
      <c r="E195" s="19">
        <v>13</v>
      </c>
      <c r="F195" s="19">
        <v>60</v>
      </c>
      <c r="G195" s="19">
        <v>8</v>
      </c>
      <c r="H195" s="19">
        <v>3</v>
      </c>
      <c r="I195" s="19">
        <v>154</v>
      </c>
      <c r="K195" s="20" t="s">
        <v>216</v>
      </c>
      <c r="L195" s="23">
        <v>0.11949685534591195</v>
      </c>
      <c r="M195" s="23">
        <v>0.20964360587002095</v>
      </c>
      <c r="N195" s="23">
        <v>5.8700209643605873E-2</v>
      </c>
      <c r="O195" s="23">
        <v>0.23060796645702306</v>
      </c>
      <c r="P195" s="23">
        <v>0.20545073375262055</v>
      </c>
      <c r="Q195" s="23">
        <v>0.14046121593291405</v>
      </c>
      <c r="R195" s="23">
        <v>3.5639412997903561E-2</v>
      </c>
      <c r="S195" s="23">
        <v>1</v>
      </c>
    </row>
    <row r="196" spans="1:19">
      <c r="A196" s="24" t="s">
        <v>246</v>
      </c>
      <c r="B196" s="19">
        <v>39</v>
      </c>
      <c r="C196" s="19">
        <v>84</v>
      </c>
      <c r="D196" s="19">
        <v>0</v>
      </c>
      <c r="E196" s="19">
        <v>15</v>
      </c>
      <c r="F196" s="19">
        <v>8</v>
      </c>
      <c r="G196" s="19">
        <v>6</v>
      </c>
      <c r="H196" s="19">
        <v>0</v>
      </c>
      <c r="I196" s="19">
        <v>152</v>
      </c>
      <c r="K196" s="20" t="s">
        <v>217</v>
      </c>
      <c r="L196" s="23">
        <v>4.3181818181818182E-2</v>
      </c>
      <c r="M196" s="23">
        <v>0.20454545454545456</v>
      </c>
      <c r="N196" s="23">
        <v>0.10227272727272728</v>
      </c>
      <c r="O196" s="23">
        <v>0.16363636363636364</v>
      </c>
      <c r="P196" s="23">
        <v>0.2818181818181818</v>
      </c>
      <c r="Q196" s="23">
        <v>0.18636363636363637</v>
      </c>
      <c r="R196" s="23">
        <v>1.8181818181818181E-2</v>
      </c>
      <c r="S196" s="23">
        <v>1</v>
      </c>
    </row>
    <row r="197" spans="1:19">
      <c r="A197" s="24" t="s">
        <v>162</v>
      </c>
      <c r="B197" s="19">
        <v>2</v>
      </c>
      <c r="C197" s="19">
        <v>14</v>
      </c>
      <c r="D197" s="19">
        <v>22</v>
      </c>
      <c r="E197" s="19">
        <v>82</v>
      </c>
      <c r="F197" s="19">
        <v>12</v>
      </c>
      <c r="G197" s="19">
        <v>10</v>
      </c>
      <c r="H197" s="19">
        <v>9</v>
      </c>
      <c r="I197" s="19">
        <v>151</v>
      </c>
      <c r="K197" s="20" t="s">
        <v>218</v>
      </c>
      <c r="L197" s="23">
        <v>3.0534351145038167E-2</v>
      </c>
      <c r="M197" s="23">
        <v>0.36641221374045801</v>
      </c>
      <c r="N197" s="23">
        <v>0.14503816793893129</v>
      </c>
      <c r="O197" s="23">
        <v>0.12977099236641221</v>
      </c>
      <c r="P197" s="23">
        <v>0.22900763358778625</v>
      </c>
      <c r="Q197" s="23">
        <v>6.8702290076335881E-2</v>
      </c>
      <c r="R197" s="23">
        <v>3.0534351145038167E-2</v>
      </c>
      <c r="S197" s="23">
        <v>1</v>
      </c>
    </row>
    <row r="198" spans="1:19">
      <c r="A198" s="24" t="s">
        <v>10</v>
      </c>
      <c r="B198" s="19">
        <v>49</v>
      </c>
      <c r="C198" s="19">
        <v>9</v>
      </c>
      <c r="D198" s="19">
        <v>0</v>
      </c>
      <c r="E198" s="19">
        <v>25</v>
      </c>
      <c r="F198" s="19">
        <v>21</v>
      </c>
      <c r="G198" s="19">
        <v>7</v>
      </c>
      <c r="H198" s="19">
        <v>39</v>
      </c>
      <c r="I198" s="19">
        <v>150</v>
      </c>
      <c r="K198" s="20" t="s">
        <v>219</v>
      </c>
      <c r="L198" s="23">
        <v>2.197802197802198E-2</v>
      </c>
      <c r="M198" s="23">
        <v>0.15384615384615385</v>
      </c>
      <c r="N198" s="23">
        <v>0.14285714285714285</v>
      </c>
      <c r="O198" s="23">
        <v>0.13186813186813187</v>
      </c>
      <c r="P198" s="23">
        <v>0.19780219780219779</v>
      </c>
      <c r="Q198" s="23">
        <v>0.15384615384615385</v>
      </c>
      <c r="R198" s="23">
        <v>0.19780219780219779</v>
      </c>
      <c r="S198" s="23">
        <v>1</v>
      </c>
    </row>
    <row r="199" spans="1:19">
      <c r="A199" s="24" t="s">
        <v>413</v>
      </c>
      <c r="B199" s="19">
        <v>13</v>
      </c>
      <c r="C199" s="19">
        <v>63</v>
      </c>
      <c r="D199" s="19">
        <v>7</v>
      </c>
      <c r="E199" s="19">
        <v>20</v>
      </c>
      <c r="F199" s="19">
        <v>19</v>
      </c>
      <c r="G199" s="19">
        <v>12</v>
      </c>
      <c r="H199" s="19">
        <v>15</v>
      </c>
      <c r="I199" s="19">
        <v>149</v>
      </c>
      <c r="K199" s="20" t="s">
        <v>220</v>
      </c>
      <c r="L199" s="23">
        <v>0.10732984293193717</v>
      </c>
      <c r="M199" s="23">
        <v>0.26178010471204188</v>
      </c>
      <c r="N199" s="23">
        <v>4.712041884816754E-2</v>
      </c>
      <c r="O199" s="23">
        <v>0.38219895287958117</v>
      </c>
      <c r="P199" s="23">
        <v>0.16753926701570682</v>
      </c>
      <c r="Q199" s="23">
        <v>2.0942408376963352E-2</v>
      </c>
      <c r="R199" s="23">
        <v>1.3089005235602094E-2</v>
      </c>
      <c r="S199" s="23">
        <v>1</v>
      </c>
    </row>
    <row r="200" spans="1:19">
      <c r="A200" s="24" t="s">
        <v>79</v>
      </c>
      <c r="B200" s="19">
        <v>4</v>
      </c>
      <c r="C200" s="19">
        <v>25</v>
      </c>
      <c r="D200" s="19">
        <v>12</v>
      </c>
      <c r="E200" s="19">
        <v>41</v>
      </c>
      <c r="F200" s="19">
        <v>37</v>
      </c>
      <c r="G200" s="19">
        <v>15</v>
      </c>
      <c r="H200" s="19">
        <v>13</v>
      </c>
      <c r="I200" s="19">
        <v>147</v>
      </c>
      <c r="K200" s="20" t="s">
        <v>221</v>
      </c>
      <c r="L200" s="23">
        <v>2.6128266033254157E-2</v>
      </c>
      <c r="M200" s="23">
        <v>0.24465558194774348</v>
      </c>
      <c r="N200" s="23">
        <v>5.7007125890736345E-2</v>
      </c>
      <c r="O200" s="23">
        <v>0.19477434679334918</v>
      </c>
      <c r="P200" s="23">
        <v>0.28503562945368172</v>
      </c>
      <c r="Q200" s="23">
        <v>0.16389548693586697</v>
      </c>
      <c r="R200" s="23">
        <v>2.8503562945368172E-2</v>
      </c>
      <c r="S200" s="23">
        <v>1</v>
      </c>
    </row>
    <row r="201" spans="1:19">
      <c r="A201" s="24" t="s">
        <v>253</v>
      </c>
      <c r="B201" s="19">
        <v>16</v>
      </c>
      <c r="C201" s="19">
        <v>67</v>
      </c>
      <c r="D201" s="19">
        <v>1</v>
      </c>
      <c r="E201" s="19">
        <v>25</v>
      </c>
      <c r="F201" s="19">
        <v>22</v>
      </c>
      <c r="G201" s="19">
        <v>12</v>
      </c>
      <c r="H201" s="19">
        <v>4</v>
      </c>
      <c r="I201" s="19">
        <v>147</v>
      </c>
      <c r="K201" s="20" t="s">
        <v>222</v>
      </c>
      <c r="L201" s="23">
        <v>0.19444444444444445</v>
      </c>
      <c r="M201" s="23">
        <v>0.25</v>
      </c>
      <c r="N201" s="23">
        <v>0.1388888888888889</v>
      </c>
      <c r="O201" s="23">
        <v>5.5555555555555552E-2</v>
      </c>
      <c r="P201" s="23">
        <v>0.16666666666666666</v>
      </c>
      <c r="Q201" s="23">
        <v>5.5555555555555552E-2</v>
      </c>
      <c r="R201" s="23">
        <v>0.1388888888888889</v>
      </c>
      <c r="S201" s="23">
        <v>1</v>
      </c>
    </row>
    <row r="202" spans="1:19">
      <c r="A202" s="24" t="s">
        <v>321</v>
      </c>
      <c r="B202" s="19">
        <v>6</v>
      </c>
      <c r="C202" s="19">
        <v>33</v>
      </c>
      <c r="D202" s="19">
        <v>9</v>
      </c>
      <c r="E202" s="19">
        <v>72</v>
      </c>
      <c r="F202" s="19">
        <v>13</v>
      </c>
      <c r="G202" s="19">
        <v>3</v>
      </c>
      <c r="H202" s="19">
        <v>11</v>
      </c>
      <c r="I202" s="19">
        <v>147</v>
      </c>
      <c r="K202" s="20" t="s">
        <v>223</v>
      </c>
      <c r="L202" s="23">
        <v>0.17391304347826086</v>
      </c>
      <c r="M202" s="23">
        <v>0.21739130434782608</v>
      </c>
      <c r="N202" s="23">
        <v>6.5217391304347824E-2</v>
      </c>
      <c r="O202" s="23">
        <v>0.2391304347826087</v>
      </c>
      <c r="P202" s="23">
        <v>0.17391304347826086</v>
      </c>
      <c r="Q202" s="23">
        <v>6.5217391304347824E-2</v>
      </c>
      <c r="R202" s="23">
        <v>6.5217391304347824E-2</v>
      </c>
      <c r="S202" s="23">
        <v>1</v>
      </c>
    </row>
    <row r="203" spans="1:19">
      <c r="A203" s="24" t="s">
        <v>132</v>
      </c>
      <c r="B203" s="19">
        <v>8</v>
      </c>
      <c r="C203" s="19">
        <v>24</v>
      </c>
      <c r="D203" s="19">
        <v>2</v>
      </c>
      <c r="E203" s="19">
        <v>50</v>
      </c>
      <c r="F203" s="19">
        <v>6</v>
      </c>
      <c r="G203" s="19">
        <v>4</v>
      </c>
      <c r="H203" s="19">
        <v>53</v>
      </c>
      <c r="I203" s="19">
        <v>147</v>
      </c>
      <c r="K203" s="20" t="s">
        <v>224</v>
      </c>
      <c r="L203" s="23">
        <v>0.111328125</v>
      </c>
      <c r="M203" s="23">
        <v>0.201171875</v>
      </c>
      <c r="N203" s="23">
        <v>7.6171875E-2</v>
      </c>
      <c r="O203" s="23">
        <v>0.193359375</v>
      </c>
      <c r="P203" s="23">
        <v>0.22265625</v>
      </c>
      <c r="Q203" s="23">
        <v>7.6171875E-2</v>
      </c>
      <c r="R203" s="23">
        <v>0.119140625</v>
      </c>
      <c r="S203" s="23">
        <v>1</v>
      </c>
    </row>
    <row r="204" spans="1:19">
      <c r="A204" s="24" t="s">
        <v>384</v>
      </c>
      <c r="B204" s="19">
        <v>10</v>
      </c>
      <c r="C204" s="19">
        <v>61</v>
      </c>
      <c r="D204" s="19">
        <v>19</v>
      </c>
      <c r="E204" s="19">
        <v>28</v>
      </c>
      <c r="F204" s="19">
        <v>23</v>
      </c>
      <c r="G204" s="19">
        <v>2</v>
      </c>
      <c r="H204" s="19">
        <v>3</v>
      </c>
      <c r="I204" s="19">
        <v>146</v>
      </c>
      <c r="K204" s="20" t="s">
        <v>225</v>
      </c>
      <c r="L204" s="23">
        <v>0.1918781725888325</v>
      </c>
      <c r="M204" s="23">
        <v>0.35329949238578678</v>
      </c>
      <c r="N204" s="23">
        <v>1.4213197969543147E-2</v>
      </c>
      <c r="O204" s="23">
        <v>0.11472081218274112</v>
      </c>
      <c r="P204" s="23">
        <v>0.1548223350253807</v>
      </c>
      <c r="Q204" s="23">
        <v>9.1878172588832491E-2</v>
      </c>
      <c r="R204" s="23">
        <v>7.9187817258883242E-2</v>
      </c>
      <c r="S204" s="23">
        <v>1</v>
      </c>
    </row>
    <row r="205" spans="1:19">
      <c r="A205" s="24" t="s">
        <v>426</v>
      </c>
      <c r="B205" s="19">
        <v>28</v>
      </c>
      <c r="C205" s="19">
        <v>86</v>
      </c>
      <c r="D205" s="19">
        <v>3</v>
      </c>
      <c r="E205" s="19">
        <v>18</v>
      </c>
      <c r="F205" s="19">
        <v>5</v>
      </c>
      <c r="G205" s="19">
        <v>4</v>
      </c>
      <c r="H205" s="19">
        <v>1</v>
      </c>
      <c r="I205" s="19">
        <v>145</v>
      </c>
      <c r="K205" s="20" t="s">
        <v>226</v>
      </c>
      <c r="L205" s="23">
        <v>0.23076923076923078</v>
      </c>
      <c r="M205" s="23">
        <v>0.30769230769230771</v>
      </c>
      <c r="N205" s="23">
        <v>0.30769230769230771</v>
      </c>
      <c r="O205" s="23">
        <v>0.15384615384615385</v>
      </c>
      <c r="P205" s="23">
        <v>0</v>
      </c>
      <c r="Q205" s="23">
        <v>0</v>
      </c>
      <c r="R205" s="23">
        <v>0</v>
      </c>
      <c r="S205" s="23">
        <v>1</v>
      </c>
    </row>
    <row r="206" spans="1:19">
      <c r="A206" s="24" t="s">
        <v>80</v>
      </c>
      <c r="B206" s="19">
        <v>20</v>
      </c>
      <c r="C206" s="19">
        <v>10</v>
      </c>
      <c r="D206" s="19">
        <v>9</v>
      </c>
      <c r="E206" s="19">
        <v>45</v>
      </c>
      <c r="F206" s="19">
        <v>22</v>
      </c>
      <c r="G206" s="19">
        <v>9</v>
      </c>
      <c r="H206" s="19">
        <v>29</v>
      </c>
      <c r="I206" s="19">
        <v>144</v>
      </c>
      <c r="K206" s="20" t="s">
        <v>227</v>
      </c>
      <c r="L206" s="23">
        <v>9.7661623108665746E-2</v>
      </c>
      <c r="M206" s="23">
        <v>0.17331499312242091</v>
      </c>
      <c r="N206" s="23">
        <v>6.0522696011004129E-2</v>
      </c>
      <c r="O206" s="23">
        <v>0.28335625859697389</v>
      </c>
      <c r="P206" s="23">
        <v>0.26409903713892707</v>
      </c>
      <c r="Q206" s="23">
        <v>0.10591471801925723</v>
      </c>
      <c r="R206" s="23">
        <v>1.5130674002751032E-2</v>
      </c>
      <c r="S206" s="23">
        <v>1</v>
      </c>
    </row>
    <row r="207" spans="1:19">
      <c r="A207" s="24" t="s">
        <v>367</v>
      </c>
      <c r="B207" s="19">
        <v>2</v>
      </c>
      <c r="C207" s="19">
        <v>27</v>
      </c>
      <c r="D207" s="19">
        <v>1</v>
      </c>
      <c r="E207" s="19">
        <v>29</v>
      </c>
      <c r="F207" s="19">
        <v>53</v>
      </c>
      <c r="G207" s="19">
        <v>31</v>
      </c>
      <c r="H207" s="19">
        <v>0</v>
      </c>
      <c r="I207" s="19">
        <v>143</v>
      </c>
      <c r="K207" s="20" t="s">
        <v>228</v>
      </c>
      <c r="L207" s="23">
        <v>0.18353576248313092</v>
      </c>
      <c r="M207" s="23">
        <v>0.4318488529014845</v>
      </c>
      <c r="N207" s="23">
        <v>0</v>
      </c>
      <c r="O207" s="23">
        <v>2.8340080971659919E-2</v>
      </c>
      <c r="P207" s="23">
        <v>0.14304993252361672</v>
      </c>
      <c r="Q207" s="23">
        <v>0.14035087719298245</v>
      </c>
      <c r="R207" s="23">
        <v>7.28744939271255E-2</v>
      </c>
      <c r="S207" s="23">
        <v>1</v>
      </c>
    </row>
    <row r="208" spans="1:19">
      <c r="A208" s="24" t="s">
        <v>457</v>
      </c>
      <c r="B208" s="19">
        <v>3</v>
      </c>
      <c r="C208" s="19">
        <v>13</v>
      </c>
      <c r="D208" s="19">
        <v>2</v>
      </c>
      <c r="E208" s="19">
        <v>80</v>
      </c>
      <c r="F208" s="19">
        <v>18</v>
      </c>
      <c r="G208" s="19">
        <v>26</v>
      </c>
      <c r="H208" s="19">
        <v>0</v>
      </c>
      <c r="I208" s="19">
        <v>142</v>
      </c>
      <c r="K208" s="20" t="s">
        <v>229</v>
      </c>
      <c r="L208" s="23">
        <v>4.2253521126760563E-2</v>
      </c>
      <c r="M208" s="23">
        <v>0.18075117370892019</v>
      </c>
      <c r="N208" s="23">
        <v>3.7558685446009391E-2</v>
      </c>
      <c r="O208" s="23">
        <v>0.29577464788732394</v>
      </c>
      <c r="P208" s="23">
        <v>0.14788732394366197</v>
      </c>
      <c r="Q208" s="23">
        <v>0.28873239436619719</v>
      </c>
      <c r="R208" s="23">
        <v>7.0422535211267607E-3</v>
      </c>
      <c r="S208" s="23">
        <v>1</v>
      </c>
    </row>
    <row r="209" spans="1:19">
      <c r="A209" s="24" t="s">
        <v>98</v>
      </c>
      <c r="B209" s="19">
        <v>5</v>
      </c>
      <c r="C209" s="19">
        <v>14</v>
      </c>
      <c r="D209" s="19">
        <v>9</v>
      </c>
      <c r="E209" s="19">
        <v>84</v>
      </c>
      <c r="F209" s="19">
        <v>16</v>
      </c>
      <c r="G209" s="19">
        <v>13</v>
      </c>
      <c r="H209" s="19">
        <v>1</v>
      </c>
      <c r="I209" s="19">
        <v>142</v>
      </c>
      <c r="K209" s="20" t="s">
        <v>230</v>
      </c>
      <c r="L209" s="23">
        <v>6.7226890756302518E-2</v>
      </c>
      <c r="M209" s="23">
        <v>0.37815126050420167</v>
      </c>
      <c r="N209" s="23">
        <v>5.8823529411764705E-2</v>
      </c>
      <c r="O209" s="23">
        <v>0.20168067226890757</v>
      </c>
      <c r="P209" s="23">
        <v>0.21848739495798319</v>
      </c>
      <c r="Q209" s="23">
        <v>6.3025210084033612E-2</v>
      </c>
      <c r="R209" s="23">
        <v>1.2605042016806723E-2</v>
      </c>
      <c r="S209" s="23">
        <v>1</v>
      </c>
    </row>
    <row r="210" spans="1:19">
      <c r="A210" s="24" t="s">
        <v>395</v>
      </c>
      <c r="B210" s="19">
        <v>11</v>
      </c>
      <c r="C210" s="19">
        <v>38</v>
      </c>
      <c r="D210" s="19">
        <v>32</v>
      </c>
      <c r="E210" s="19">
        <v>5</v>
      </c>
      <c r="F210" s="19">
        <v>24</v>
      </c>
      <c r="G210" s="19">
        <v>14</v>
      </c>
      <c r="H210" s="19">
        <v>16</v>
      </c>
      <c r="I210" s="19">
        <v>140</v>
      </c>
      <c r="K210" s="20" t="s">
        <v>231</v>
      </c>
      <c r="L210" s="23">
        <v>5.0847457627118647E-2</v>
      </c>
      <c r="M210" s="23">
        <v>0.6271186440677966</v>
      </c>
      <c r="N210" s="23">
        <v>4.2372881355932202E-2</v>
      </c>
      <c r="O210" s="23">
        <v>6.3559322033898302E-2</v>
      </c>
      <c r="P210" s="23">
        <v>0.13559322033898305</v>
      </c>
      <c r="Q210" s="23">
        <v>2.1186440677966101E-2</v>
      </c>
      <c r="R210" s="23">
        <v>5.9322033898305086E-2</v>
      </c>
      <c r="S210" s="23">
        <v>1</v>
      </c>
    </row>
    <row r="211" spans="1:19">
      <c r="A211" s="24" t="s">
        <v>431</v>
      </c>
      <c r="B211" s="19">
        <v>5</v>
      </c>
      <c r="C211" s="19">
        <v>86</v>
      </c>
      <c r="D211" s="19">
        <v>17</v>
      </c>
      <c r="E211" s="19">
        <v>12</v>
      </c>
      <c r="F211" s="19">
        <v>12</v>
      </c>
      <c r="G211" s="19">
        <v>6</v>
      </c>
      <c r="H211" s="19">
        <v>1</v>
      </c>
      <c r="I211" s="19">
        <v>139</v>
      </c>
      <c r="K211" s="20" t="s">
        <v>232</v>
      </c>
      <c r="L211" s="23">
        <v>2.7027027027027029E-2</v>
      </c>
      <c r="M211" s="23">
        <v>0.3783783783783784</v>
      </c>
      <c r="N211" s="23">
        <v>1.0810810810810811E-2</v>
      </c>
      <c r="O211" s="23">
        <v>8.1081081081081086E-2</v>
      </c>
      <c r="P211" s="23">
        <v>0.11891891891891893</v>
      </c>
      <c r="Q211" s="23">
        <v>0.17837837837837839</v>
      </c>
      <c r="R211" s="23">
        <v>0.20540540540540542</v>
      </c>
      <c r="S211" s="23">
        <v>1</v>
      </c>
    </row>
    <row r="212" spans="1:19">
      <c r="A212" s="24" t="s">
        <v>278</v>
      </c>
      <c r="B212" s="19">
        <v>26</v>
      </c>
      <c r="C212" s="19">
        <v>41</v>
      </c>
      <c r="D212" s="19">
        <v>4</v>
      </c>
      <c r="E212" s="19">
        <v>32</v>
      </c>
      <c r="F212" s="19">
        <v>24</v>
      </c>
      <c r="G212" s="19">
        <v>6</v>
      </c>
      <c r="H212" s="19">
        <v>5</v>
      </c>
      <c r="I212" s="19">
        <v>138</v>
      </c>
      <c r="K212" s="20" t="s">
        <v>233</v>
      </c>
      <c r="L212" s="23">
        <v>2.7027027027027029E-2</v>
      </c>
      <c r="M212" s="23">
        <v>0.46846846846846846</v>
      </c>
      <c r="N212" s="23">
        <v>3.6036036036036036E-2</v>
      </c>
      <c r="O212" s="23">
        <v>0.15315315315315314</v>
      </c>
      <c r="P212" s="23">
        <v>0.15315315315315314</v>
      </c>
      <c r="Q212" s="23">
        <v>0.13513513513513514</v>
      </c>
      <c r="R212" s="23">
        <v>2.7027027027027029E-2</v>
      </c>
      <c r="S212" s="23">
        <v>1</v>
      </c>
    </row>
    <row r="213" spans="1:19">
      <c r="A213" s="24" t="s">
        <v>13</v>
      </c>
      <c r="B213" s="19">
        <v>5</v>
      </c>
      <c r="C213" s="19">
        <v>38</v>
      </c>
      <c r="D213" s="19">
        <v>12</v>
      </c>
      <c r="E213" s="19">
        <v>23</v>
      </c>
      <c r="F213" s="19">
        <v>7</v>
      </c>
      <c r="G213" s="19">
        <v>0</v>
      </c>
      <c r="H213" s="19">
        <v>53</v>
      </c>
      <c r="I213" s="19">
        <v>138</v>
      </c>
      <c r="K213" s="20" t="s">
        <v>234</v>
      </c>
      <c r="L213" s="23">
        <v>0.04</v>
      </c>
      <c r="M213" s="23">
        <v>0.6</v>
      </c>
      <c r="N213" s="23">
        <v>0</v>
      </c>
      <c r="O213" s="23">
        <v>0.08</v>
      </c>
      <c r="P213" s="23">
        <v>0.2</v>
      </c>
      <c r="Q213" s="23">
        <v>0.04</v>
      </c>
      <c r="R213" s="23">
        <v>0.04</v>
      </c>
      <c r="S213" s="23">
        <v>1</v>
      </c>
    </row>
    <row r="214" spans="1:19">
      <c r="A214" s="24" t="s">
        <v>38</v>
      </c>
      <c r="B214" s="19">
        <v>14</v>
      </c>
      <c r="C214" s="19">
        <v>35</v>
      </c>
      <c r="D214" s="19">
        <v>0</v>
      </c>
      <c r="E214" s="19">
        <v>51</v>
      </c>
      <c r="F214" s="19">
        <v>23</v>
      </c>
      <c r="G214" s="19">
        <v>4</v>
      </c>
      <c r="H214" s="19">
        <v>10</v>
      </c>
      <c r="I214" s="19">
        <v>137</v>
      </c>
      <c r="K214" s="20" t="s">
        <v>235</v>
      </c>
      <c r="L214" s="23">
        <v>0.12658227848101267</v>
      </c>
      <c r="M214" s="23">
        <v>0.31962025316455694</v>
      </c>
      <c r="N214" s="23">
        <v>3.7974683544303799E-2</v>
      </c>
      <c r="O214" s="23">
        <v>0.10126582278481013</v>
      </c>
      <c r="P214" s="23">
        <v>0.2848101265822785</v>
      </c>
      <c r="Q214" s="23">
        <v>5.3797468354430382E-2</v>
      </c>
      <c r="R214" s="23">
        <v>7.5949367088607597E-2</v>
      </c>
      <c r="S214" s="23">
        <v>1</v>
      </c>
    </row>
    <row r="215" spans="1:19">
      <c r="A215" s="24" t="s">
        <v>172</v>
      </c>
      <c r="B215" s="19">
        <v>11</v>
      </c>
      <c r="C215" s="19">
        <v>61</v>
      </c>
      <c r="D215" s="19">
        <v>0</v>
      </c>
      <c r="E215" s="19">
        <v>27</v>
      </c>
      <c r="F215" s="19">
        <v>5</v>
      </c>
      <c r="G215" s="19">
        <v>14</v>
      </c>
      <c r="H215" s="19">
        <v>19</v>
      </c>
      <c r="I215" s="19">
        <v>137</v>
      </c>
      <c r="K215" s="20" t="s">
        <v>236</v>
      </c>
      <c r="L215" s="23">
        <v>0</v>
      </c>
      <c r="M215" s="23">
        <v>0.27586206896551724</v>
      </c>
      <c r="N215" s="23">
        <v>6.8965517241379309E-2</v>
      </c>
      <c r="O215" s="23">
        <v>0.10344827586206896</v>
      </c>
      <c r="P215" s="23">
        <v>0.2413793103448276</v>
      </c>
      <c r="Q215" s="23">
        <v>0.20689655172413793</v>
      </c>
      <c r="R215" s="23">
        <v>0.10344827586206896</v>
      </c>
      <c r="S215" s="23">
        <v>1</v>
      </c>
    </row>
    <row r="216" spans="1:19">
      <c r="A216" s="24" t="s">
        <v>391</v>
      </c>
      <c r="B216" s="19">
        <v>5</v>
      </c>
      <c r="C216" s="19">
        <v>66</v>
      </c>
      <c r="D216" s="19">
        <v>10</v>
      </c>
      <c r="E216" s="19">
        <v>4</v>
      </c>
      <c r="F216" s="19">
        <v>16</v>
      </c>
      <c r="G216" s="19">
        <v>20</v>
      </c>
      <c r="H216" s="19">
        <v>15</v>
      </c>
      <c r="I216" s="19">
        <v>136</v>
      </c>
      <c r="K216" s="20" t="s">
        <v>237</v>
      </c>
      <c r="L216" s="23">
        <v>0.18461538461538463</v>
      </c>
      <c r="M216" s="23">
        <v>0.15384615384615385</v>
      </c>
      <c r="N216" s="23">
        <v>1.5384615384615385E-2</v>
      </c>
      <c r="O216" s="23">
        <v>0.27692307692307694</v>
      </c>
      <c r="P216" s="23">
        <v>0.18461538461538463</v>
      </c>
      <c r="Q216" s="23">
        <v>0.18461538461538463</v>
      </c>
      <c r="R216" s="23">
        <v>0</v>
      </c>
      <c r="S216" s="23">
        <v>1</v>
      </c>
    </row>
    <row r="217" spans="1:19">
      <c r="A217" s="24" t="s">
        <v>254</v>
      </c>
      <c r="B217" s="19">
        <v>5</v>
      </c>
      <c r="C217" s="19">
        <v>69</v>
      </c>
      <c r="D217" s="19">
        <v>4</v>
      </c>
      <c r="E217" s="19">
        <v>23</v>
      </c>
      <c r="F217" s="19">
        <v>26</v>
      </c>
      <c r="G217" s="19">
        <v>0</v>
      </c>
      <c r="H217" s="19">
        <v>9</v>
      </c>
      <c r="I217" s="19">
        <v>136</v>
      </c>
      <c r="K217" s="20" t="s">
        <v>238</v>
      </c>
      <c r="L217" s="23">
        <v>0.125</v>
      </c>
      <c r="M217" s="23">
        <v>0.24431818181818182</v>
      </c>
      <c r="N217" s="23">
        <v>2.8409090909090908E-2</v>
      </c>
      <c r="O217" s="23">
        <v>0.15909090909090909</v>
      </c>
      <c r="P217" s="23">
        <v>0.25</v>
      </c>
      <c r="Q217" s="23">
        <v>0.16477272727272727</v>
      </c>
      <c r="R217" s="23">
        <v>2.8409090909090908E-2</v>
      </c>
      <c r="S217" s="23">
        <v>1</v>
      </c>
    </row>
    <row r="218" spans="1:19">
      <c r="A218" s="24" t="s">
        <v>309</v>
      </c>
      <c r="B218" s="19">
        <v>7</v>
      </c>
      <c r="C218" s="19">
        <v>37</v>
      </c>
      <c r="D218" s="19">
        <v>8</v>
      </c>
      <c r="E218" s="19">
        <v>15</v>
      </c>
      <c r="F218" s="19">
        <v>38</v>
      </c>
      <c r="G218" s="19">
        <v>11</v>
      </c>
      <c r="H218" s="19">
        <v>19</v>
      </c>
      <c r="I218" s="19">
        <v>135</v>
      </c>
      <c r="K218" s="20" t="s">
        <v>239</v>
      </c>
      <c r="L218" s="23">
        <v>3.4090909090909088E-2</v>
      </c>
      <c r="M218" s="23">
        <v>0.18181818181818182</v>
      </c>
      <c r="N218" s="23">
        <v>4.5454545454545456E-2</v>
      </c>
      <c r="O218" s="23">
        <v>0.14772727272727273</v>
      </c>
      <c r="P218" s="23">
        <v>0.10227272727272728</v>
      </c>
      <c r="Q218" s="23">
        <v>0.46590909090909088</v>
      </c>
      <c r="R218" s="23">
        <v>2.2727272727272728E-2</v>
      </c>
      <c r="S218" s="23">
        <v>1</v>
      </c>
    </row>
    <row r="219" spans="1:19">
      <c r="A219" s="24" t="s">
        <v>394</v>
      </c>
      <c r="B219" s="19">
        <v>5</v>
      </c>
      <c r="C219" s="19">
        <v>48</v>
      </c>
      <c r="D219" s="19">
        <v>10</v>
      </c>
      <c r="E219" s="19">
        <v>13</v>
      </c>
      <c r="F219" s="19">
        <v>27</v>
      </c>
      <c r="G219" s="19">
        <v>24</v>
      </c>
      <c r="H219" s="19">
        <v>7</v>
      </c>
      <c r="I219" s="19">
        <v>134</v>
      </c>
      <c r="K219" s="20" t="s">
        <v>240</v>
      </c>
      <c r="L219" s="23">
        <v>0.10526315789473684</v>
      </c>
      <c r="M219" s="23">
        <v>0.15789473684210525</v>
      </c>
      <c r="N219" s="23">
        <v>5.2631578947368418E-2</v>
      </c>
      <c r="O219" s="23">
        <v>0.38596491228070173</v>
      </c>
      <c r="P219" s="23">
        <v>0.17543859649122806</v>
      </c>
      <c r="Q219" s="23">
        <v>8.771929824561403E-2</v>
      </c>
      <c r="R219" s="23">
        <v>3.5087719298245612E-2</v>
      </c>
      <c r="S219" s="23">
        <v>1</v>
      </c>
    </row>
    <row r="220" spans="1:19">
      <c r="A220" s="24" t="s">
        <v>218</v>
      </c>
      <c r="B220" s="19">
        <v>4</v>
      </c>
      <c r="C220" s="19">
        <v>48</v>
      </c>
      <c r="D220" s="19">
        <v>19</v>
      </c>
      <c r="E220" s="19">
        <v>17</v>
      </c>
      <c r="F220" s="19">
        <v>30</v>
      </c>
      <c r="G220" s="19">
        <v>9</v>
      </c>
      <c r="H220" s="19">
        <v>4</v>
      </c>
      <c r="I220" s="19">
        <v>131</v>
      </c>
      <c r="K220" s="20" t="s">
        <v>241</v>
      </c>
      <c r="L220" s="23">
        <v>1.6949152542372881E-2</v>
      </c>
      <c r="M220" s="23">
        <v>6.7796610169491525E-2</v>
      </c>
      <c r="N220" s="23">
        <v>1.6949152542372881E-2</v>
      </c>
      <c r="O220" s="23">
        <v>0.13559322033898305</v>
      </c>
      <c r="P220" s="23">
        <v>0.33898305084745761</v>
      </c>
      <c r="Q220" s="23">
        <v>0.42372881355932202</v>
      </c>
      <c r="R220" s="23">
        <v>0</v>
      </c>
      <c r="S220" s="23">
        <v>1</v>
      </c>
    </row>
    <row r="221" spans="1:19">
      <c r="A221" s="24" t="s">
        <v>300</v>
      </c>
      <c r="B221" s="19">
        <v>21</v>
      </c>
      <c r="C221" s="19">
        <v>10</v>
      </c>
      <c r="D221" s="19">
        <v>21</v>
      </c>
      <c r="E221" s="19">
        <v>21</v>
      </c>
      <c r="F221" s="19">
        <v>28</v>
      </c>
      <c r="G221" s="19">
        <v>30</v>
      </c>
      <c r="H221" s="19">
        <v>0</v>
      </c>
      <c r="I221" s="19">
        <v>131</v>
      </c>
      <c r="K221" s="20" t="s">
        <v>242</v>
      </c>
      <c r="L221" s="23">
        <v>7.6446280991735532E-2</v>
      </c>
      <c r="M221" s="23">
        <v>0.19834710743801653</v>
      </c>
      <c r="N221" s="23">
        <v>6.4049586776859499E-2</v>
      </c>
      <c r="O221" s="23">
        <v>0.18181818181818182</v>
      </c>
      <c r="P221" s="23">
        <v>0.19421487603305784</v>
      </c>
      <c r="Q221" s="23">
        <v>0.1487603305785124</v>
      </c>
      <c r="R221" s="23">
        <v>0.13636363636363635</v>
      </c>
      <c r="S221" s="23">
        <v>1</v>
      </c>
    </row>
    <row r="222" spans="1:19">
      <c r="A222" s="24" t="s">
        <v>44</v>
      </c>
      <c r="B222" s="19">
        <v>32</v>
      </c>
      <c r="C222" s="19">
        <v>36</v>
      </c>
      <c r="D222" s="19">
        <v>0</v>
      </c>
      <c r="E222" s="19">
        <v>25</v>
      </c>
      <c r="F222" s="19">
        <v>32</v>
      </c>
      <c r="G222" s="19">
        <v>0</v>
      </c>
      <c r="H222" s="19">
        <v>6</v>
      </c>
      <c r="I222" s="19">
        <v>131</v>
      </c>
      <c r="K222" s="20" t="s">
        <v>243</v>
      </c>
      <c r="L222" s="23">
        <v>0.19637462235649547</v>
      </c>
      <c r="M222" s="23">
        <v>0.21148036253776434</v>
      </c>
      <c r="N222" s="23">
        <v>2.7190332326283987E-2</v>
      </c>
      <c r="O222" s="23">
        <v>0.25981873111782477</v>
      </c>
      <c r="P222" s="23">
        <v>0.14501510574018128</v>
      </c>
      <c r="Q222" s="23">
        <v>5.4380664652567974E-2</v>
      </c>
      <c r="R222" s="23">
        <v>0.10574018126888217</v>
      </c>
      <c r="S222" s="23">
        <v>1</v>
      </c>
    </row>
    <row r="223" spans="1:19">
      <c r="A223" s="24" t="s">
        <v>25</v>
      </c>
      <c r="B223" s="19">
        <v>21</v>
      </c>
      <c r="C223" s="19">
        <v>16</v>
      </c>
      <c r="D223" s="19">
        <v>0</v>
      </c>
      <c r="E223" s="19">
        <v>52</v>
      </c>
      <c r="F223" s="19">
        <v>18</v>
      </c>
      <c r="G223" s="19">
        <v>4</v>
      </c>
      <c r="H223" s="19">
        <v>19</v>
      </c>
      <c r="I223" s="19">
        <v>130</v>
      </c>
      <c r="K223" s="20" t="s">
        <v>244</v>
      </c>
      <c r="L223" s="23">
        <v>2.9126213592233011E-2</v>
      </c>
      <c r="M223" s="23">
        <v>0.38834951456310679</v>
      </c>
      <c r="N223" s="23">
        <v>2.9126213592233011E-2</v>
      </c>
      <c r="O223" s="23">
        <v>0.10679611650485436</v>
      </c>
      <c r="P223" s="23">
        <v>0.23300970873786409</v>
      </c>
      <c r="Q223" s="23">
        <v>0.10679611650485436</v>
      </c>
      <c r="R223" s="23">
        <v>0.10679611650485436</v>
      </c>
      <c r="S223" s="23">
        <v>1</v>
      </c>
    </row>
    <row r="224" spans="1:19">
      <c r="A224" s="24" t="s">
        <v>260</v>
      </c>
      <c r="B224" s="19">
        <v>3</v>
      </c>
      <c r="C224" s="19">
        <v>28</v>
      </c>
      <c r="D224" s="19">
        <v>9</v>
      </c>
      <c r="E224" s="19">
        <v>55</v>
      </c>
      <c r="F224" s="19">
        <v>21</v>
      </c>
      <c r="G224" s="19">
        <v>10</v>
      </c>
      <c r="H224" s="19">
        <v>4</v>
      </c>
      <c r="I224" s="19">
        <v>130</v>
      </c>
      <c r="K224" s="20" t="s">
        <v>245</v>
      </c>
      <c r="L224" s="23">
        <v>0.19230769230769232</v>
      </c>
      <c r="M224" s="23">
        <v>0.5</v>
      </c>
      <c r="N224" s="23">
        <v>7.6923076923076927E-2</v>
      </c>
      <c r="O224" s="23">
        <v>0.11538461538461539</v>
      </c>
      <c r="P224" s="23">
        <v>0.11538461538461539</v>
      </c>
      <c r="Q224" s="23">
        <v>0</v>
      </c>
      <c r="R224" s="23">
        <v>0</v>
      </c>
      <c r="S224" s="23">
        <v>1</v>
      </c>
    </row>
    <row r="225" spans="1:19">
      <c r="A225" s="24" t="s">
        <v>423</v>
      </c>
      <c r="B225" s="19">
        <v>14</v>
      </c>
      <c r="C225" s="19">
        <v>32</v>
      </c>
      <c r="D225" s="19">
        <v>1</v>
      </c>
      <c r="E225" s="19">
        <v>32</v>
      </c>
      <c r="F225" s="19">
        <v>21</v>
      </c>
      <c r="G225" s="19">
        <v>28</v>
      </c>
      <c r="H225" s="19">
        <v>1</v>
      </c>
      <c r="I225" s="19">
        <v>129</v>
      </c>
      <c r="K225" s="20" t="s">
        <v>246</v>
      </c>
      <c r="L225" s="23">
        <v>0.25657894736842107</v>
      </c>
      <c r="M225" s="23">
        <v>0.55263157894736847</v>
      </c>
      <c r="N225" s="23">
        <v>0</v>
      </c>
      <c r="O225" s="23">
        <v>9.8684210526315791E-2</v>
      </c>
      <c r="P225" s="23">
        <v>5.2631578947368418E-2</v>
      </c>
      <c r="Q225" s="23">
        <v>3.9473684210526314E-2</v>
      </c>
      <c r="R225" s="23">
        <v>0</v>
      </c>
      <c r="S225" s="23">
        <v>1</v>
      </c>
    </row>
    <row r="226" spans="1:19">
      <c r="A226" s="24" t="s">
        <v>274</v>
      </c>
      <c r="B226" s="19">
        <v>2</v>
      </c>
      <c r="C226" s="19">
        <v>56</v>
      </c>
      <c r="D226" s="19">
        <v>6</v>
      </c>
      <c r="E226" s="19">
        <v>24</v>
      </c>
      <c r="F226" s="19">
        <v>25</v>
      </c>
      <c r="G226" s="19">
        <v>9</v>
      </c>
      <c r="H226" s="19">
        <v>6</v>
      </c>
      <c r="I226" s="19">
        <v>128</v>
      </c>
      <c r="K226" s="20" t="s">
        <v>247</v>
      </c>
      <c r="L226" s="23">
        <v>2.5316455696202531E-2</v>
      </c>
      <c r="M226" s="23">
        <v>0.51898734177215189</v>
      </c>
      <c r="N226" s="23">
        <v>0.20253164556962025</v>
      </c>
      <c r="O226" s="23">
        <v>8.8607594936708861E-2</v>
      </c>
      <c r="P226" s="23">
        <v>0.10126582278481013</v>
      </c>
      <c r="Q226" s="23">
        <v>3.7974683544303799E-2</v>
      </c>
      <c r="R226" s="23">
        <v>2.5316455696202531E-2</v>
      </c>
      <c r="S226" s="23">
        <v>1</v>
      </c>
    </row>
    <row r="227" spans="1:19">
      <c r="A227" s="24" t="s">
        <v>21</v>
      </c>
      <c r="B227" s="19">
        <v>25</v>
      </c>
      <c r="C227" s="19">
        <v>19</v>
      </c>
      <c r="D227" s="19">
        <v>1</v>
      </c>
      <c r="E227" s="19">
        <v>62</v>
      </c>
      <c r="F227" s="19">
        <v>15</v>
      </c>
      <c r="G227" s="19">
        <v>5</v>
      </c>
      <c r="H227" s="19">
        <v>1</v>
      </c>
      <c r="I227" s="19">
        <v>128</v>
      </c>
      <c r="K227" s="20" t="s">
        <v>248</v>
      </c>
      <c r="L227" s="23">
        <v>0.19101123595505617</v>
      </c>
      <c r="M227" s="23">
        <v>0.5617977528089888</v>
      </c>
      <c r="N227" s="23">
        <v>0</v>
      </c>
      <c r="O227" s="23">
        <v>3.3707865168539325E-2</v>
      </c>
      <c r="P227" s="23">
        <v>4.49438202247191E-2</v>
      </c>
      <c r="Q227" s="23">
        <v>2.247191011235955E-2</v>
      </c>
      <c r="R227" s="23">
        <v>0.14606741573033707</v>
      </c>
      <c r="S227" s="23">
        <v>1</v>
      </c>
    </row>
    <row r="228" spans="1:19">
      <c r="A228" s="24" t="s">
        <v>292</v>
      </c>
      <c r="B228" s="19">
        <v>3</v>
      </c>
      <c r="C228" s="19">
        <v>43</v>
      </c>
      <c r="D228" s="19">
        <v>2</v>
      </c>
      <c r="E228" s="19">
        <v>17</v>
      </c>
      <c r="F228" s="19">
        <v>29</v>
      </c>
      <c r="G228" s="19">
        <v>29</v>
      </c>
      <c r="H228" s="19">
        <v>5</v>
      </c>
      <c r="I228" s="19">
        <v>128</v>
      </c>
      <c r="K228" s="20" t="s">
        <v>249</v>
      </c>
      <c r="L228" s="23">
        <v>0.10542168674698796</v>
      </c>
      <c r="M228" s="23">
        <v>0.56024096385542166</v>
      </c>
      <c r="N228" s="23">
        <v>4.2168674698795178E-2</v>
      </c>
      <c r="O228" s="23">
        <v>6.9277108433734941E-2</v>
      </c>
      <c r="P228" s="23">
        <v>0.11144578313253012</v>
      </c>
      <c r="Q228" s="23">
        <v>2.1084337349397589E-2</v>
      </c>
      <c r="R228" s="23">
        <v>9.036144578313253E-2</v>
      </c>
      <c r="S228" s="23">
        <v>1</v>
      </c>
    </row>
    <row r="229" spans="1:19">
      <c r="A229" s="24" t="s">
        <v>327</v>
      </c>
      <c r="B229" s="19">
        <v>7</v>
      </c>
      <c r="C229" s="19">
        <v>49</v>
      </c>
      <c r="D229" s="19">
        <v>15</v>
      </c>
      <c r="E229" s="19">
        <v>22</v>
      </c>
      <c r="F229" s="19">
        <v>24</v>
      </c>
      <c r="G229" s="19">
        <v>9</v>
      </c>
      <c r="H229" s="19">
        <v>2</v>
      </c>
      <c r="I229" s="19">
        <v>128</v>
      </c>
      <c r="K229" s="20" t="s">
        <v>250</v>
      </c>
      <c r="L229" s="23">
        <v>0.107981220657277</v>
      </c>
      <c r="M229" s="23">
        <v>0.65258215962441313</v>
      </c>
      <c r="N229" s="23">
        <v>1.4084507042253521E-2</v>
      </c>
      <c r="O229" s="23">
        <v>3.7558685446009391E-2</v>
      </c>
      <c r="P229" s="23">
        <v>0.11737089201877934</v>
      </c>
      <c r="Q229" s="23">
        <v>4.6948356807511738E-3</v>
      </c>
      <c r="R229" s="23">
        <v>6.5727699530516437E-2</v>
      </c>
      <c r="S229" s="23">
        <v>1</v>
      </c>
    </row>
    <row r="230" spans="1:19">
      <c r="A230" s="24" t="s">
        <v>277</v>
      </c>
      <c r="B230" s="19">
        <v>12</v>
      </c>
      <c r="C230" s="19">
        <v>27</v>
      </c>
      <c r="D230" s="19">
        <v>3</v>
      </c>
      <c r="E230" s="19">
        <v>12</v>
      </c>
      <c r="F230" s="19">
        <v>53</v>
      </c>
      <c r="G230" s="19">
        <v>18</v>
      </c>
      <c r="H230" s="19">
        <v>0</v>
      </c>
      <c r="I230" s="19">
        <v>125</v>
      </c>
      <c r="K230" s="20" t="s">
        <v>251</v>
      </c>
      <c r="L230" s="23">
        <v>0.37037037037037035</v>
      </c>
      <c r="M230" s="23">
        <v>0.27777777777777779</v>
      </c>
      <c r="N230" s="23">
        <v>0</v>
      </c>
      <c r="O230" s="23">
        <v>7.407407407407407E-2</v>
      </c>
      <c r="P230" s="23">
        <v>0.22222222222222221</v>
      </c>
      <c r="Q230" s="23">
        <v>5.5555555555555552E-2</v>
      </c>
      <c r="R230" s="23">
        <v>0</v>
      </c>
      <c r="S230" s="23">
        <v>1</v>
      </c>
    </row>
    <row r="231" spans="1:19">
      <c r="A231" s="24" t="s">
        <v>379</v>
      </c>
      <c r="B231" s="19">
        <v>1</v>
      </c>
      <c r="C231" s="19">
        <v>28</v>
      </c>
      <c r="D231" s="19">
        <v>12</v>
      </c>
      <c r="E231" s="19">
        <v>15</v>
      </c>
      <c r="F231" s="19">
        <v>44</v>
      </c>
      <c r="G231" s="19">
        <v>14</v>
      </c>
      <c r="H231" s="19">
        <v>10</v>
      </c>
      <c r="I231" s="19">
        <v>124</v>
      </c>
      <c r="K231" s="20" t="s">
        <v>252</v>
      </c>
      <c r="L231" s="23">
        <v>0.04</v>
      </c>
      <c r="M231" s="23">
        <v>0.16</v>
      </c>
      <c r="N231" s="23">
        <v>0.08</v>
      </c>
      <c r="O231" s="23">
        <v>0</v>
      </c>
      <c r="P231" s="23">
        <v>0.08</v>
      </c>
      <c r="Q231" s="23">
        <v>0.52</v>
      </c>
      <c r="R231" s="23">
        <v>0.12</v>
      </c>
      <c r="S231" s="23">
        <v>1</v>
      </c>
    </row>
    <row r="232" spans="1:19">
      <c r="A232" s="24" t="s">
        <v>156</v>
      </c>
      <c r="B232" s="19">
        <v>0</v>
      </c>
      <c r="C232" s="19">
        <v>57</v>
      </c>
      <c r="D232" s="19">
        <v>0</v>
      </c>
      <c r="E232" s="19">
        <v>6</v>
      </c>
      <c r="F232" s="19">
        <v>23</v>
      </c>
      <c r="G232" s="19">
        <v>21</v>
      </c>
      <c r="H232" s="19">
        <v>17</v>
      </c>
      <c r="I232" s="19">
        <v>124</v>
      </c>
      <c r="K232" s="20" t="s">
        <v>253</v>
      </c>
      <c r="L232" s="23">
        <v>0.10884353741496598</v>
      </c>
      <c r="M232" s="23">
        <v>0.45578231292517007</v>
      </c>
      <c r="N232" s="23">
        <v>6.8027210884353739E-3</v>
      </c>
      <c r="O232" s="23">
        <v>0.17006802721088435</v>
      </c>
      <c r="P232" s="23">
        <v>0.14965986394557823</v>
      </c>
      <c r="Q232" s="23">
        <v>8.1632653061224483E-2</v>
      </c>
      <c r="R232" s="23">
        <v>2.7210884353741496E-2</v>
      </c>
      <c r="S232" s="23">
        <v>1</v>
      </c>
    </row>
    <row r="233" spans="1:19">
      <c r="A233" s="24" t="s">
        <v>189</v>
      </c>
      <c r="B233" s="19">
        <v>14</v>
      </c>
      <c r="C233" s="19">
        <v>52</v>
      </c>
      <c r="D233" s="19">
        <v>10</v>
      </c>
      <c r="E233" s="19">
        <v>10</v>
      </c>
      <c r="F233" s="19">
        <v>19</v>
      </c>
      <c r="G233" s="19">
        <v>12</v>
      </c>
      <c r="H233" s="19">
        <v>6</v>
      </c>
      <c r="I233" s="19">
        <v>123</v>
      </c>
      <c r="K233" s="20" t="s">
        <v>254</v>
      </c>
      <c r="L233" s="23">
        <v>3.6764705882352942E-2</v>
      </c>
      <c r="M233" s="23">
        <v>0.50735294117647056</v>
      </c>
      <c r="N233" s="23">
        <v>2.9411764705882353E-2</v>
      </c>
      <c r="O233" s="23">
        <v>0.16911764705882354</v>
      </c>
      <c r="P233" s="23">
        <v>0.19117647058823528</v>
      </c>
      <c r="Q233" s="23">
        <v>0</v>
      </c>
      <c r="R233" s="23">
        <v>6.6176470588235295E-2</v>
      </c>
      <c r="S233" s="23">
        <v>1</v>
      </c>
    </row>
    <row r="234" spans="1:19">
      <c r="A234" s="24" t="s">
        <v>150</v>
      </c>
      <c r="B234" s="19">
        <v>3</v>
      </c>
      <c r="C234" s="19">
        <v>28</v>
      </c>
      <c r="D234" s="19">
        <v>3</v>
      </c>
      <c r="E234" s="19">
        <v>42</v>
      </c>
      <c r="F234" s="19">
        <v>11</v>
      </c>
      <c r="G234" s="19">
        <v>15</v>
      </c>
      <c r="H234" s="19">
        <v>21</v>
      </c>
      <c r="I234" s="19">
        <v>123</v>
      </c>
      <c r="K234" s="20" t="s">
        <v>255</v>
      </c>
      <c r="L234" s="23">
        <v>6.3829787234042548E-2</v>
      </c>
      <c r="M234" s="23">
        <v>0.75531914893617025</v>
      </c>
      <c r="N234" s="23">
        <v>5.3191489361702128E-2</v>
      </c>
      <c r="O234" s="23">
        <v>1.0638297872340425E-2</v>
      </c>
      <c r="P234" s="23">
        <v>6.3829787234042548E-2</v>
      </c>
      <c r="Q234" s="23">
        <v>1.0638297872340425E-2</v>
      </c>
      <c r="R234" s="23">
        <v>4.2553191489361701E-2</v>
      </c>
      <c r="S234" s="23">
        <v>1</v>
      </c>
    </row>
    <row r="235" spans="1:19">
      <c r="A235" s="24" t="s">
        <v>31</v>
      </c>
      <c r="B235" s="19">
        <v>10</v>
      </c>
      <c r="C235" s="19">
        <v>43</v>
      </c>
      <c r="D235" s="19">
        <v>0</v>
      </c>
      <c r="E235" s="19">
        <v>35</v>
      </c>
      <c r="F235" s="19">
        <v>17</v>
      </c>
      <c r="G235" s="19">
        <v>11</v>
      </c>
      <c r="H235" s="19">
        <v>7</v>
      </c>
      <c r="I235" s="19">
        <v>123</v>
      </c>
      <c r="K235" s="20" t="s">
        <v>256</v>
      </c>
      <c r="L235" s="23">
        <v>3.9267015706806283E-2</v>
      </c>
      <c r="M235" s="23">
        <v>0.47643979057591623</v>
      </c>
      <c r="N235" s="23">
        <v>9.4240837696335081E-2</v>
      </c>
      <c r="O235" s="23">
        <v>8.9005235602094238E-2</v>
      </c>
      <c r="P235" s="23">
        <v>0.18586387434554974</v>
      </c>
      <c r="Q235" s="23">
        <v>8.1151832460732987E-2</v>
      </c>
      <c r="R235" s="23">
        <v>3.4031413612565446E-2</v>
      </c>
      <c r="S235" s="23">
        <v>1</v>
      </c>
    </row>
    <row r="236" spans="1:19">
      <c r="A236" s="24" t="s">
        <v>92</v>
      </c>
      <c r="B236" s="19">
        <v>4</v>
      </c>
      <c r="C236" s="19">
        <v>26</v>
      </c>
      <c r="D236" s="19">
        <v>2</v>
      </c>
      <c r="E236" s="19">
        <v>68</v>
      </c>
      <c r="F236" s="19">
        <v>14</v>
      </c>
      <c r="G236" s="19">
        <v>5</v>
      </c>
      <c r="H236" s="19">
        <v>4</v>
      </c>
      <c r="I236" s="19">
        <v>123</v>
      </c>
      <c r="K236" s="20" t="s">
        <v>257</v>
      </c>
      <c r="L236" s="23">
        <v>7.0175438596491224E-2</v>
      </c>
      <c r="M236" s="23">
        <v>0.23976608187134502</v>
      </c>
      <c r="N236" s="23">
        <v>5.8479532163742687E-2</v>
      </c>
      <c r="O236" s="23">
        <v>0.41910331384015592</v>
      </c>
      <c r="P236" s="23">
        <v>0.15399610136452241</v>
      </c>
      <c r="Q236" s="23">
        <v>4.2884990253411304E-2</v>
      </c>
      <c r="R236" s="23">
        <v>1.5594541910331383E-2</v>
      </c>
      <c r="S236" s="23">
        <v>1</v>
      </c>
    </row>
    <row r="237" spans="1:19">
      <c r="A237" s="24" t="s">
        <v>270</v>
      </c>
      <c r="B237" s="19">
        <v>4</v>
      </c>
      <c r="C237" s="19">
        <v>54</v>
      </c>
      <c r="D237" s="19">
        <v>5</v>
      </c>
      <c r="E237" s="19">
        <v>10</v>
      </c>
      <c r="F237" s="19">
        <v>15</v>
      </c>
      <c r="G237" s="19">
        <v>2</v>
      </c>
      <c r="H237" s="19">
        <v>33</v>
      </c>
      <c r="I237" s="19">
        <v>123</v>
      </c>
      <c r="K237" s="20" t="s">
        <v>258</v>
      </c>
      <c r="L237" s="23">
        <v>1.1111111111111112E-2</v>
      </c>
      <c r="M237" s="23">
        <v>0.6</v>
      </c>
      <c r="N237" s="23">
        <v>3.3333333333333333E-2</v>
      </c>
      <c r="O237" s="23">
        <v>2.2222222222222223E-2</v>
      </c>
      <c r="P237" s="23">
        <v>0.22222222222222221</v>
      </c>
      <c r="Q237" s="23">
        <v>0.1</v>
      </c>
      <c r="R237" s="23">
        <v>1.1111111111111112E-2</v>
      </c>
      <c r="S237" s="23">
        <v>1</v>
      </c>
    </row>
    <row r="238" spans="1:19">
      <c r="A238" s="24" t="s">
        <v>267</v>
      </c>
      <c r="B238" s="19">
        <v>2</v>
      </c>
      <c r="C238" s="19">
        <v>41</v>
      </c>
      <c r="D238" s="19">
        <v>8</v>
      </c>
      <c r="E238" s="19">
        <v>19</v>
      </c>
      <c r="F238" s="19">
        <v>20</v>
      </c>
      <c r="G238" s="19">
        <v>21</v>
      </c>
      <c r="H238" s="19">
        <v>7</v>
      </c>
      <c r="I238" s="19">
        <v>118</v>
      </c>
      <c r="K238" s="20" t="s">
        <v>259</v>
      </c>
      <c r="L238" s="23">
        <v>0</v>
      </c>
      <c r="M238" s="23">
        <v>0.5</v>
      </c>
      <c r="N238" s="23">
        <v>0.4</v>
      </c>
      <c r="O238" s="23">
        <v>0.05</v>
      </c>
      <c r="P238" s="23">
        <v>0</v>
      </c>
      <c r="Q238" s="23">
        <v>0.05</v>
      </c>
      <c r="R238" s="23">
        <v>0</v>
      </c>
      <c r="S238" s="23">
        <v>1</v>
      </c>
    </row>
    <row r="239" spans="1:19">
      <c r="A239" s="24" t="s">
        <v>159</v>
      </c>
      <c r="B239" s="19">
        <v>8</v>
      </c>
      <c r="C239" s="19">
        <v>37</v>
      </c>
      <c r="D239" s="19">
        <v>5</v>
      </c>
      <c r="E239" s="19">
        <v>9</v>
      </c>
      <c r="F239" s="19">
        <v>15</v>
      </c>
      <c r="G239" s="19">
        <v>32</v>
      </c>
      <c r="H239" s="19">
        <v>12</v>
      </c>
      <c r="I239" s="19">
        <v>118</v>
      </c>
      <c r="K239" s="20" t="s">
        <v>260</v>
      </c>
      <c r="L239" s="23">
        <v>2.3076923076923078E-2</v>
      </c>
      <c r="M239" s="23">
        <v>0.2153846153846154</v>
      </c>
      <c r="N239" s="23">
        <v>6.9230769230769235E-2</v>
      </c>
      <c r="O239" s="23">
        <v>0.42307692307692307</v>
      </c>
      <c r="P239" s="23">
        <v>0.16153846153846155</v>
      </c>
      <c r="Q239" s="23">
        <v>7.6923076923076927E-2</v>
      </c>
      <c r="R239" s="23">
        <v>3.0769230769230771E-2</v>
      </c>
      <c r="S239" s="23">
        <v>1</v>
      </c>
    </row>
    <row r="240" spans="1:19">
      <c r="A240" s="24" t="s">
        <v>280</v>
      </c>
      <c r="B240" s="19">
        <v>11</v>
      </c>
      <c r="C240" s="19">
        <v>35</v>
      </c>
      <c r="D240" s="19">
        <v>2</v>
      </c>
      <c r="E240" s="19">
        <v>15</v>
      </c>
      <c r="F240" s="19">
        <v>43</v>
      </c>
      <c r="G240" s="19">
        <v>8</v>
      </c>
      <c r="H240" s="19">
        <v>2</v>
      </c>
      <c r="I240" s="19">
        <v>116</v>
      </c>
      <c r="K240" s="20" t="s">
        <v>262</v>
      </c>
      <c r="L240" s="23">
        <v>8.4586466165413529E-2</v>
      </c>
      <c r="M240" s="23">
        <v>0.30263157894736842</v>
      </c>
      <c r="N240" s="23">
        <v>0.12406015037593984</v>
      </c>
      <c r="O240" s="23">
        <v>0.31390977443609025</v>
      </c>
      <c r="P240" s="23">
        <v>0.14473684210526316</v>
      </c>
      <c r="Q240" s="23">
        <v>2.2556390977443608E-2</v>
      </c>
      <c r="R240" s="23">
        <v>7.5187969924812026E-3</v>
      </c>
      <c r="S240" s="23">
        <v>1</v>
      </c>
    </row>
    <row r="241" spans="1:19">
      <c r="A241" s="24" t="s">
        <v>365</v>
      </c>
      <c r="B241" s="19">
        <v>4</v>
      </c>
      <c r="C241" s="19">
        <v>30</v>
      </c>
      <c r="D241" s="19">
        <v>4</v>
      </c>
      <c r="E241" s="19">
        <v>32</v>
      </c>
      <c r="F241" s="19">
        <v>32</v>
      </c>
      <c r="G241" s="19">
        <v>6</v>
      </c>
      <c r="H241" s="19">
        <v>6</v>
      </c>
      <c r="I241" s="19">
        <v>114</v>
      </c>
      <c r="K241" s="20" t="s">
        <v>263</v>
      </c>
      <c r="L241" s="23">
        <v>7.4509803921568626E-2</v>
      </c>
      <c r="M241" s="23">
        <v>0.21176470588235294</v>
      </c>
      <c r="N241" s="23">
        <v>9.8039215686274508E-2</v>
      </c>
      <c r="O241" s="23">
        <v>0.25098039215686274</v>
      </c>
      <c r="P241" s="23">
        <v>0.32941176470588235</v>
      </c>
      <c r="Q241" s="23">
        <v>2.7450980392156862E-2</v>
      </c>
      <c r="R241" s="23">
        <v>7.8431372549019607E-3</v>
      </c>
      <c r="S241" s="23">
        <v>1</v>
      </c>
    </row>
    <row r="242" spans="1:19">
      <c r="A242" s="24" t="s">
        <v>378</v>
      </c>
      <c r="B242" s="19">
        <v>11</v>
      </c>
      <c r="C242" s="19">
        <v>17</v>
      </c>
      <c r="D242" s="19">
        <v>8</v>
      </c>
      <c r="E242" s="19">
        <v>30</v>
      </c>
      <c r="F242" s="19">
        <v>21</v>
      </c>
      <c r="G242" s="19">
        <v>12</v>
      </c>
      <c r="H242" s="19">
        <v>14</v>
      </c>
      <c r="I242" s="19">
        <v>113</v>
      </c>
      <c r="K242" s="20" t="s">
        <v>264</v>
      </c>
      <c r="L242" s="23">
        <v>8.3333333333333329E-2</v>
      </c>
      <c r="M242" s="23">
        <v>0.44444444444444442</v>
      </c>
      <c r="N242" s="23">
        <v>0.22222222222222221</v>
      </c>
      <c r="O242" s="23">
        <v>0</v>
      </c>
      <c r="P242" s="23">
        <v>0.19444444444444445</v>
      </c>
      <c r="Q242" s="23">
        <v>0</v>
      </c>
      <c r="R242" s="23">
        <v>5.5555555555555552E-2</v>
      </c>
      <c r="S242" s="23">
        <v>1</v>
      </c>
    </row>
    <row r="243" spans="1:19">
      <c r="A243" s="24" t="s">
        <v>109</v>
      </c>
      <c r="B243" s="19">
        <v>5</v>
      </c>
      <c r="C243" s="19">
        <v>20</v>
      </c>
      <c r="D243" s="19">
        <v>13</v>
      </c>
      <c r="E243" s="19">
        <v>50</v>
      </c>
      <c r="F243" s="19">
        <v>13</v>
      </c>
      <c r="G243" s="19">
        <v>6</v>
      </c>
      <c r="H243" s="19">
        <v>5</v>
      </c>
      <c r="I243" s="19">
        <v>112</v>
      </c>
      <c r="K243" s="20" t="s">
        <v>265</v>
      </c>
      <c r="L243" s="23">
        <v>9.6153846153846159E-2</v>
      </c>
      <c r="M243" s="23">
        <v>0.19230769230769232</v>
      </c>
      <c r="N243" s="23">
        <v>9.6153846153846159E-2</v>
      </c>
      <c r="O243" s="23">
        <v>0.11538461538461539</v>
      </c>
      <c r="P243" s="23">
        <v>0.48076923076923078</v>
      </c>
      <c r="Q243" s="23">
        <v>1.9230769230769232E-2</v>
      </c>
      <c r="R243" s="23">
        <v>0</v>
      </c>
      <c r="S243" s="23">
        <v>1</v>
      </c>
    </row>
    <row r="244" spans="1:19">
      <c r="A244" s="24" t="s">
        <v>233</v>
      </c>
      <c r="B244" s="19">
        <v>3</v>
      </c>
      <c r="C244" s="19">
        <v>52</v>
      </c>
      <c r="D244" s="19">
        <v>4</v>
      </c>
      <c r="E244" s="19">
        <v>17</v>
      </c>
      <c r="F244" s="19">
        <v>17</v>
      </c>
      <c r="G244" s="19">
        <v>15</v>
      </c>
      <c r="H244" s="19">
        <v>3</v>
      </c>
      <c r="I244" s="19">
        <v>111</v>
      </c>
      <c r="K244" s="20" t="s">
        <v>266</v>
      </c>
      <c r="L244" s="23">
        <v>0.13953488372093023</v>
      </c>
      <c r="M244" s="23">
        <v>0.2558139534883721</v>
      </c>
      <c r="N244" s="23">
        <v>4.6511627906976744E-2</v>
      </c>
      <c r="O244" s="23">
        <v>0</v>
      </c>
      <c r="P244" s="23">
        <v>0.34883720930232559</v>
      </c>
      <c r="Q244" s="23">
        <v>0.20930232558139536</v>
      </c>
      <c r="R244" s="23">
        <v>0</v>
      </c>
      <c r="S244" s="23">
        <v>1</v>
      </c>
    </row>
    <row r="245" spans="1:19">
      <c r="A245" s="24" t="s">
        <v>171</v>
      </c>
      <c r="B245" s="19">
        <v>3</v>
      </c>
      <c r="C245" s="19">
        <v>31</v>
      </c>
      <c r="D245" s="19">
        <v>9</v>
      </c>
      <c r="E245" s="19">
        <v>48</v>
      </c>
      <c r="F245" s="19">
        <v>4</v>
      </c>
      <c r="G245" s="19">
        <v>14</v>
      </c>
      <c r="H245" s="19">
        <v>1</v>
      </c>
      <c r="I245" s="19">
        <v>110</v>
      </c>
      <c r="K245" s="20" t="s">
        <v>267</v>
      </c>
      <c r="L245" s="23">
        <v>1.6949152542372881E-2</v>
      </c>
      <c r="M245" s="23">
        <v>0.34745762711864409</v>
      </c>
      <c r="N245" s="23">
        <v>6.7796610169491525E-2</v>
      </c>
      <c r="O245" s="23">
        <v>0.16101694915254236</v>
      </c>
      <c r="P245" s="23">
        <v>0.16949152542372881</v>
      </c>
      <c r="Q245" s="23">
        <v>0.17796610169491525</v>
      </c>
      <c r="R245" s="23">
        <v>5.9322033898305086E-2</v>
      </c>
      <c r="S245" s="23">
        <v>1</v>
      </c>
    </row>
    <row r="246" spans="1:19">
      <c r="A246" s="24" t="s">
        <v>120</v>
      </c>
      <c r="B246" s="19">
        <v>1</v>
      </c>
      <c r="C246" s="19">
        <v>13</v>
      </c>
      <c r="D246" s="19">
        <v>19</v>
      </c>
      <c r="E246" s="19">
        <v>34</v>
      </c>
      <c r="F246" s="19">
        <v>18</v>
      </c>
      <c r="G246" s="19">
        <v>13</v>
      </c>
      <c r="H246" s="19">
        <v>11</v>
      </c>
      <c r="I246" s="19">
        <v>109</v>
      </c>
      <c r="K246" s="20" t="s">
        <v>268</v>
      </c>
      <c r="L246" s="23">
        <v>1.7241379310344827E-2</v>
      </c>
      <c r="M246" s="23">
        <v>0.39655172413793105</v>
      </c>
      <c r="N246" s="23">
        <v>0.10344827586206896</v>
      </c>
      <c r="O246" s="23">
        <v>0</v>
      </c>
      <c r="P246" s="23">
        <v>0.37931034482758619</v>
      </c>
      <c r="Q246" s="23">
        <v>3.4482758620689655E-2</v>
      </c>
      <c r="R246" s="23">
        <v>6.8965517241379309E-2</v>
      </c>
      <c r="S246" s="23">
        <v>1</v>
      </c>
    </row>
    <row r="247" spans="1:19">
      <c r="A247" s="24" t="s">
        <v>390</v>
      </c>
      <c r="B247" s="19">
        <v>1</v>
      </c>
      <c r="C247" s="19">
        <v>49</v>
      </c>
      <c r="D247" s="19">
        <v>15</v>
      </c>
      <c r="E247" s="19">
        <v>15</v>
      </c>
      <c r="F247" s="19">
        <v>16</v>
      </c>
      <c r="G247" s="19">
        <v>8</v>
      </c>
      <c r="H247" s="19">
        <v>4</v>
      </c>
      <c r="I247" s="19">
        <v>108</v>
      </c>
      <c r="K247" s="20" t="s">
        <v>269</v>
      </c>
      <c r="L247" s="23">
        <v>6.0606060606060608E-2</v>
      </c>
      <c r="M247" s="23">
        <v>0.69696969696969702</v>
      </c>
      <c r="N247" s="23">
        <v>0</v>
      </c>
      <c r="O247" s="23">
        <v>6.0606060606060608E-2</v>
      </c>
      <c r="P247" s="23">
        <v>6.0606060606060608E-2</v>
      </c>
      <c r="Q247" s="23">
        <v>6.0606060606060608E-2</v>
      </c>
      <c r="R247" s="23">
        <v>6.0606060606060608E-2</v>
      </c>
      <c r="S247" s="23">
        <v>1</v>
      </c>
    </row>
    <row r="248" spans="1:19">
      <c r="A248" s="24" t="s">
        <v>276</v>
      </c>
      <c r="B248" s="19">
        <v>8</v>
      </c>
      <c r="C248" s="19">
        <v>28</v>
      </c>
      <c r="D248" s="19">
        <v>5</v>
      </c>
      <c r="E248" s="19">
        <v>32</v>
      </c>
      <c r="F248" s="19">
        <v>23</v>
      </c>
      <c r="G248" s="19">
        <v>9</v>
      </c>
      <c r="H248" s="19">
        <v>3</v>
      </c>
      <c r="I248" s="19">
        <v>108</v>
      </c>
      <c r="K248" s="20" t="s">
        <v>270</v>
      </c>
      <c r="L248" s="23">
        <v>3.2520325203252036E-2</v>
      </c>
      <c r="M248" s="23">
        <v>0.43902439024390244</v>
      </c>
      <c r="N248" s="23">
        <v>4.065040650406504E-2</v>
      </c>
      <c r="O248" s="23">
        <v>8.1300813008130079E-2</v>
      </c>
      <c r="P248" s="23">
        <v>0.12195121951219512</v>
      </c>
      <c r="Q248" s="23">
        <v>1.6260162601626018E-2</v>
      </c>
      <c r="R248" s="23">
        <v>0.26829268292682928</v>
      </c>
      <c r="S248" s="23">
        <v>1</v>
      </c>
    </row>
    <row r="249" spans="1:19">
      <c r="A249" s="24" t="s">
        <v>410</v>
      </c>
      <c r="B249" s="19">
        <v>0</v>
      </c>
      <c r="C249" s="19">
        <v>49</v>
      </c>
      <c r="D249" s="19">
        <v>10</v>
      </c>
      <c r="E249" s="19">
        <v>10</v>
      </c>
      <c r="F249" s="19">
        <v>19</v>
      </c>
      <c r="G249" s="19">
        <v>13</v>
      </c>
      <c r="H249" s="19">
        <v>5</v>
      </c>
      <c r="I249" s="19">
        <v>106</v>
      </c>
      <c r="K249" s="20" t="s">
        <v>271</v>
      </c>
      <c r="L249" s="23">
        <v>3.5714285714285712E-2</v>
      </c>
      <c r="M249" s="23">
        <v>0.26785714285714285</v>
      </c>
      <c r="N249" s="23">
        <v>1.7857142857142856E-2</v>
      </c>
      <c r="O249" s="23">
        <v>3.5714285714285712E-2</v>
      </c>
      <c r="P249" s="23">
        <v>0.21428571428571427</v>
      </c>
      <c r="Q249" s="23">
        <v>0.2857142857142857</v>
      </c>
      <c r="R249" s="23">
        <v>0.14285714285714285</v>
      </c>
      <c r="S249" s="23">
        <v>1</v>
      </c>
    </row>
    <row r="250" spans="1:19">
      <c r="A250" s="24" t="s">
        <v>400</v>
      </c>
      <c r="B250" s="19">
        <v>4</v>
      </c>
      <c r="C250" s="19">
        <v>25</v>
      </c>
      <c r="D250" s="19">
        <v>24</v>
      </c>
      <c r="E250" s="19">
        <v>8</v>
      </c>
      <c r="F250" s="19">
        <v>30</v>
      </c>
      <c r="G250" s="19">
        <v>4</v>
      </c>
      <c r="H250" s="19">
        <v>10</v>
      </c>
      <c r="I250" s="19">
        <v>105</v>
      </c>
      <c r="K250" s="20" t="s">
        <v>272</v>
      </c>
      <c r="L250" s="23">
        <v>9.4117647058823528E-2</v>
      </c>
      <c r="M250" s="23">
        <v>0.16470588235294117</v>
      </c>
      <c r="N250" s="23">
        <v>3.5294117647058823E-2</v>
      </c>
      <c r="O250" s="23">
        <v>5.8823529411764705E-2</v>
      </c>
      <c r="P250" s="23">
        <v>0.21176470588235294</v>
      </c>
      <c r="Q250" s="23">
        <v>0.17647058823529413</v>
      </c>
      <c r="R250" s="23">
        <v>0.25882352941176473</v>
      </c>
      <c r="S250" s="23">
        <v>1</v>
      </c>
    </row>
    <row r="251" spans="1:19">
      <c r="A251" s="24" t="s">
        <v>198</v>
      </c>
      <c r="B251" s="19">
        <v>19</v>
      </c>
      <c r="C251" s="19">
        <v>35</v>
      </c>
      <c r="D251" s="19">
        <v>3</v>
      </c>
      <c r="E251" s="19">
        <v>20</v>
      </c>
      <c r="F251" s="19">
        <v>10</v>
      </c>
      <c r="G251" s="19">
        <v>6</v>
      </c>
      <c r="H251" s="19">
        <v>12</v>
      </c>
      <c r="I251" s="19">
        <v>105</v>
      </c>
      <c r="K251" s="20" t="s">
        <v>273</v>
      </c>
      <c r="L251" s="23">
        <v>0</v>
      </c>
      <c r="M251" s="23">
        <v>0.36363636363636365</v>
      </c>
      <c r="N251" s="23">
        <v>9.0909090909090912E-2</v>
      </c>
      <c r="O251" s="23">
        <v>0.13636363636363635</v>
      </c>
      <c r="P251" s="23">
        <v>4.5454545454545456E-2</v>
      </c>
      <c r="Q251" s="23">
        <v>0.13636363636363635</v>
      </c>
      <c r="R251" s="23">
        <v>0.22727272727272727</v>
      </c>
      <c r="S251" s="23">
        <v>1</v>
      </c>
    </row>
    <row r="252" spans="1:19">
      <c r="A252" s="24" t="s">
        <v>303</v>
      </c>
      <c r="B252" s="19">
        <v>22</v>
      </c>
      <c r="C252" s="19">
        <v>31</v>
      </c>
      <c r="D252" s="19">
        <v>3</v>
      </c>
      <c r="E252" s="19">
        <v>12</v>
      </c>
      <c r="F252" s="19">
        <v>19</v>
      </c>
      <c r="G252" s="19">
        <v>5</v>
      </c>
      <c r="H252" s="19">
        <v>12</v>
      </c>
      <c r="I252" s="19">
        <v>104</v>
      </c>
      <c r="K252" s="20" t="s">
        <v>274</v>
      </c>
      <c r="L252" s="23">
        <v>1.5625E-2</v>
      </c>
      <c r="M252" s="23">
        <v>0.4375</v>
      </c>
      <c r="N252" s="23">
        <v>4.6875E-2</v>
      </c>
      <c r="O252" s="23">
        <v>0.1875</v>
      </c>
      <c r="P252" s="23">
        <v>0.1953125</v>
      </c>
      <c r="Q252" s="23">
        <v>7.03125E-2</v>
      </c>
      <c r="R252" s="23">
        <v>4.6875E-2</v>
      </c>
      <c r="S252" s="23">
        <v>1</v>
      </c>
    </row>
    <row r="253" spans="1:19">
      <c r="A253" s="24" t="s">
        <v>164</v>
      </c>
      <c r="B253" s="19">
        <v>1</v>
      </c>
      <c r="C253" s="19">
        <v>14</v>
      </c>
      <c r="D253" s="19">
        <v>5</v>
      </c>
      <c r="E253" s="19">
        <v>8</v>
      </c>
      <c r="F253" s="19">
        <v>21</v>
      </c>
      <c r="G253" s="19">
        <v>49</v>
      </c>
      <c r="H253" s="19">
        <v>5</v>
      </c>
      <c r="I253" s="19">
        <v>103</v>
      </c>
      <c r="K253" s="20" t="s">
        <v>275</v>
      </c>
      <c r="L253" s="23">
        <v>0.12135922330097088</v>
      </c>
      <c r="M253" s="23">
        <v>0.1941747572815534</v>
      </c>
      <c r="N253" s="23">
        <v>0.13592233009708737</v>
      </c>
      <c r="O253" s="23">
        <v>0.20388349514563106</v>
      </c>
      <c r="P253" s="23">
        <v>0.33495145631067963</v>
      </c>
      <c r="Q253" s="23">
        <v>4.8543689320388345E-3</v>
      </c>
      <c r="R253" s="23">
        <v>4.8543689320388345E-3</v>
      </c>
      <c r="S253" s="23">
        <v>1</v>
      </c>
    </row>
    <row r="254" spans="1:19">
      <c r="A254" s="24" t="s">
        <v>244</v>
      </c>
      <c r="B254" s="19">
        <v>3</v>
      </c>
      <c r="C254" s="19">
        <v>40</v>
      </c>
      <c r="D254" s="19">
        <v>3</v>
      </c>
      <c r="E254" s="19">
        <v>11</v>
      </c>
      <c r="F254" s="19">
        <v>24</v>
      </c>
      <c r="G254" s="19">
        <v>11</v>
      </c>
      <c r="H254" s="19">
        <v>11</v>
      </c>
      <c r="I254" s="19">
        <v>103</v>
      </c>
      <c r="K254" s="20" t="s">
        <v>276</v>
      </c>
      <c r="L254" s="23">
        <v>7.407407407407407E-2</v>
      </c>
      <c r="M254" s="23">
        <v>0.25925925925925924</v>
      </c>
      <c r="N254" s="23">
        <v>4.6296296296296294E-2</v>
      </c>
      <c r="O254" s="23">
        <v>0.29629629629629628</v>
      </c>
      <c r="P254" s="23">
        <v>0.21296296296296297</v>
      </c>
      <c r="Q254" s="23">
        <v>8.3333333333333329E-2</v>
      </c>
      <c r="R254" s="23">
        <v>2.7777777777777776E-2</v>
      </c>
      <c r="S254" s="23">
        <v>1</v>
      </c>
    </row>
    <row r="255" spans="1:19">
      <c r="A255" s="24" t="s">
        <v>316</v>
      </c>
      <c r="B255" s="19">
        <v>10</v>
      </c>
      <c r="C255" s="19">
        <v>33</v>
      </c>
      <c r="D255" s="19">
        <v>3</v>
      </c>
      <c r="E255" s="19">
        <v>21</v>
      </c>
      <c r="F255" s="19">
        <v>19</v>
      </c>
      <c r="G255" s="19">
        <v>13</v>
      </c>
      <c r="H255" s="19">
        <v>3</v>
      </c>
      <c r="I255" s="19">
        <v>102</v>
      </c>
      <c r="K255" s="20" t="s">
        <v>277</v>
      </c>
      <c r="L255" s="23">
        <v>9.6000000000000002E-2</v>
      </c>
      <c r="M255" s="23">
        <v>0.216</v>
      </c>
      <c r="N255" s="23">
        <v>2.4E-2</v>
      </c>
      <c r="O255" s="23">
        <v>9.6000000000000002E-2</v>
      </c>
      <c r="P255" s="23">
        <v>0.42399999999999999</v>
      </c>
      <c r="Q255" s="23">
        <v>0.14399999999999999</v>
      </c>
      <c r="R255" s="23">
        <v>0</v>
      </c>
      <c r="S255" s="23">
        <v>1</v>
      </c>
    </row>
    <row r="256" spans="1:19">
      <c r="A256" s="24" t="s">
        <v>387</v>
      </c>
      <c r="B256" s="19">
        <v>6</v>
      </c>
      <c r="C256" s="19">
        <v>39</v>
      </c>
      <c r="D256" s="19">
        <v>12</v>
      </c>
      <c r="E256" s="19">
        <v>8</v>
      </c>
      <c r="F256" s="19">
        <v>27</v>
      </c>
      <c r="G256" s="19">
        <v>0</v>
      </c>
      <c r="H256" s="19">
        <v>9</v>
      </c>
      <c r="I256" s="19">
        <v>101</v>
      </c>
      <c r="K256" s="20" t="s">
        <v>278</v>
      </c>
      <c r="L256" s="23">
        <v>0.18840579710144928</v>
      </c>
      <c r="M256" s="23">
        <v>0.29710144927536231</v>
      </c>
      <c r="N256" s="23">
        <v>2.8985507246376812E-2</v>
      </c>
      <c r="O256" s="23">
        <v>0.2318840579710145</v>
      </c>
      <c r="P256" s="23">
        <v>0.17391304347826086</v>
      </c>
      <c r="Q256" s="23">
        <v>4.3478260869565216E-2</v>
      </c>
      <c r="R256" s="23">
        <v>3.6231884057971016E-2</v>
      </c>
      <c r="S256" s="23">
        <v>1</v>
      </c>
    </row>
    <row r="257" spans="1:19">
      <c r="A257" s="24" t="s">
        <v>411</v>
      </c>
      <c r="B257" s="19">
        <v>0</v>
      </c>
      <c r="C257" s="19">
        <v>47</v>
      </c>
      <c r="D257" s="19">
        <v>17</v>
      </c>
      <c r="E257" s="19">
        <v>4</v>
      </c>
      <c r="F257" s="19">
        <v>26</v>
      </c>
      <c r="G257" s="19">
        <v>4</v>
      </c>
      <c r="H257" s="19">
        <v>2</v>
      </c>
      <c r="I257" s="19">
        <v>100</v>
      </c>
      <c r="K257" s="20" t="s">
        <v>279</v>
      </c>
      <c r="L257" s="23">
        <v>8.1871345029239762E-2</v>
      </c>
      <c r="M257" s="23">
        <v>0.40935672514619881</v>
      </c>
      <c r="N257" s="23">
        <v>5.8479532163742687E-3</v>
      </c>
      <c r="O257" s="23">
        <v>6.725146198830409E-2</v>
      </c>
      <c r="P257" s="23">
        <v>0.16374269005847952</v>
      </c>
      <c r="Q257" s="23">
        <v>0.19883040935672514</v>
      </c>
      <c r="R257" s="23">
        <v>7.3099415204678359E-2</v>
      </c>
      <c r="S257" s="23">
        <v>1</v>
      </c>
    </row>
    <row r="258" spans="1:19">
      <c r="A258" s="24" t="s">
        <v>389</v>
      </c>
      <c r="B258" s="19">
        <v>2</v>
      </c>
      <c r="C258" s="19">
        <v>16</v>
      </c>
      <c r="D258" s="19">
        <v>4</v>
      </c>
      <c r="E258" s="19">
        <v>24</v>
      </c>
      <c r="F258" s="19">
        <v>45</v>
      </c>
      <c r="G258" s="19">
        <v>7</v>
      </c>
      <c r="H258" s="19">
        <v>1</v>
      </c>
      <c r="I258" s="19">
        <v>99</v>
      </c>
      <c r="K258" s="20" t="s">
        <v>280</v>
      </c>
      <c r="L258" s="23">
        <v>9.4827586206896547E-2</v>
      </c>
      <c r="M258" s="23">
        <v>0.30172413793103448</v>
      </c>
      <c r="N258" s="23">
        <v>1.7241379310344827E-2</v>
      </c>
      <c r="O258" s="23">
        <v>0.12931034482758622</v>
      </c>
      <c r="P258" s="23">
        <v>0.37068965517241381</v>
      </c>
      <c r="Q258" s="23">
        <v>6.8965517241379309E-2</v>
      </c>
      <c r="R258" s="23">
        <v>1.7241379310344827E-2</v>
      </c>
      <c r="S258" s="23">
        <v>1</v>
      </c>
    </row>
    <row r="259" spans="1:19">
      <c r="A259" s="24" t="s">
        <v>322</v>
      </c>
      <c r="B259" s="19">
        <v>2</v>
      </c>
      <c r="C259" s="19">
        <v>19</v>
      </c>
      <c r="D259" s="19">
        <v>16</v>
      </c>
      <c r="E259" s="19">
        <v>44</v>
      </c>
      <c r="F259" s="19">
        <v>11</v>
      </c>
      <c r="G259" s="19">
        <v>0</v>
      </c>
      <c r="H259" s="19">
        <v>6</v>
      </c>
      <c r="I259" s="19">
        <v>98</v>
      </c>
      <c r="K259" s="20" t="s">
        <v>281</v>
      </c>
      <c r="L259" s="23">
        <v>6.1538461538461542E-2</v>
      </c>
      <c r="M259" s="23">
        <v>0.36923076923076925</v>
      </c>
      <c r="N259" s="23">
        <v>0.23076923076923078</v>
      </c>
      <c r="O259" s="23">
        <v>6.1538461538461542E-2</v>
      </c>
      <c r="P259" s="23">
        <v>0.24615384615384617</v>
      </c>
      <c r="Q259" s="23">
        <v>1.5384615384615385E-2</v>
      </c>
      <c r="R259" s="23">
        <v>1.5384615384615385E-2</v>
      </c>
      <c r="S259" s="23">
        <v>1</v>
      </c>
    </row>
    <row r="260" spans="1:19">
      <c r="A260" s="24" t="s">
        <v>94</v>
      </c>
      <c r="B260" s="19">
        <v>4</v>
      </c>
      <c r="C260" s="19">
        <v>17</v>
      </c>
      <c r="D260" s="19">
        <v>4</v>
      </c>
      <c r="E260" s="19">
        <v>33</v>
      </c>
      <c r="F260" s="19">
        <v>21</v>
      </c>
      <c r="G260" s="19">
        <v>18</v>
      </c>
      <c r="H260" s="19">
        <v>1</v>
      </c>
      <c r="I260" s="19">
        <v>98</v>
      </c>
      <c r="K260" s="20" t="s">
        <v>282</v>
      </c>
      <c r="L260" s="23">
        <v>7.6923076923076927E-2</v>
      </c>
      <c r="M260" s="23">
        <v>0.74358974358974361</v>
      </c>
      <c r="N260" s="23">
        <v>7.6923076923076927E-2</v>
      </c>
      <c r="O260" s="23">
        <v>2.564102564102564E-2</v>
      </c>
      <c r="P260" s="23">
        <v>0</v>
      </c>
      <c r="Q260" s="23">
        <v>0</v>
      </c>
      <c r="R260" s="23">
        <v>7.6923076923076927E-2</v>
      </c>
      <c r="S260" s="23">
        <v>1</v>
      </c>
    </row>
    <row r="261" spans="1:19">
      <c r="A261" s="24" t="s">
        <v>96</v>
      </c>
      <c r="B261" s="19">
        <v>3</v>
      </c>
      <c r="C261" s="19">
        <v>27</v>
      </c>
      <c r="D261" s="19">
        <v>0</v>
      </c>
      <c r="E261" s="19">
        <v>13</v>
      </c>
      <c r="F261" s="19">
        <v>20</v>
      </c>
      <c r="G261" s="19">
        <v>33</v>
      </c>
      <c r="H261" s="19">
        <v>1</v>
      </c>
      <c r="I261" s="19">
        <v>97</v>
      </c>
      <c r="K261" s="20" t="s">
        <v>283</v>
      </c>
      <c r="L261" s="23">
        <v>2.8571428571428571E-2</v>
      </c>
      <c r="M261" s="23">
        <v>0.7142857142857143</v>
      </c>
      <c r="N261" s="23">
        <v>2.8571428571428571E-2</v>
      </c>
      <c r="O261" s="23">
        <v>0.22857142857142856</v>
      </c>
      <c r="P261" s="23">
        <v>0</v>
      </c>
      <c r="Q261" s="23">
        <v>0</v>
      </c>
      <c r="R261" s="23">
        <v>0</v>
      </c>
      <c r="S261" s="23">
        <v>1</v>
      </c>
    </row>
    <row r="262" spans="1:19">
      <c r="A262" s="24" t="s">
        <v>169</v>
      </c>
      <c r="B262" s="19">
        <v>3</v>
      </c>
      <c r="C262" s="19">
        <v>24</v>
      </c>
      <c r="D262" s="19">
        <v>3</v>
      </c>
      <c r="E262" s="19">
        <v>23</v>
      </c>
      <c r="F262" s="19">
        <v>18</v>
      </c>
      <c r="G262" s="19">
        <v>18</v>
      </c>
      <c r="H262" s="19">
        <v>7</v>
      </c>
      <c r="I262" s="19">
        <v>96</v>
      </c>
      <c r="K262" s="20" t="s">
        <v>284</v>
      </c>
      <c r="L262" s="23">
        <v>0.15151515151515152</v>
      </c>
      <c r="M262" s="23">
        <v>0.4303030303030303</v>
      </c>
      <c r="N262" s="23">
        <v>3.6363636363636362E-2</v>
      </c>
      <c r="O262" s="23">
        <v>8.4848484848484854E-2</v>
      </c>
      <c r="P262" s="23">
        <v>0.17575757575757575</v>
      </c>
      <c r="Q262" s="23">
        <v>7.8787878787878782E-2</v>
      </c>
      <c r="R262" s="23">
        <v>4.2424242424242427E-2</v>
      </c>
      <c r="S262" s="23">
        <v>1</v>
      </c>
    </row>
    <row r="263" spans="1:19">
      <c r="A263" s="24" t="s">
        <v>332</v>
      </c>
      <c r="B263" s="19">
        <v>24</v>
      </c>
      <c r="C263" s="19">
        <v>17</v>
      </c>
      <c r="D263" s="19">
        <v>7</v>
      </c>
      <c r="E263" s="19">
        <v>30</v>
      </c>
      <c r="F263" s="19">
        <v>13</v>
      </c>
      <c r="G263" s="19">
        <v>4</v>
      </c>
      <c r="H263" s="19">
        <v>0</v>
      </c>
      <c r="I263" s="19">
        <v>95</v>
      </c>
      <c r="K263" s="20" t="s">
        <v>285</v>
      </c>
      <c r="L263" s="23">
        <v>2.8169014084507043E-2</v>
      </c>
      <c r="M263" s="23">
        <v>0.11267605633802817</v>
      </c>
      <c r="N263" s="23">
        <v>0</v>
      </c>
      <c r="O263" s="23">
        <v>0.15492957746478872</v>
      </c>
      <c r="P263" s="23">
        <v>0.49295774647887325</v>
      </c>
      <c r="Q263" s="23">
        <v>0.19718309859154928</v>
      </c>
      <c r="R263" s="23">
        <v>1.4084507042253521E-2</v>
      </c>
      <c r="S263" s="23">
        <v>1</v>
      </c>
    </row>
    <row r="264" spans="1:19">
      <c r="A264" s="24" t="s">
        <v>112</v>
      </c>
      <c r="B264" s="19">
        <v>5</v>
      </c>
      <c r="C264" s="19">
        <v>20</v>
      </c>
      <c r="D264" s="19">
        <v>3</v>
      </c>
      <c r="E264" s="19">
        <v>26</v>
      </c>
      <c r="F264" s="19">
        <v>17</v>
      </c>
      <c r="G264" s="19">
        <v>24</v>
      </c>
      <c r="H264" s="19">
        <v>0</v>
      </c>
      <c r="I264" s="19">
        <v>95</v>
      </c>
      <c r="K264" s="20" t="s">
        <v>286</v>
      </c>
      <c r="L264" s="23">
        <v>5.2132701421800945E-2</v>
      </c>
      <c r="M264" s="23">
        <v>0.22274881516587677</v>
      </c>
      <c r="N264" s="23">
        <v>4.7393364928909956E-3</v>
      </c>
      <c r="O264" s="23">
        <v>0.25592417061611372</v>
      </c>
      <c r="P264" s="23">
        <v>0.26540284360189575</v>
      </c>
      <c r="Q264" s="23">
        <v>0.16587677725118483</v>
      </c>
      <c r="R264" s="23">
        <v>3.3175355450236969E-2</v>
      </c>
      <c r="S264" s="23">
        <v>1</v>
      </c>
    </row>
    <row r="265" spans="1:19">
      <c r="A265" s="24" t="s">
        <v>179</v>
      </c>
      <c r="B265" s="19">
        <v>8</v>
      </c>
      <c r="C265" s="19">
        <v>25</v>
      </c>
      <c r="D265" s="19">
        <v>1</v>
      </c>
      <c r="E265" s="19">
        <v>19</v>
      </c>
      <c r="F265" s="19">
        <v>8</v>
      </c>
      <c r="G265" s="19">
        <v>16</v>
      </c>
      <c r="H265" s="19">
        <v>18</v>
      </c>
      <c r="I265" s="19">
        <v>95</v>
      </c>
      <c r="K265" s="20" t="s">
        <v>287</v>
      </c>
      <c r="L265" s="23">
        <v>0.12460063897763578</v>
      </c>
      <c r="M265" s="23">
        <v>0.23003194888178913</v>
      </c>
      <c r="N265" s="23">
        <v>4.7923322683706068E-2</v>
      </c>
      <c r="O265" s="23">
        <v>0.14057507987220447</v>
      </c>
      <c r="P265" s="23">
        <v>0.25559105431309903</v>
      </c>
      <c r="Q265" s="23">
        <v>0.16293929712460065</v>
      </c>
      <c r="R265" s="23">
        <v>3.8338658146964855E-2</v>
      </c>
      <c r="S265" s="23">
        <v>1</v>
      </c>
    </row>
    <row r="266" spans="1:19">
      <c r="A266" s="24" t="s">
        <v>440</v>
      </c>
      <c r="B266" s="19">
        <v>5</v>
      </c>
      <c r="C266" s="19">
        <v>32</v>
      </c>
      <c r="D266" s="19">
        <v>5</v>
      </c>
      <c r="E266" s="19">
        <v>11</v>
      </c>
      <c r="F266" s="19">
        <v>9</v>
      </c>
      <c r="G266" s="19">
        <v>29</v>
      </c>
      <c r="H266" s="19">
        <v>4</v>
      </c>
      <c r="I266" s="19">
        <v>95</v>
      </c>
      <c r="K266" s="20" t="s">
        <v>289</v>
      </c>
      <c r="L266" s="23">
        <v>9.7297297297297303E-2</v>
      </c>
      <c r="M266" s="23">
        <v>0.33513513513513515</v>
      </c>
      <c r="N266" s="23">
        <v>8.1081081081081086E-2</v>
      </c>
      <c r="O266" s="23">
        <v>0.25945945945945947</v>
      </c>
      <c r="P266" s="23">
        <v>8.1081081081081086E-2</v>
      </c>
      <c r="Q266" s="23">
        <v>7.0270270270270274E-2</v>
      </c>
      <c r="R266" s="23">
        <v>7.567567567567568E-2</v>
      </c>
      <c r="S266" s="23">
        <v>1</v>
      </c>
    </row>
    <row r="267" spans="1:19">
      <c r="A267" s="24" t="s">
        <v>255</v>
      </c>
      <c r="B267" s="19">
        <v>6</v>
      </c>
      <c r="C267" s="19">
        <v>71</v>
      </c>
      <c r="D267" s="19">
        <v>5</v>
      </c>
      <c r="E267" s="19">
        <v>1</v>
      </c>
      <c r="F267" s="19">
        <v>6</v>
      </c>
      <c r="G267" s="19">
        <v>1</v>
      </c>
      <c r="H267" s="19">
        <v>4</v>
      </c>
      <c r="I267" s="19">
        <v>94</v>
      </c>
      <c r="K267" s="20" t="s">
        <v>290</v>
      </c>
      <c r="L267" s="23">
        <v>5.4755043227665709E-2</v>
      </c>
      <c r="M267" s="23">
        <v>0.63688760806916422</v>
      </c>
      <c r="N267" s="23">
        <v>8.6455331412103754E-3</v>
      </c>
      <c r="O267" s="23">
        <v>2.881844380403458E-3</v>
      </c>
      <c r="P267" s="23">
        <v>0.13544668587896252</v>
      </c>
      <c r="Q267" s="23">
        <v>0.11527377521613832</v>
      </c>
      <c r="R267" s="23">
        <v>4.6109510086455328E-2</v>
      </c>
      <c r="S267" s="23">
        <v>1</v>
      </c>
    </row>
    <row r="268" spans="1:19">
      <c r="A268" s="24" t="s">
        <v>40</v>
      </c>
      <c r="B268" s="19">
        <v>7</v>
      </c>
      <c r="C268" s="19">
        <v>13</v>
      </c>
      <c r="D268" s="19">
        <v>0</v>
      </c>
      <c r="E268" s="19">
        <v>24</v>
      </c>
      <c r="F268" s="19">
        <v>43</v>
      </c>
      <c r="G268" s="19">
        <v>4</v>
      </c>
      <c r="H268" s="19">
        <v>2</v>
      </c>
      <c r="I268" s="19">
        <v>93</v>
      </c>
      <c r="K268" s="20" t="s">
        <v>291</v>
      </c>
      <c r="L268" s="23">
        <v>1.0582010582010581E-2</v>
      </c>
      <c r="M268" s="23">
        <v>0.37566137566137564</v>
      </c>
      <c r="N268" s="23">
        <v>2.1164021164021163E-2</v>
      </c>
      <c r="O268" s="23">
        <v>3.1746031746031744E-2</v>
      </c>
      <c r="P268" s="23">
        <v>7.407407407407407E-2</v>
      </c>
      <c r="Q268" s="23">
        <v>0.33333333333333331</v>
      </c>
      <c r="R268" s="23">
        <v>0.15343915343915343</v>
      </c>
      <c r="S268" s="23">
        <v>1</v>
      </c>
    </row>
    <row r="269" spans="1:19">
      <c r="A269" s="24" t="s">
        <v>336</v>
      </c>
      <c r="B269" s="19">
        <v>18</v>
      </c>
      <c r="C269" s="19">
        <v>16</v>
      </c>
      <c r="D269" s="19">
        <v>13</v>
      </c>
      <c r="E269" s="19">
        <v>20</v>
      </c>
      <c r="F269" s="19">
        <v>15</v>
      </c>
      <c r="G269" s="19">
        <v>9</v>
      </c>
      <c r="H269" s="19">
        <v>1</v>
      </c>
      <c r="I269" s="19">
        <v>92</v>
      </c>
      <c r="K269" s="20" t="s">
        <v>292</v>
      </c>
      <c r="L269" s="23">
        <v>2.34375E-2</v>
      </c>
      <c r="M269" s="23">
        <v>0.3359375</v>
      </c>
      <c r="N269" s="23">
        <v>1.5625E-2</v>
      </c>
      <c r="O269" s="23">
        <v>0.1328125</v>
      </c>
      <c r="P269" s="23">
        <v>0.2265625</v>
      </c>
      <c r="Q269" s="23">
        <v>0.2265625</v>
      </c>
      <c r="R269" s="23">
        <v>3.90625E-2</v>
      </c>
      <c r="S269" s="23">
        <v>1</v>
      </c>
    </row>
    <row r="270" spans="1:19">
      <c r="A270" s="24" t="s">
        <v>219</v>
      </c>
      <c r="B270" s="19">
        <v>2</v>
      </c>
      <c r="C270" s="19">
        <v>14</v>
      </c>
      <c r="D270" s="19">
        <v>13</v>
      </c>
      <c r="E270" s="19">
        <v>12</v>
      </c>
      <c r="F270" s="19">
        <v>18</v>
      </c>
      <c r="G270" s="19">
        <v>14</v>
      </c>
      <c r="H270" s="19">
        <v>18</v>
      </c>
      <c r="I270" s="19">
        <v>91</v>
      </c>
      <c r="K270" s="20" t="s">
        <v>293</v>
      </c>
      <c r="L270" s="23">
        <v>5.2631578947368418E-2</v>
      </c>
      <c r="M270" s="23">
        <v>0.42105263157894735</v>
      </c>
      <c r="N270" s="23">
        <v>7.0175438596491224E-2</v>
      </c>
      <c r="O270" s="23">
        <v>8.771929824561403E-2</v>
      </c>
      <c r="P270" s="23">
        <v>0.12280701754385964</v>
      </c>
      <c r="Q270" s="23">
        <v>0.22807017543859648</v>
      </c>
      <c r="R270" s="23">
        <v>1.7543859649122806E-2</v>
      </c>
      <c r="S270" s="23">
        <v>1</v>
      </c>
    </row>
    <row r="271" spans="1:19">
      <c r="A271" s="24" t="s">
        <v>258</v>
      </c>
      <c r="B271" s="19">
        <v>1</v>
      </c>
      <c r="C271" s="19">
        <v>54</v>
      </c>
      <c r="D271" s="19">
        <v>3</v>
      </c>
      <c r="E271" s="19">
        <v>2</v>
      </c>
      <c r="F271" s="19">
        <v>20</v>
      </c>
      <c r="G271" s="19">
        <v>9</v>
      </c>
      <c r="H271" s="19">
        <v>1</v>
      </c>
      <c r="I271" s="19">
        <v>90</v>
      </c>
      <c r="K271" s="20" t="s">
        <v>294</v>
      </c>
      <c r="L271" s="23">
        <v>3.5928143712574849E-2</v>
      </c>
      <c r="M271" s="23">
        <v>0.70059880239520955</v>
      </c>
      <c r="N271" s="23">
        <v>2.9940119760479042E-2</v>
      </c>
      <c r="O271" s="23">
        <v>3.5928143712574849E-2</v>
      </c>
      <c r="P271" s="23">
        <v>7.7844311377245512E-2</v>
      </c>
      <c r="Q271" s="23">
        <v>5.9880239520958087E-3</v>
      </c>
      <c r="R271" s="23">
        <v>0.11377245508982035</v>
      </c>
      <c r="S271" s="23">
        <v>1</v>
      </c>
    </row>
    <row r="272" spans="1:19">
      <c r="A272" s="24" t="s">
        <v>248</v>
      </c>
      <c r="B272" s="19">
        <v>17</v>
      </c>
      <c r="C272" s="19">
        <v>50</v>
      </c>
      <c r="D272" s="19">
        <v>0</v>
      </c>
      <c r="E272" s="19">
        <v>3</v>
      </c>
      <c r="F272" s="19">
        <v>4</v>
      </c>
      <c r="G272" s="19">
        <v>2</v>
      </c>
      <c r="H272" s="19">
        <v>13</v>
      </c>
      <c r="I272" s="19">
        <v>89</v>
      </c>
      <c r="K272" s="20" t="s">
        <v>295</v>
      </c>
      <c r="L272" s="23">
        <v>0.19786096256684493</v>
      </c>
      <c r="M272" s="23">
        <v>0.53475935828877008</v>
      </c>
      <c r="N272" s="23">
        <v>5.3475935828877002E-3</v>
      </c>
      <c r="O272" s="23">
        <v>2.6737967914438502E-2</v>
      </c>
      <c r="P272" s="23">
        <v>0.19786096256684493</v>
      </c>
      <c r="Q272" s="23">
        <v>1.6042780748663103E-2</v>
      </c>
      <c r="R272" s="23">
        <v>2.1390374331550801E-2</v>
      </c>
      <c r="S272" s="23">
        <v>1</v>
      </c>
    </row>
    <row r="273" spans="1:19">
      <c r="A273" s="24" t="s">
        <v>397</v>
      </c>
      <c r="B273" s="19">
        <v>6</v>
      </c>
      <c r="C273" s="19">
        <v>31</v>
      </c>
      <c r="D273" s="19">
        <v>2</v>
      </c>
      <c r="E273" s="19">
        <v>9</v>
      </c>
      <c r="F273" s="19">
        <v>17</v>
      </c>
      <c r="G273" s="19">
        <v>23</v>
      </c>
      <c r="H273" s="19">
        <v>0</v>
      </c>
      <c r="I273" s="19">
        <v>88</v>
      </c>
      <c r="K273" s="20" t="s">
        <v>296</v>
      </c>
      <c r="L273" s="23">
        <v>0.1111111111111111</v>
      </c>
      <c r="M273" s="23">
        <v>0.66666666666666663</v>
      </c>
      <c r="N273" s="23">
        <v>0</v>
      </c>
      <c r="O273" s="23">
        <v>8.8888888888888892E-2</v>
      </c>
      <c r="P273" s="23">
        <v>0.1111111111111111</v>
      </c>
      <c r="Q273" s="23">
        <v>0</v>
      </c>
      <c r="R273" s="23">
        <v>2.2222222222222223E-2</v>
      </c>
      <c r="S273" s="23">
        <v>1</v>
      </c>
    </row>
    <row r="274" spans="1:19">
      <c r="A274" s="24" t="s">
        <v>337</v>
      </c>
      <c r="B274" s="19">
        <v>17</v>
      </c>
      <c r="C274" s="19">
        <v>22</v>
      </c>
      <c r="D274" s="19">
        <v>11</v>
      </c>
      <c r="E274" s="19">
        <v>8</v>
      </c>
      <c r="F274" s="19">
        <v>8</v>
      </c>
      <c r="G274" s="19">
        <v>13</v>
      </c>
      <c r="H274" s="19">
        <v>9</v>
      </c>
      <c r="I274" s="19">
        <v>88</v>
      </c>
      <c r="K274" s="20" t="s">
        <v>297</v>
      </c>
      <c r="L274" s="23">
        <v>4.5454545454545456E-2</v>
      </c>
      <c r="M274" s="23">
        <v>0.28409090909090912</v>
      </c>
      <c r="N274" s="23">
        <v>2.6515151515151516E-2</v>
      </c>
      <c r="O274" s="23">
        <v>0.15151515151515152</v>
      </c>
      <c r="P274" s="23">
        <v>0.29924242424242425</v>
      </c>
      <c r="Q274" s="23">
        <v>0.16287878787878787</v>
      </c>
      <c r="R274" s="23">
        <v>3.0303030303030304E-2</v>
      </c>
      <c r="S274" s="23">
        <v>1</v>
      </c>
    </row>
    <row r="275" spans="1:19">
      <c r="A275" s="24" t="s">
        <v>356</v>
      </c>
      <c r="B275" s="19">
        <v>3</v>
      </c>
      <c r="C275" s="19">
        <v>35</v>
      </c>
      <c r="D275" s="19">
        <v>7</v>
      </c>
      <c r="E275" s="19">
        <v>10</v>
      </c>
      <c r="F275" s="19">
        <v>11</v>
      </c>
      <c r="G275" s="19">
        <v>21</v>
      </c>
      <c r="H275" s="19">
        <v>1</v>
      </c>
      <c r="I275" s="19">
        <v>88</v>
      </c>
      <c r="K275" s="20" t="s">
        <v>298</v>
      </c>
      <c r="L275" s="23">
        <v>0.14553990610328638</v>
      </c>
      <c r="M275" s="23">
        <v>0.34272300469483569</v>
      </c>
      <c r="N275" s="23">
        <v>3.7558685446009391E-2</v>
      </c>
      <c r="O275" s="23">
        <v>0.16431924882629109</v>
      </c>
      <c r="P275" s="23">
        <v>0.15023474178403756</v>
      </c>
      <c r="Q275" s="23">
        <v>0.11267605633802817</v>
      </c>
      <c r="R275" s="23">
        <v>4.6948356807511735E-2</v>
      </c>
      <c r="S275" s="23">
        <v>1</v>
      </c>
    </row>
    <row r="276" spans="1:19">
      <c r="A276" s="24" t="s">
        <v>239</v>
      </c>
      <c r="B276" s="19">
        <v>3</v>
      </c>
      <c r="C276" s="19">
        <v>16</v>
      </c>
      <c r="D276" s="19">
        <v>4</v>
      </c>
      <c r="E276" s="19">
        <v>13</v>
      </c>
      <c r="F276" s="19">
        <v>9</v>
      </c>
      <c r="G276" s="19">
        <v>41</v>
      </c>
      <c r="H276" s="19">
        <v>2</v>
      </c>
      <c r="I276" s="19">
        <v>88</v>
      </c>
      <c r="K276" s="20" t="s">
        <v>299</v>
      </c>
      <c r="L276" s="23">
        <v>0.25333333333333335</v>
      </c>
      <c r="M276" s="23">
        <v>0.42666666666666669</v>
      </c>
      <c r="N276" s="23">
        <v>0.04</v>
      </c>
      <c r="O276" s="23">
        <v>0.18666666666666668</v>
      </c>
      <c r="P276" s="23">
        <v>0.08</v>
      </c>
      <c r="Q276" s="23">
        <v>0</v>
      </c>
      <c r="R276" s="23">
        <v>1.3333333333333334E-2</v>
      </c>
      <c r="S276" s="23">
        <v>1</v>
      </c>
    </row>
    <row r="277" spans="1:19">
      <c r="A277" s="24" t="s">
        <v>460</v>
      </c>
      <c r="B277" s="19">
        <v>1</v>
      </c>
      <c r="C277" s="19">
        <v>27</v>
      </c>
      <c r="D277" s="19">
        <v>4</v>
      </c>
      <c r="E277" s="19">
        <v>4</v>
      </c>
      <c r="F277" s="19">
        <v>1</v>
      </c>
      <c r="G277" s="19">
        <v>47</v>
      </c>
      <c r="H277" s="19">
        <v>3</v>
      </c>
      <c r="I277" s="19">
        <v>87</v>
      </c>
      <c r="K277" s="20" t="s">
        <v>300</v>
      </c>
      <c r="L277" s="23">
        <v>0.16030534351145037</v>
      </c>
      <c r="M277" s="23">
        <v>7.6335877862595422E-2</v>
      </c>
      <c r="N277" s="23">
        <v>0.16030534351145037</v>
      </c>
      <c r="O277" s="23">
        <v>0.16030534351145037</v>
      </c>
      <c r="P277" s="23">
        <v>0.21374045801526717</v>
      </c>
      <c r="Q277" s="23">
        <v>0.22900763358778625</v>
      </c>
      <c r="R277" s="23">
        <v>0</v>
      </c>
      <c r="S277" s="23">
        <v>1</v>
      </c>
    </row>
    <row r="278" spans="1:19">
      <c r="A278" s="24" t="s">
        <v>370</v>
      </c>
      <c r="B278" s="19">
        <v>4</v>
      </c>
      <c r="C278" s="19">
        <v>17</v>
      </c>
      <c r="D278" s="19">
        <v>18</v>
      </c>
      <c r="E278" s="19">
        <v>29</v>
      </c>
      <c r="F278" s="19">
        <v>7</v>
      </c>
      <c r="G278" s="19">
        <v>8</v>
      </c>
      <c r="H278" s="19">
        <v>3</v>
      </c>
      <c r="I278" s="19">
        <v>86</v>
      </c>
      <c r="K278" s="20" t="s">
        <v>301</v>
      </c>
      <c r="L278" s="23">
        <v>5.8823529411764705E-2</v>
      </c>
      <c r="M278" s="23">
        <v>0.17647058823529413</v>
      </c>
      <c r="N278" s="23">
        <v>1.1764705882352941E-2</v>
      </c>
      <c r="O278" s="23">
        <v>0.16470588235294117</v>
      </c>
      <c r="P278" s="23">
        <v>0.18823529411764706</v>
      </c>
      <c r="Q278" s="23">
        <v>0.3411764705882353</v>
      </c>
      <c r="R278" s="23">
        <v>5.8823529411764705E-2</v>
      </c>
      <c r="S278" s="23">
        <v>1</v>
      </c>
    </row>
    <row r="279" spans="1:19">
      <c r="A279" s="24" t="s">
        <v>121</v>
      </c>
      <c r="B279" s="19">
        <v>2</v>
      </c>
      <c r="C279" s="19">
        <v>4</v>
      </c>
      <c r="D279" s="19">
        <v>10</v>
      </c>
      <c r="E279" s="19">
        <v>9</v>
      </c>
      <c r="F279" s="19">
        <v>14</v>
      </c>
      <c r="G279" s="19">
        <v>25</v>
      </c>
      <c r="H279" s="19">
        <v>22</v>
      </c>
      <c r="I279" s="19">
        <v>86</v>
      </c>
      <c r="K279" s="20" t="s">
        <v>302</v>
      </c>
      <c r="L279" s="23">
        <v>2.5974025974025976E-2</v>
      </c>
      <c r="M279" s="23">
        <v>0.16883116883116883</v>
      </c>
      <c r="N279" s="23">
        <v>0.12987012987012986</v>
      </c>
      <c r="O279" s="23">
        <v>0.48051948051948051</v>
      </c>
      <c r="P279" s="23">
        <v>6.4935064935064929E-2</v>
      </c>
      <c r="Q279" s="23">
        <v>0.12987012987012986</v>
      </c>
      <c r="R279" s="23">
        <v>0</v>
      </c>
      <c r="S279" s="23">
        <v>1</v>
      </c>
    </row>
    <row r="280" spans="1:19">
      <c r="A280" s="24" t="s">
        <v>398</v>
      </c>
      <c r="B280" s="19">
        <v>10</v>
      </c>
      <c r="C280" s="19">
        <v>26</v>
      </c>
      <c r="D280" s="19">
        <v>2</v>
      </c>
      <c r="E280" s="19">
        <v>7</v>
      </c>
      <c r="F280" s="19">
        <v>29</v>
      </c>
      <c r="G280" s="19">
        <v>7</v>
      </c>
      <c r="H280" s="19">
        <v>4</v>
      </c>
      <c r="I280" s="19">
        <v>85</v>
      </c>
      <c r="K280" s="20" t="s">
        <v>303</v>
      </c>
      <c r="L280" s="23">
        <v>0.21153846153846154</v>
      </c>
      <c r="M280" s="23">
        <v>0.29807692307692307</v>
      </c>
      <c r="N280" s="23">
        <v>2.8846153846153848E-2</v>
      </c>
      <c r="O280" s="23">
        <v>0.11538461538461539</v>
      </c>
      <c r="P280" s="23">
        <v>0.18269230769230768</v>
      </c>
      <c r="Q280" s="23">
        <v>4.807692307692308E-2</v>
      </c>
      <c r="R280" s="23">
        <v>0.11538461538461539</v>
      </c>
      <c r="S280" s="23">
        <v>1</v>
      </c>
    </row>
    <row r="281" spans="1:19">
      <c r="A281" s="24" t="s">
        <v>272</v>
      </c>
      <c r="B281" s="19">
        <v>8</v>
      </c>
      <c r="C281" s="19">
        <v>14</v>
      </c>
      <c r="D281" s="19">
        <v>3</v>
      </c>
      <c r="E281" s="19">
        <v>5</v>
      </c>
      <c r="F281" s="19">
        <v>18</v>
      </c>
      <c r="G281" s="19">
        <v>15</v>
      </c>
      <c r="H281" s="19">
        <v>22</v>
      </c>
      <c r="I281" s="19">
        <v>85</v>
      </c>
      <c r="K281" s="20" t="s">
        <v>304</v>
      </c>
      <c r="L281" s="23">
        <v>9.9447513812154692E-2</v>
      </c>
      <c r="M281" s="23">
        <v>0.53038674033149169</v>
      </c>
      <c r="N281" s="23">
        <v>6.6298342541436461E-2</v>
      </c>
      <c r="O281" s="23">
        <v>0.20994475138121546</v>
      </c>
      <c r="P281" s="23">
        <v>8.8397790055248615E-2</v>
      </c>
      <c r="Q281" s="23">
        <v>5.5248618784530384E-3</v>
      </c>
      <c r="R281" s="23">
        <v>0</v>
      </c>
      <c r="S281" s="23">
        <v>1</v>
      </c>
    </row>
    <row r="282" spans="1:19">
      <c r="A282" s="24" t="s">
        <v>301</v>
      </c>
      <c r="B282" s="19">
        <v>5</v>
      </c>
      <c r="C282" s="19">
        <v>15</v>
      </c>
      <c r="D282" s="19">
        <v>1</v>
      </c>
      <c r="E282" s="19">
        <v>14</v>
      </c>
      <c r="F282" s="19">
        <v>16</v>
      </c>
      <c r="G282" s="19">
        <v>29</v>
      </c>
      <c r="H282" s="19">
        <v>5</v>
      </c>
      <c r="I282" s="19">
        <v>85</v>
      </c>
      <c r="K282" s="20" t="s">
        <v>305</v>
      </c>
      <c r="L282" s="23">
        <v>7.909604519774012E-2</v>
      </c>
      <c r="M282" s="23">
        <v>0.71186440677966101</v>
      </c>
      <c r="N282" s="23">
        <v>0</v>
      </c>
      <c r="O282" s="23">
        <v>2.2598870056497175E-2</v>
      </c>
      <c r="P282" s="23">
        <v>8.4745762711864403E-2</v>
      </c>
      <c r="Q282" s="23">
        <v>5.0847457627118647E-2</v>
      </c>
      <c r="R282" s="23">
        <v>5.0847457627118647E-2</v>
      </c>
      <c r="S282" s="23">
        <v>1</v>
      </c>
    </row>
    <row r="283" spans="1:19">
      <c r="A283" s="24" t="s">
        <v>402</v>
      </c>
      <c r="B283" s="19">
        <v>17</v>
      </c>
      <c r="C283" s="19">
        <v>8</v>
      </c>
      <c r="D283" s="19">
        <v>10</v>
      </c>
      <c r="E283" s="19">
        <v>1</v>
      </c>
      <c r="F283" s="19">
        <v>8</v>
      </c>
      <c r="G283" s="19">
        <v>39</v>
      </c>
      <c r="H283" s="19">
        <v>2</v>
      </c>
      <c r="I283" s="19">
        <v>85</v>
      </c>
      <c r="K283" s="20" t="s">
        <v>306</v>
      </c>
      <c r="L283" s="23">
        <v>8.8709677419354843E-2</v>
      </c>
      <c r="M283" s="23">
        <v>0.58870967741935487</v>
      </c>
      <c r="N283" s="23">
        <v>0</v>
      </c>
      <c r="O283" s="23">
        <v>4.8387096774193547E-2</v>
      </c>
      <c r="P283" s="23">
        <v>0.16532258064516128</v>
      </c>
      <c r="Q283" s="23">
        <v>4.0322580645161289E-2</v>
      </c>
      <c r="R283" s="23">
        <v>6.8548387096774188E-2</v>
      </c>
      <c r="S283" s="23">
        <v>1</v>
      </c>
    </row>
    <row r="284" spans="1:19">
      <c r="A284" s="24" t="s">
        <v>317</v>
      </c>
      <c r="B284" s="19">
        <v>2</v>
      </c>
      <c r="C284" s="19">
        <v>9</v>
      </c>
      <c r="D284" s="19">
        <v>7</v>
      </c>
      <c r="E284" s="19">
        <v>15</v>
      </c>
      <c r="F284" s="19">
        <v>45</v>
      </c>
      <c r="G284" s="19">
        <v>5</v>
      </c>
      <c r="H284" s="19">
        <v>2</v>
      </c>
      <c r="I284" s="19">
        <v>85</v>
      </c>
      <c r="K284" s="20" t="s">
        <v>307</v>
      </c>
      <c r="L284" s="23">
        <v>0.13658536585365855</v>
      </c>
      <c r="M284" s="23">
        <v>0.45853658536585368</v>
      </c>
      <c r="N284" s="23">
        <v>3.9024390243902439E-2</v>
      </c>
      <c r="O284" s="23">
        <v>0.21951219512195122</v>
      </c>
      <c r="P284" s="23">
        <v>0.10731707317073171</v>
      </c>
      <c r="Q284" s="23">
        <v>2.4390243902439025E-2</v>
      </c>
      <c r="R284" s="23">
        <v>1.4634146341463415E-2</v>
      </c>
      <c r="S284" s="23">
        <v>1</v>
      </c>
    </row>
    <row r="285" spans="1:19">
      <c r="A285" s="24" t="s">
        <v>382</v>
      </c>
      <c r="B285" s="19">
        <v>11</v>
      </c>
      <c r="C285" s="19">
        <v>17</v>
      </c>
      <c r="D285" s="19">
        <v>20</v>
      </c>
      <c r="E285" s="19">
        <v>4</v>
      </c>
      <c r="F285" s="19">
        <v>14</v>
      </c>
      <c r="G285" s="19">
        <v>6</v>
      </c>
      <c r="H285" s="19">
        <v>12</v>
      </c>
      <c r="I285" s="19">
        <v>84</v>
      </c>
      <c r="K285" s="20" t="s">
        <v>308</v>
      </c>
      <c r="L285" s="23">
        <v>7.2727272727272724E-2</v>
      </c>
      <c r="M285" s="23">
        <v>0.42272727272727273</v>
      </c>
      <c r="N285" s="23">
        <v>0.05</v>
      </c>
      <c r="O285" s="23">
        <v>0.34545454545454546</v>
      </c>
      <c r="P285" s="23">
        <v>6.363636363636363E-2</v>
      </c>
      <c r="Q285" s="23">
        <v>4.0909090909090909E-2</v>
      </c>
      <c r="R285" s="23">
        <v>4.5454545454545452E-3</v>
      </c>
      <c r="S285" s="23">
        <v>1</v>
      </c>
    </row>
    <row r="286" spans="1:19">
      <c r="A286" s="24" t="s">
        <v>77</v>
      </c>
      <c r="B286" s="19">
        <v>3</v>
      </c>
      <c r="C286" s="19">
        <v>8</v>
      </c>
      <c r="D286" s="19">
        <v>7</v>
      </c>
      <c r="E286" s="19">
        <v>38</v>
      </c>
      <c r="F286" s="19">
        <v>11</v>
      </c>
      <c r="G286" s="19">
        <v>15</v>
      </c>
      <c r="H286" s="19">
        <v>1</v>
      </c>
      <c r="I286" s="19">
        <v>83</v>
      </c>
      <c r="K286" s="20" t="s">
        <v>309</v>
      </c>
      <c r="L286" s="23">
        <v>5.185185185185185E-2</v>
      </c>
      <c r="M286" s="23">
        <v>0.27407407407407408</v>
      </c>
      <c r="N286" s="23">
        <v>5.9259259259259262E-2</v>
      </c>
      <c r="O286" s="23">
        <v>0.1111111111111111</v>
      </c>
      <c r="P286" s="23">
        <v>0.2814814814814815</v>
      </c>
      <c r="Q286" s="23">
        <v>8.1481481481481488E-2</v>
      </c>
      <c r="R286" s="23">
        <v>0.14074074074074075</v>
      </c>
      <c r="S286" s="23">
        <v>1</v>
      </c>
    </row>
    <row r="287" spans="1:19">
      <c r="A287" s="24" t="s">
        <v>425</v>
      </c>
      <c r="B287" s="19">
        <v>0</v>
      </c>
      <c r="C287" s="19">
        <v>26</v>
      </c>
      <c r="D287" s="19">
        <v>3</v>
      </c>
      <c r="E287" s="19">
        <v>16</v>
      </c>
      <c r="F287" s="19">
        <v>24</v>
      </c>
      <c r="G287" s="19">
        <v>3</v>
      </c>
      <c r="H287" s="19">
        <v>10</v>
      </c>
      <c r="I287" s="19">
        <v>82</v>
      </c>
      <c r="K287" s="20" t="s">
        <v>310</v>
      </c>
      <c r="L287" s="23">
        <v>4.8913043478260872E-2</v>
      </c>
      <c r="M287" s="23">
        <v>0.18478260869565216</v>
      </c>
      <c r="N287" s="23">
        <v>0.17391304347826086</v>
      </c>
      <c r="O287" s="23">
        <v>0.41304347826086957</v>
      </c>
      <c r="P287" s="23">
        <v>7.6086956521739135E-2</v>
      </c>
      <c r="Q287" s="23">
        <v>9.2391304347826081E-2</v>
      </c>
      <c r="R287" s="23">
        <v>1.0869565217391304E-2</v>
      </c>
      <c r="S287" s="23">
        <v>1</v>
      </c>
    </row>
    <row r="288" spans="1:19">
      <c r="A288" s="24" t="s">
        <v>329</v>
      </c>
      <c r="B288" s="19">
        <v>11</v>
      </c>
      <c r="C288" s="19">
        <v>25</v>
      </c>
      <c r="D288" s="19">
        <v>5</v>
      </c>
      <c r="E288" s="19">
        <v>4</v>
      </c>
      <c r="F288" s="19">
        <v>22</v>
      </c>
      <c r="G288" s="19">
        <v>5</v>
      </c>
      <c r="H288" s="19">
        <v>10</v>
      </c>
      <c r="I288" s="19">
        <v>82</v>
      </c>
      <c r="K288" s="20" t="s">
        <v>311</v>
      </c>
      <c r="L288" s="23">
        <v>0.12658227848101267</v>
      </c>
      <c r="M288" s="23">
        <v>0.569620253164557</v>
      </c>
      <c r="N288" s="23">
        <v>2.5316455696202531E-2</v>
      </c>
      <c r="O288" s="23">
        <v>0.16455696202531644</v>
      </c>
      <c r="P288" s="23">
        <v>6.3291139240506333E-2</v>
      </c>
      <c r="Q288" s="23">
        <v>1.2658227848101266E-2</v>
      </c>
      <c r="R288" s="23">
        <v>3.7974683544303799E-2</v>
      </c>
      <c r="S288" s="23">
        <v>1</v>
      </c>
    </row>
    <row r="289" spans="1:19">
      <c r="A289" s="24" t="s">
        <v>176</v>
      </c>
      <c r="B289" s="19">
        <v>3</v>
      </c>
      <c r="C289" s="19">
        <v>27</v>
      </c>
      <c r="D289" s="19">
        <v>6</v>
      </c>
      <c r="E289" s="19">
        <v>32</v>
      </c>
      <c r="F289" s="19">
        <v>9</v>
      </c>
      <c r="G289" s="19">
        <v>4</v>
      </c>
      <c r="H289" s="19">
        <v>1</v>
      </c>
      <c r="I289" s="19">
        <v>82</v>
      </c>
      <c r="K289" s="20" t="s">
        <v>312</v>
      </c>
      <c r="L289" s="23">
        <v>0.1</v>
      </c>
      <c r="M289" s="23">
        <v>0.23333333333333334</v>
      </c>
      <c r="N289" s="23">
        <v>0.15</v>
      </c>
      <c r="O289" s="23">
        <v>0.4</v>
      </c>
      <c r="P289" s="23">
        <v>8.3333333333333329E-2</v>
      </c>
      <c r="Q289" s="23">
        <v>1.6666666666666666E-2</v>
      </c>
      <c r="R289" s="23">
        <v>1.6666666666666666E-2</v>
      </c>
      <c r="S289" s="23">
        <v>1</v>
      </c>
    </row>
    <row r="290" spans="1:19">
      <c r="A290" s="24" t="s">
        <v>157</v>
      </c>
      <c r="B290" s="19">
        <v>1</v>
      </c>
      <c r="C290" s="19">
        <v>20</v>
      </c>
      <c r="D290" s="19">
        <v>1</v>
      </c>
      <c r="E290" s="19">
        <v>7</v>
      </c>
      <c r="F290" s="19">
        <v>11</v>
      </c>
      <c r="G290" s="19">
        <v>7</v>
      </c>
      <c r="H290" s="19">
        <v>34</v>
      </c>
      <c r="I290" s="19">
        <v>81</v>
      </c>
      <c r="K290" s="20" t="s">
        <v>313</v>
      </c>
      <c r="L290" s="23">
        <v>7.3122529644268769E-2</v>
      </c>
      <c r="M290" s="23">
        <v>0.30830039525691699</v>
      </c>
      <c r="N290" s="23">
        <v>1.1857707509881422E-2</v>
      </c>
      <c r="O290" s="23">
        <v>6.3241106719367585E-2</v>
      </c>
      <c r="P290" s="23">
        <v>8.4980237154150193E-2</v>
      </c>
      <c r="Q290" s="23">
        <v>0.43873517786561267</v>
      </c>
      <c r="R290" s="23">
        <v>1.9762845849802372E-2</v>
      </c>
      <c r="S290" s="23">
        <v>1</v>
      </c>
    </row>
    <row r="291" spans="1:19">
      <c r="A291" s="24" t="s">
        <v>110</v>
      </c>
      <c r="B291" s="19">
        <v>12</v>
      </c>
      <c r="C291" s="19">
        <v>12</v>
      </c>
      <c r="D291" s="19">
        <v>5</v>
      </c>
      <c r="E291" s="19">
        <v>26</v>
      </c>
      <c r="F291" s="19">
        <v>12</v>
      </c>
      <c r="G291" s="19">
        <v>11</v>
      </c>
      <c r="H291" s="19">
        <v>2</v>
      </c>
      <c r="I291" s="19">
        <v>80</v>
      </c>
      <c r="K291" s="20" t="s">
        <v>314</v>
      </c>
      <c r="L291" s="23">
        <v>4.9844236760124609E-2</v>
      </c>
      <c r="M291" s="23">
        <v>0.2367601246105919</v>
      </c>
      <c r="N291" s="23">
        <v>3.4267912772585667E-2</v>
      </c>
      <c r="O291" s="23">
        <v>0.30218068535825543</v>
      </c>
      <c r="P291" s="23">
        <v>4.9844236760124609E-2</v>
      </c>
      <c r="Q291" s="23">
        <v>0.18380062305295949</v>
      </c>
      <c r="R291" s="23">
        <v>0.14330218068535824</v>
      </c>
      <c r="S291" s="23">
        <v>1</v>
      </c>
    </row>
    <row r="292" spans="1:19">
      <c r="A292" s="24" t="s">
        <v>311</v>
      </c>
      <c r="B292" s="19">
        <v>10</v>
      </c>
      <c r="C292" s="19">
        <v>45</v>
      </c>
      <c r="D292" s="19">
        <v>2</v>
      </c>
      <c r="E292" s="19">
        <v>13</v>
      </c>
      <c r="F292" s="19">
        <v>5</v>
      </c>
      <c r="G292" s="19">
        <v>1</v>
      </c>
      <c r="H292" s="19">
        <v>3</v>
      </c>
      <c r="I292" s="19">
        <v>79</v>
      </c>
      <c r="K292" s="20" t="s">
        <v>315</v>
      </c>
      <c r="L292" s="23">
        <v>6.4189189189189186E-2</v>
      </c>
      <c r="M292" s="23">
        <v>0.3108108108108108</v>
      </c>
      <c r="N292" s="23">
        <v>3.3783783783783786E-3</v>
      </c>
      <c r="O292" s="23">
        <v>0.32432432432432434</v>
      </c>
      <c r="P292" s="23">
        <v>0.16554054054054054</v>
      </c>
      <c r="Q292" s="23">
        <v>8.1081081081081086E-2</v>
      </c>
      <c r="R292" s="23">
        <v>5.0675675675675678E-2</v>
      </c>
      <c r="S292" s="23">
        <v>1</v>
      </c>
    </row>
    <row r="293" spans="1:19">
      <c r="A293" s="24" t="s">
        <v>247</v>
      </c>
      <c r="B293" s="19">
        <v>2</v>
      </c>
      <c r="C293" s="19">
        <v>41</v>
      </c>
      <c r="D293" s="19">
        <v>16</v>
      </c>
      <c r="E293" s="19">
        <v>7</v>
      </c>
      <c r="F293" s="19">
        <v>8</v>
      </c>
      <c r="G293" s="19">
        <v>3</v>
      </c>
      <c r="H293" s="19">
        <v>2</v>
      </c>
      <c r="I293" s="19">
        <v>79</v>
      </c>
      <c r="K293" s="20" t="s">
        <v>316</v>
      </c>
      <c r="L293" s="23">
        <v>9.8039215686274508E-2</v>
      </c>
      <c r="M293" s="23">
        <v>0.3235294117647059</v>
      </c>
      <c r="N293" s="23">
        <v>2.9411764705882353E-2</v>
      </c>
      <c r="O293" s="23">
        <v>0.20588235294117646</v>
      </c>
      <c r="P293" s="23">
        <v>0.18627450980392157</v>
      </c>
      <c r="Q293" s="23">
        <v>0.12745098039215685</v>
      </c>
      <c r="R293" s="23">
        <v>2.9411764705882353E-2</v>
      </c>
      <c r="S293" s="23">
        <v>1</v>
      </c>
    </row>
    <row r="294" spans="1:19">
      <c r="A294" s="24" t="s">
        <v>409</v>
      </c>
      <c r="B294" s="19">
        <v>4</v>
      </c>
      <c r="C294" s="19">
        <v>33</v>
      </c>
      <c r="D294" s="19">
        <v>4</v>
      </c>
      <c r="E294" s="19">
        <v>3</v>
      </c>
      <c r="F294" s="19">
        <v>21</v>
      </c>
      <c r="G294" s="19">
        <v>7</v>
      </c>
      <c r="H294" s="19">
        <v>6</v>
      </c>
      <c r="I294" s="19">
        <v>78</v>
      </c>
      <c r="K294" s="20" t="s">
        <v>317</v>
      </c>
      <c r="L294" s="23">
        <v>2.3529411764705882E-2</v>
      </c>
      <c r="M294" s="23">
        <v>0.10588235294117647</v>
      </c>
      <c r="N294" s="23">
        <v>8.2352941176470587E-2</v>
      </c>
      <c r="O294" s="23">
        <v>0.17647058823529413</v>
      </c>
      <c r="P294" s="23">
        <v>0.52941176470588236</v>
      </c>
      <c r="Q294" s="23">
        <v>5.8823529411764705E-2</v>
      </c>
      <c r="R294" s="23">
        <v>2.3529411764705882E-2</v>
      </c>
      <c r="S294" s="23">
        <v>1</v>
      </c>
    </row>
    <row r="295" spans="1:19">
      <c r="A295" s="24" t="s">
        <v>14</v>
      </c>
      <c r="B295" s="19">
        <v>4</v>
      </c>
      <c r="C295" s="19">
        <v>6</v>
      </c>
      <c r="D295" s="19">
        <v>0</v>
      </c>
      <c r="E295" s="19">
        <v>10</v>
      </c>
      <c r="F295" s="19">
        <v>18</v>
      </c>
      <c r="G295" s="19">
        <v>9</v>
      </c>
      <c r="H295" s="19">
        <v>31</v>
      </c>
      <c r="I295" s="19">
        <v>78</v>
      </c>
      <c r="K295" s="20" t="s">
        <v>318</v>
      </c>
      <c r="L295" s="23">
        <v>4.9261083743842367E-2</v>
      </c>
      <c r="M295" s="23">
        <v>0.14778325123152711</v>
      </c>
      <c r="N295" s="23">
        <v>0.14778325123152711</v>
      </c>
      <c r="O295" s="23">
        <v>0.26600985221674878</v>
      </c>
      <c r="P295" s="23">
        <v>0.10344827586206896</v>
      </c>
      <c r="Q295" s="23">
        <v>2.4630541871921183E-2</v>
      </c>
      <c r="R295" s="23">
        <v>0.26108374384236455</v>
      </c>
      <c r="S295" s="23">
        <v>1</v>
      </c>
    </row>
    <row r="296" spans="1:19">
      <c r="A296" s="24" t="s">
        <v>414</v>
      </c>
      <c r="B296" s="19">
        <v>1</v>
      </c>
      <c r="C296" s="19">
        <v>7</v>
      </c>
      <c r="D296" s="19">
        <v>2</v>
      </c>
      <c r="E296" s="19">
        <v>3</v>
      </c>
      <c r="F296" s="19">
        <v>2</v>
      </c>
      <c r="G296" s="19">
        <v>36</v>
      </c>
      <c r="H296" s="19">
        <v>27</v>
      </c>
      <c r="I296" s="19">
        <v>78</v>
      </c>
      <c r="K296" s="20" t="s">
        <v>319</v>
      </c>
      <c r="L296" s="23">
        <v>3.2407407407407406E-2</v>
      </c>
      <c r="M296" s="23">
        <v>8.3333333333333329E-2</v>
      </c>
      <c r="N296" s="23">
        <v>4.1666666666666664E-2</v>
      </c>
      <c r="O296" s="23">
        <v>0.53240740740740744</v>
      </c>
      <c r="P296" s="23">
        <v>0.10648148148148148</v>
      </c>
      <c r="Q296" s="23">
        <v>2.7777777777777776E-2</v>
      </c>
      <c r="R296" s="23">
        <v>0.17592592592592593</v>
      </c>
      <c r="S296" s="23">
        <v>1</v>
      </c>
    </row>
    <row r="297" spans="1:19">
      <c r="A297" s="24" t="s">
        <v>32</v>
      </c>
      <c r="B297" s="19">
        <v>17</v>
      </c>
      <c r="C297" s="19">
        <v>12</v>
      </c>
      <c r="D297" s="19">
        <v>1</v>
      </c>
      <c r="E297" s="19">
        <v>19</v>
      </c>
      <c r="F297" s="19">
        <v>4</v>
      </c>
      <c r="G297" s="19">
        <v>1</v>
      </c>
      <c r="H297" s="19">
        <v>24</v>
      </c>
      <c r="I297" s="19">
        <v>78</v>
      </c>
      <c r="K297" s="20" t="s">
        <v>320</v>
      </c>
      <c r="L297" s="23">
        <v>0.11716621253405994</v>
      </c>
      <c r="M297" s="23">
        <v>0.1444141689373297</v>
      </c>
      <c r="N297" s="23">
        <v>3.5422343324250684E-2</v>
      </c>
      <c r="O297" s="23">
        <v>0.23978201634877383</v>
      </c>
      <c r="P297" s="23">
        <v>9.5367847411444148E-2</v>
      </c>
      <c r="Q297" s="23">
        <v>5.9945504087193457E-2</v>
      </c>
      <c r="R297" s="23">
        <v>0.30790190735694822</v>
      </c>
      <c r="S297" s="23">
        <v>1</v>
      </c>
    </row>
    <row r="298" spans="1:19">
      <c r="A298" s="24" t="s">
        <v>124</v>
      </c>
      <c r="B298" s="19">
        <v>10</v>
      </c>
      <c r="C298" s="19">
        <v>8</v>
      </c>
      <c r="D298" s="19">
        <v>12</v>
      </c>
      <c r="E298" s="19">
        <v>4</v>
      </c>
      <c r="F298" s="19">
        <v>17</v>
      </c>
      <c r="G298" s="19">
        <v>22</v>
      </c>
      <c r="H298" s="19">
        <v>4</v>
      </c>
      <c r="I298" s="19">
        <v>77</v>
      </c>
      <c r="K298" s="20" t="s">
        <v>321</v>
      </c>
      <c r="L298" s="23">
        <v>4.0816326530612242E-2</v>
      </c>
      <c r="M298" s="23">
        <v>0.22448979591836735</v>
      </c>
      <c r="N298" s="23">
        <v>6.1224489795918366E-2</v>
      </c>
      <c r="O298" s="23">
        <v>0.48979591836734693</v>
      </c>
      <c r="P298" s="23">
        <v>8.8435374149659865E-2</v>
      </c>
      <c r="Q298" s="23">
        <v>2.0408163265306121E-2</v>
      </c>
      <c r="R298" s="23">
        <v>7.4829931972789115E-2</v>
      </c>
      <c r="S298" s="23">
        <v>1</v>
      </c>
    </row>
    <row r="299" spans="1:19">
      <c r="A299" s="24" t="s">
        <v>154</v>
      </c>
      <c r="B299" s="19">
        <v>14</v>
      </c>
      <c r="C299" s="19">
        <v>21</v>
      </c>
      <c r="D299" s="19">
        <v>2</v>
      </c>
      <c r="E299" s="19">
        <v>15</v>
      </c>
      <c r="F299" s="19">
        <v>13</v>
      </c>
      <c r="G299" s="19">
        <v>2</v>
      </c>
      <c r="H299" s="19">
        <v>10</v>
      </c>
      <c r="I299" s="19">
        <v>77</v>
      </c>
      <c r="K299" s="20" t="s">
        <v>322</v>
      </c>
      <c r="L299" s="23">
        <v>2.0408163265306121E-2</v>
      </c>
      <c r="M299" s="23">
        <v>0.19387755102040816</v>
      </c>
      <c r="N299" s="23">
        <v>0.16326530612244897</v>
      </c>
      <c r="O299" s="23">
        <v>0.44897959183673469</v>
      </c>
      <c r="P299" s="23">
        <v>0.11224489795918367</v>
      </c>
      <c r="Q299" s="23">
        <v>0</v>
      </c>
      <c r="R299" s="23">
        <v>6.1224489795918366E-2</v>
      </c>
      <c r="S299" s="23">
        <v>1</v>
      </c>
    </row>
    <row r="300" spans="1:19">
      <c r="A300" s="24" t="s">
        <v>302</v>
      </c>
      <c r="B300" s="19">
        <v>2</v>
      </c>
      <c r="C300" s="19">
        <v>13</v>
      </c>
      <c r="D300" s="19">
        <v>10</v>
      </c>
      <c r="E300" s="19">
        <v>37</v>
      </c>
      <c r="F300" s="19">
        <v>5</v>
      </c>
      <c r="G300" s="19">
        <v>10</v>
      </c>
      <c r="H300" s="19">
        <v>0</v>
      </c>
      <c r="I300" s="19">
        <v>77</v>
      </c>
      <c r="K300" s="20" t="s">
        <v>323</v>
      </c>
      <c r="L300" s="23">
        <v>4.2328042328042326E-2</v>
      </c>
      <c r="M300" s="23">
        <v>0.17989417989417988</v>
      </c>
      <c r="N300" s="23">
        <v>0.1693121693121693</v>
      </c>
      <c r="O300" s="23">
        <v>0.24867724867724866</v>
      </c>
      <c r="P300" s="23">
        <v>4.7619047619047616E-2</v>
      </c>
      <c r="Q300" s="23">
        <v>1.5873015873015872E-2</v>
      </c>
      <c r="R300" s="23">
        <v>0.29629629629629628</v>
      </c>
      <c r="S300" s="23">
        <v>1</v>
      </c>
    </row>
    <row r="301" spans="1:19">
      <c r="A301" s="24" t="s">
        <v>134</v>
      </c>
      <c r="B301" s="19">
        <v>2</v>
      </c>
      <c r="C301" s="19">
        <v>1</v>
      </c>
      <c r="D301" s="19">
        <v>0</v>
      </c>
      <c r="E301" s="19">
        <v>38</v>
      </c>
      <c r="F301" s="19">
        <v>3</v>
      </c>
      <c r="G301" s="19">
        <v>16</v>
      </c>
      <c r="H301" s="19">
        <v>16</v>
      </c>
      <c r="I301" s="19">
        <v>76</v>
      </c>
      <c r="K301" s="20" t="s">
        <v>324</v>
      </c>
      <c r="L301" s="23">
        <v>6.5146579804560262E-2</v>
      </c>
      <c r="M301" s="23">
        <v>0.21172638436482086</v>
      </c>
      <c r="N301" s="23">
        <v>0.24104234527687296</v>
      </c>
      <c r="O301" s="23">
        <v>0.41693811074918569</v>
      </c>
      <c r="P301" s="23">
        <v>4.5602605863192182E-2</v>
      </c>
      <c r="Q301" s="23">
        <v>1.9543973941368076E-2</v>
      </c>
      <c r="R301" s="23">
        <v>0</v>
      </c>
      <c r="S301" s="23">
        <v>1</v>
      </c>
    </row>
    <row r="302" spans="1:19">
      <c r="A302" s="24" t="s">
        <v>388</v>
      </c>
      <c r="B302" s="19">
        <v>12</v>
      </c>
      <c r="C302" s="19">
        <v>17</v>
      </c>
      <c r="D302" s="19">
        <v>3</v>
      </c>
      <c r="E302" s="19">
        <v>10</v>
      </c>
      <c r="F302" s="19">
        <v>18</v>
      </c>
      <c r="G302" s="19">
        <v>6</v>
      </c>
      <c r="H302" s="19">
        <v>9</v>
      </c>
      <c r="I302" s="19">
        <v>75</v>
      </c>
      <c r="K302" s="20" t="s">
        <v>326</v>
      </c>
      <c r="L302" s="23">
        <v>0.16531261038502296</v>
      </c>
      <c r="M302" s="23">
        <v>0.22430236665489225</v>
      </c>
      <c r="N302" s="23">
        <v>7.0646414694454254E-4</v>
      </c>
      <c r="O302" s="23">
        <v>6.1815612857647473E-2</v>
      </c>
      <c r="P302" s="23">
        <v>0.10243730130695868</v>
      </c>
      <c r="Q302" s="23">
        <v>0.1095019427764041</v>
      </c>
      <c r="R302" s="23">
        <v>0.33592370187213</v>
      </c>
      <c r="S302" s="23">
        <v>1</v>
      </c>
    </row>
    <row r="303" spans="1:19">
      <c r="A303" s="24" t="s">
        <v>299</v>
      </c>
      <c r="B303" s="19">
        <v>19</v>
      </c>
      <c r="C303" s="19">
        <v>32</v>
      </c>
      <c r="D303" s="19">
        <v>3</v>
      </c>
      <c r="E303" s="19">
        <v>14</v>
      </c>
      <c r="F303" s="19">
        <v>6</v>
      </c>
      <c r="G303" s="19">
        <v>0</v>
      </c>
      <c r="H303" s="19">
        <v>1</v>
      </c>
      <c r="I303" s="19">
        <v>75</v>
      </c>
      <c r="K303" s="20" t="s">
        <v>327</v>
      </c>
      <c r="L303" s="23">
        <v>5.46875E-2</v>
      </c>
      <c r="M303" s="23">
        <v>0.3828125</v>
      </c>
      <c r="N303" s="23">
        <v>0.1171875</v>
      </c>
      <c r="O303" s="23">
        <v>0.171875</v>
      </c>
      <c r="P303" s="23">
        <v>0.1875</v>
      </c>
      <c r="Q303" s="23">
        <v>7.03125E-2</v>
      </c>
      <c r="R303" s="23">
        <v>1.5625E-2</v>
      </c>
      <c r="S303" s="23">
        <v>1</v>
      </c>
    </row>
    <row r="304" spans="1:19">
      <c r="A304" s="24" t="s">
        <v>144</v>
      </c>
      <c r="B304" s="19">
        <v>4</v>
      </c>
      <c r="C304" s="19">
        <v>6</v>
      </c>
      <c r="D304" s="19">
        <v>0</v>
      </c>
      <c r="E304" s="19">
        <v>2</v>
      </c>
      <c r="F304" s="19">
        <v>6</v>
      </c>
      <c r="G304" s="19">
        <v>4</v>
      </c>
      <c r="H304" s="19">
        <v>52</v>
      </c>
      <c r="I304" s="19">
        <v>74</v>
      </c>
      <c r="K304" s="20" t="s">
        <v>328</v>
      </c>
      <c r="L304" s="23">
        <v>0</v>
      </c>
      <c r="M304" s="23">
        <v>0.1111111111111111</v>
      </c>
      <c r="N304" s="23">
        <v>0.1111111111111111</v>
      </c>
      <c r="O304" s="23">
        <v>6.3492063492063489E-2</v>
      </c>
      <c r="P304" s="23">
        <v>0.25396825396825395</v>
      </c>
      <c r="Q304" s="23">
        <v>0.36507936507936506</v>
      </c>
      <c r="R304" s="23">
        <v>9.5238095238095233E-2</v>
      </c>
      <c r="S304" s="23">
        <v>1</v>
      </c>
    </row>
    <row r="305" spans="1:19">
      <c r="A305" s="24" t="s">
        <v>353</v>
      </c>
      <c r="B305" s="19">
        <v>11</v>
      </c>
      <c r="C305" s="19">
        <v>21</v>
      </c>
      <c r="D305" s="19">
        <v>0</v>
      </c>
      <c r="E305" s="19">
        <v>11</v>
      </c>
      <c r="F305" s="19">
        <v>12</v>
      </c>
      <c r="G305" s="19">
        <v>1</v>
      </c>
      <c r="H305" s="19">
        <v>18</v>
      </c>
      <c r="I305" s="19">
        <v>74</v>
      </c>
      <c r="K305" s="20" t="s">
        <v>329</v>
      </c>
      <c r="L305" s="23">
        <v>0.13414634146341464</v>
      </c>
      <c r="M305" s="23">
        <v>0.3048780487804878</v>
      </c>
      <c r="N305" s="23">
        <v>6.097560975609756E-2</v>
      </c>
      <c r="O305" s="23">
        <v>4.878048780487805E-2</v>
      </c>
      <c r="P305" s="23">
        <v>0.26829268292682928</v>
      </c>
      <c r="Q305" s="23">
        <v>6.097560975609756E-2</v>
      </c>
      <c r="R305" s="23">
        <v>0.12195121951219512</v>
      </c>
      <c r="S305" s="23">
        <v>1</v>
      </c>
    </row>
    <row r="306" spans="1:19">
      <c r="A306" s="24" t="s">
        <v>49</v>
      </c>
      <c r="B306" s="19">
        <v>12</v>
      </c>
      <c r="C306" s="19">
        <v>9</v>
      </c>
      <c r="D306" s="19">
        <v>2</v>
      </c>
      <c r="E306" s="19">
        <v>22</v>
      </c>
      <c r="F306" s="19">
        <v>13</v>
      </c>
      <c r="G306" s="19">
        <v>3</v>
      </c>
      <c r="H306" s="19">
        <v>13</v>
      </c>
      <c r="I306" s="19">
        <v>74</v>
      </c>
      <c r="K306" s="20" t="s">
        <v>330</v>
      </c>
      <c r="L306" s="23">
        <v>0.12101910828025478</v>
      </c>
      <c r="M306" s="23">
        <v>0.47770700636942676</v>
      </c>
      <c r="N306" s="23">
        <v>7.6433121019108277E-2</v>
      </c>
      <c r="O306" s="23">
        <v>2.5477707006369428E-2</v>
      </c>
      <c r="P306" s="23">
        <v>0.11464968152866242</v>
      </c>
      <c r="Q306" s="23">
        <v>0.13375796178343949</v>
      </c>
      <c r="R306" s="23">
        <v>5.0955414012738856E-2</v>
      </c>
      <c r="S306" s="23">
        <v>1</v>
      </c>
    </row>
    <row r="307" spans="1:19">
      <c r="A307" s="24" t="s">
        <v>107</v>
      </c>
      <c r="B307" s="19">
        <v>4</v>
      </c>
      <c r="C307" s="19">
        <v>17</v>
      </c>
      <c r="D307" s="19">
        <v>3</v>
      </c>
      <c r="E307" s="19">
        <v>10</v>
      </c>
      <c r="F307" s="19">
        <v>28</v>
      </c>
      <c r="G307" s="19">
        <v>12</v>
      </c>
      <c r="H307" s="19">
        <v>0</v>
      </c>
      <c r="I307" s="19">
        <v>74</v>
      </c>
      <c r="K307" s="20" t="s">
        <v>331</v>
      </c>
      <c r="L307" s="23">
        <v>8.0645161290322578E-2</v>
      </c>
      <c r="M307" s="23">
        <v>0.23732718894009217</v>
      </c>
      <c r="N307" s="23">
        <v>2.5345622119815669E-2</v>
      </c>
      <c r="O307" s="23">
        <v>0.21658986175115208</v>
      </c>
      <c r="P307" s="23">
        <v>0.10829493087557604</v>
      </c>
      <c r="Q307" s="23">
        <v>5.5299539170506916E-2</v>
      </c>
      <c r="R307" s="23">
        <v>0.27649769585253459</v>
      </c>
      <c r="S307" s="23">
        <v>1</v>
      </c>
    </row>
    <row r="308" spans="1:19">
      <c r="A308" s="24" t="s">
        <v>142</v>
      </c>
      <c r="B308" s="19">
        <v>5</v>
      </c>
      <c r="C308" s="19">
        <v>14</v>
      </c>
      <c r="D308" s="19">
        <v>1</v>
      </c>
      <c r="E308" s="19">
        <v>36</v>
      </c>
      <c r="F308" s="19">
        <v>7</v>
      </c>
      <c r="G308" s="19">
        <v>3</v>
      </c>
      <c r="H308" s="19">
        <v>5</v>
      </c>
      <c r="I308" s="19">
        <v>71</v>
      </c>
      <c r="K308" s="20" t="s">
        <v>332</v>
      </c>
      <c r="L308" s="23">
        <v>0.25263157894736843</v>
      </c>
      <c r="M308" s="23">
        <v>0.17894736842105263</v>
      </c>
      <c r="N308" s="23">
        <v>7.3684210526315783E-2</v>
      </c>
      <c r="O308" s="23">
        <v>0.31578947368421051</v>
      </c>
      <c r="P308" s="23">
        <v>0.1368421052631579</v>
      </c>
      <c r="Q308" s="23">
        <v>4.2105263157894736E-2</v>
      </c>
      <c r="R308" s="23">
        <v>0</v>
      </c>
      <c r="S308" s="23">
        <v>1</v>
      </c>
    </row>
    <row r="309" spans="1:19">
      <c r="A309" s="24" t="s">
        <v>285</v>
      </c>
      <c r="B309" s="19">
        <v>2</v>
      </c>
      <c r="C309" s="19">
        <v>8</v>
      </c>
      <c r="D309" s="19">
        <v>0</v>
      </c>
      <c r="E309" s="19">
        <v>11</v>
      </c>
      <c r="F309" s="19">
        <v>35</v>
      </c>
      <c r="G309" s="19">
        <v>14</v>
      </c>
      <c r="H309" s="19">
        <v>1</v>
      </c>
      <c r="I309" s="19">
        <v>71</v>
      </c>
      <c r="K309" s="20" t="s">
        <v>333</v>
      </c>
      <c r="L309" s="23">
        <v>0.10725552050473186</v>
      </c>
      <c r="M309" s="23">
        <v>0.30914826498422715</v>
      </c>
      <c r="N309" s="23">
        <v>4.1009463722397478E-2</v>
      </c>
      <c r="O309" s="23">
        <v>0.28706624605678233</v>
      </c>
      <c r="P309" s="23">
        <v>0.12933753943217666</v>
      </c>
      <c r="Q309" s="23">
        <v>0.10725552050473186</v>
      </c>
      <c r="R309" s="23">
        <v>1.8927444794952682E-2</v>
      </c>
      <c r="S309" s="23">
        <v>1</v>
      </c>
    </row>
    <row r="310" spans="1:19">
      <c r="A310" s="24" t="s">
        <v>458</v>
      </c>
      <c r="B310" s="19">
        <v>8</v>
      </c>
      <c r="C310" s="19">
        <v>21</v>
      </c>
      <c r="D310" s="19">
        <v>13</v>
      </c>
      <c r="E310" s="19">
        <v>8</v>
      </c>
      <c r="F310" s="19">
        <v>13</v>
      </c>
      <c r="G310" s="19">
        <v>2</v>
      </c>
      <c r="H310" s="19">
        <v>5</v>
      </c>
      <c r="I310" s="19">
        <v>70</v>
      </c>
      <c r="K310" s="20" t="s">
        <v>334</v>
      </c>
      <c r="L310" s="23">
        <v>0.2</v>
      </c>
      <c r="M310" s="23">
        <v>0.31627906976744186</v>
      </c>
      <c r="N310" s="23">
        <v>4.6511627906976744E-2</v>
      </c>
      <c r="O310" s="23">
        <v>0.21860465116279071</v>
      </c>
      <c r="P310" s="23">
        <v>4.1860465116279069E-2</v>
      </c>
      <c r="Q310" s="23">
        <v>0.14418604651162792</v>
      </c>
      <c r="R310" s="23">
        <v>3.255813953488372E-2</v>
      </c>
      <c r="S310" s="23">
        <v>1</v>
      </c>
    </row>
    <row r="311" spans="1:19">
      <c r="A311" s="24" t="s">
        <v>376</v>
      </c>
      <c r="B311" s="19">
        <v>1</v>
      </c>
      <c r="C311" s="19">
        <v>16</v>
      </c>
      <c r="D311" s="19">
        <v>3</v>
      </c>
      <c r="E311" s="19">
        <v>1</v>
      </c>
      <c r="F311" s="19">
        <v>9</v>
      </c>
      <c r="G311" s="19">
        <v>39</v>
      </c>
      <c r="H311" s="19">
        <v>1</v>
      </c>
      <c r="I311" s="19">
        <v>70</v>
      </c>
      <c r="K311" s="20" t="s">
        <v>335</v>
      </c>
      <c r="L311" s="23">
        <v>0.25396825396825395</v>
      </c>
      <c r="M311" s="23">
        <v>0.18518518518518517</v>
      </c>
      <c r="N311" s="23">
        <v>0.14285714285714285</v>
      </c>
      <c r="O311" s="23">
        <v>0.1164021164021164</v>
      </c>
      <c r="P311" s="23">
        <v>4.7619047619047616E-2</v>
      </c>
      <c r="Q311" s="23">
        <v>0.22222222222222221</v>
      </c>
      <c r="R311" s="23">
        <v>3.1746031746031744E-2</v>
      </c>
      <c r="S311" s="23">
        <v>1</v>
      </c>
    </row>
    <row r="312" spans="1:19">
      <c r="A312" s="24" t="s">
        <v>78</v>
      </c>
      <c r="B312" s="19">
        <v>3</v>
      </c>
      <c r="C312" s="19">
        <v>9</v>
      </c>
      <c r="D312" s="19">
        <v>1</v>
      </c>
      <c r="E312" s="19">
        <v>30</v>
      </c>
      <c r="F312" s="19">
        <v>19</v>
      </c>
      <c r="G312" s="19">
        <v>6</v>
      </c>
      <c r="H312" s="19">
        <v>1</v>
      </c>
      <c r="I312" s="19">
        <v>69</v>
      </c>
      <c r="K312" s="20" t="s">
        <v>336</v>
      </c>
      <c r="L312" s="23">
        <v>0.19565217391304349</v>
      </c>
      <c r="M312" s="23">
        <v>0.17391304347826086</v>
      </c>
      <c r="N312" s="23">
        <v>0.14130434782608695</v>
      </c>
      <c r="O312" s="23">
        <v>0.21739130434782608</v>
      </c>
      <c r="P312" s="23">
        <v>0.16304347826086957</v>
      </c>
      <c r="Q312" s="23">
        <v>9.7826086956521743E-2</v>
      </c>
      <c r="R312" s="23">
        <v>1.0869565217391304E-2</v>
      </c>
      <c r="S312" s="23">
        <v>1</v>
      </c>
    </row>
    <row r="313" spans="1:19">
      <c r="A313" s="24" t="s">
        <v>194</v>
      </c>
      <c r="B313" s="19">
        <v>11</v>
      </c>
      <c r="C313" s="19">
        <v>26</v>
      </c>
      <c r="D313" s="19">
        <v>1</v>
      </c>
      <c r="E313" s="19">
        <v>9</v>
      </c>
      <c r="F313" s="19">
        <v>11</v>
      </c>
      <c r="G313" s="19">
        <v>11</v>
      </c>
      <c r="H313" s="19">
        <v>0</v>
      </c>
      <c r="I313" s="19">
        <v>69</v>
      </c>
      <c r="K313" s="20" t="s">
        <v>337</v>
      </c>
      <c r="L313" s="23">
        <v>0.19318181818181818</v>
      </c>
      <c r="M313" s="23">
        <v>0.25</v>
      </c>
      <c r="N313" s="23">
        <v>0.125</v>
      </c>
      <c r="O313" s="23">
        <v>9.0909090909090912E-2</v>
      </c>
      <c r="P313" s="23">
        <v>9.0909090909090912E-2</v>
      </c>
      <c r="Q313" s="23">
        <v>0.14772727272727273</v>
      </c>
      <c r="R313" s="23">
        <v>0.10227272727272728</v>
      </c>
      <c r="S313" s="23">
        <v>1</v>
      </c>
    </row>
    <row r="314" spans="1:19">
      <c r="A314" s="24" t="s">
        <v>357</v>
      </c>
      <c r="B314" s="19">
        <v>5</v>
      </c>
      <c r="C314" s="19">
        <v>25</v>
      </c>
      <c r="D314" s="19">
        <v>1</v>
      </c>
      <c r="E314" s="19">
        <v>4</v>
      </c>
      <c r="F314" s="19">
        <v>24</v>
      </c>
      <c r="G314" s="19">
        <v>4</v>
      </c>
      <c r="H314" s="19">
        <v>5</v>
      </c>
      <c r="I314" s="19">
        <v>68</v>
      </c>
      <c r="K314" s="20" t="s">
        <v>338</v>
      </c>
      <c r="L314" s="23">
        <v>0.14396284829721362</v>
      </c>
      <c r="M314" s="23">
        <v>7.7399380804953566E-2</v>
      </c>
      <c r="N314" s="23">
        <v>0.27089783281733748</v>
      </c>
      <c r="O314" s="23">
        <v>0.17182662538699692</v>
      </c>
      <c r="P314" s="23">
        <v>0.20588235294117646</v>
      </c>
      <c r="Q314" s="23">
        <v>0.12693498452012383</v>
      </c>
      <c r="R314" s="23">
        <v>3.0959752321981426E-3</v>
      </c>
      <c r="S314" s="23">
        <v>1</v>
      </c>
    </row>
    <row r="315" spans="1:19">
      <c r="A315" s="24" t="s">
        <v>106</v>
      </c>
      <c r="B315" s="19">
        <v>2</v>
      </c>
      <c r="C315" s="19">
        <v>19</v>
      </c>
      <c r="D315" s="19">
        <v>1</v>
      </c>
      <c r="E315" s="19">
        <v>14</v>
      </c>
      <c r="F315" s="19">
        <v>20</v>
      </c>
      <c r="G315" s="19">
        <v>1</v>
      </c>
      <c r="H315" s="19">
        <v>10</v>
      </c>
      <c r="I315" s="19">
        <v>67</v>
      </c>
      <c r="K315" s="20" t="s">
        <v>339</v>
      </c>
      <c r="L315" s="23">
        <v>0.10256410256410256</v>
      </c>
      <c r="M315" s="23">
        <v>6.4102564102564097E-2</v>
      </c>
      <c r="N315" s="23">
        <v>6.4102564102564097E-2</v>
      </c>
      <c r="O315" s="23">
        <v>0.46153846153846156</v>
      </c>
      <c r="P315" s="23">
        <v>0.21794871794871795</v>
      </c>
      <c r="Q315" s="23">
        <v>8.3333333333333329E-2</v>
      </c>
      <c r="R315" s="23">
        <v>6.41025641025641E-3</v>
      </c>
      <c r="S315" s="23">
        <v>1</v>
      </c>
    </row>
    <row r="316" spans="1:19">
      <c r="A316" s="24" t="s">
        <v>348</v>
      </c>
      <c r="B316" s="19">
        <v>6</v>
      </c>
      <c r="C316" s="19">
        <v>11</v>
      </c>
      <c r="D316" s="19">
        <v>2</v>
      </c>
      <c r="E316" s="19">
        <v>10</v>
      </c>
      <c r="F316" s="19">
        <v>11</v>
      </c>
      <c r="G316" s="19">
        <v>8</v>
      </c>
      <c r="H316" s="19">
        <v>19</v>
      </c>
      <c r="I316" s="19">
        <v>67</v>
      </c>
      <c r="K316" s="20" t="s">
        <v>340</v>
      </c>
      <c r="L316" s="23">
        <v>3.7037037037037035E-2</v>
      </c>
      <c r="M316" s="23">
        <v>0.20105820105820105</v>
      </c>
      <c r="N316" s="23">
        <v>5.2910052910052907E-3</v>
      </c>
      <c r="O316" s="23">
        <v>0.35449735449735448</v>
      </c>
      <c r="P316" s="23">
        <v>0.23280423280423279</v>
      </c>
      <c r="Q316" s="23">
        <v>0.15343915343915343</v>
      </c>
      <c r="R316" s="23">
        <v>1.5873015873015872E-2</v>
      </c>
      <c r="S316" s="23">
        <v>1</v>
      </c>
    </row>
    <row r="317" spans="1:19">
      <c r="A317" s="24" t="s">
        <v>269</v>
      </c>
      <c r="B317" s="19">
        <v>4</v>
      </c>
      <c r="C317" s="19">
        <v>46</v>
      </c>
      <c r="D317" s="19">
        <v>0</v>
      </c>
      <c r="E317" s="19">
        <v>4</v>
      </c>
      <c r="F317" s="19">
        <v>4</v>
      </c>
      <c r="G317" s="19">
        <v>4</v>
      </c>
      <c r="H317" s="19">
        <v>4</v>
      </c>
      <c r="I317" s="19">
        <v>66</v>
      </c>
      <c r="K317" s="20" t="s">
        <v>341</v>
      </c>
      <c r="L317" s="23">
        <v>6.9984447900466568E-2</v>
      </c>
      <c r="M317" s="23">
        <v>0.26283048211508553</v>
      </c>
      <c r="N317" s="23">
        <v>2.7993779160186624E-2</v>
      </c>
      <c r="O317" s="23">
        <v>0.20839813374805599</v>
      </c>
      <c r="P317" s="23">
        <v>0.17107309486780714</v>
      </c>
      <c r="Q317" s="23">
        <v>0.20684292379471228</v>
      </c>
      <c r="R317" s="23">
        <v>5.2877138413685847E-2</v>
      </c>
      <c r="S317" s="23">
        <v>1</v>
      </c>
    </row>
    <row r="318" spans="1:19">
      <c r="A318" s="24" t="s">
        <v>165</v>
      </c>
      <c r="B318" s="19">
        <v>4</v>
      </c>
      <c r="C318" s="19">
        <v>15</v>
      </c>
      <c r="D318" s="19">
        <v>1</v>
      </c>
      <c r="E318" s="19">
        <v>9</v>
      </c>
      <c r="F318" s="19">
        <v>13</v>
      </c>
      <c r="G318" s="19">
        <v>7</v>
      </c>
      <c r="H318" s="19">
        <v>17</v>
      </c>
      <c r="I318" s="19">
        <v>66</v>
      </c>
      <c r="K318" s="20" t="s">
        <v>342</v>
      </c>
      <c r="L318" s="23">
        <v>4.060913705583756E-2</v>
      </c>
      <c r="M318" s="23">
        <v>0.15228426395939088</v>
      </c>
      <c r="N318" s="23">
        <v>0.18781725888324874</v>
      </c>
      <c r="O318" s="23">
        <v>0.34517766497461927</v>
      </c>
      <c r="P318" s="23">
        <v>0.1065989847715736</v>
      </c>
      <c r="Q318" s="23">
        <v>0.1116751269035533</v>
      </c>
      <c r="R318" s="23">
        <v>5.5837563451776651E-2</v>
      </c>
      <c r="S318" s="23">
        <v>1</v>
      </c>
    </row>
    <row r="319" spans="1:19">
      <c r="A319" s="24" t="s">
        <v>135</v>
      </c>
      <c r="B319" s="19">
        <v>1</v>
      </c>
      <c r="C319" s="19">
        <v>10</v>
      </c>
      <c r="D319" s="19">
        <v>0</v>
      </c>
      <c r="E319" s="19">
        <v>23</v>
      </c>
      <c r="F319" s="19">
        <v>22</v>
      </c>
      <c r="G319" s="19">
        <v>8</v>
      </c>
      <c r="H319" s="19">
        <v>2</v>
      </c>
      <c r="I319" s="19">
        <v>66</v>
      </c>
      <c r="K319" s="20" t="s">
        <v>343</v>
      </c>
      <c r="L319" s="23">
        <v>7.6576576576576572E-2</v>
      </c>
      <c r="M319" s="23">
        <v>0.14864864864864866</v>
      </c>
      <c r="N319" s="23">
        <v>9.45945945945946E-2</v>
      </c>
      <c r="O319" s="23">
        <v>0.47747747747747749</v>
      </c>
      <c r="P319" s="23">
        <v>0.1036036036036036</v>
      </c>
      <c r="Q319" s="23">
        <v>2.7027027027027029E-2</v>
      </c>
      <c r="R319" s="23">
        <v>7.2072072072072071E-2</v>
      </c>
      <c r="S319" s="23">
        <v>1</v>
      </c>
    </row>
    <row r="320" spans="1:19">
      <c r="A320" s="24" t="s">
        <v>453</v>
      </c>
      <c r="B320" s="19">
        <v>1</v>
      </c>
      <c r="C320" s="19">
        <v>19</v>
      </c>
      <c r="D320" s="19">
        <v>4</v>
      </c>
      <c r="E320" s="19">
        <v>13</v>
      </c>
      <c r="F320" s="19">
        <v>8</v>
      </c>
      <c r="G320" s="19">
        <v>7</v>
      </c>
      <c r="H320" s="19">
        <v>13</v>
      </c>
      <c r="I320" s="19">
        <v>65</v>
      </c>
      <c r="K320" s="20" t="s">
        <v>344</v>
      </c>
      <c r="L320" s="23">
        <v>3.1192660550458717E-2</v>
      </c>
      <c r="M320" s="23">
        <v>0.15779816513761469</v>
      </c>
      <c r="N320" s="23">
        <v>0.10091743119266056</v>
      </c>
      <c r="O320" s="23">
        <v>0.42018348623853213</v>
      </c>
      <c r="P320" s="23">
        <v>0.11743119266055047</v>
      </c>
      <c r="Q320" s="23">
        <v>0.14862385321100918</v>
      </c>
      <c r="R320" s="23">
        <v>2.3853211009174313E-2</v>
      </c>
      <c r="S320" s="23">
        <v>1</v>
      </c>
    </row>
    <row r="321" spans="1:19">
      <c r="A321" s="24" t="s">
        <v>281</v>
      </c>
      <c r="B321" s="19">
        <v>4</v>
      </c>
      <c r="C321" s="19">
        <v>24</v>
      </c>
      <c r="D321" s="19">
        <v>15</v>
      </c>
      <c r="E321" s="19">
        <v>4</v>
      </c>
      <c r="F321" s="19">
        <v>16</v>
      </c>
      <c r="G321" s="19">
        <v>1</v>
      </c>
      <c r="H321" s="19">
        <v>1</v>
      </c>
      <c r="I321" s="19">
        <v>65</v>
      </c>
      <c r="K321" s="20" t="s">
        <v>345</v>
      </c>
      <c r="L321" s="23">
        <v>7.3619631901840496E-2</v>
      </c>
      <c r="M321" s="23">
        <v>0.2310838445807771</v>
      </c>
      <c r="N321" s="23">
        <v>1.2269938650306749E-2</v>
      </c>
      <c r="O321" s="23">
        <v>0.24130879345603273</v>
      </c>
      <c r="P321" s="23">
        <v>0.19836400817995911</v>
      </c>
      <c r="Q321" s="23">
        <v>0.14723926380368099</v>
      </c>
      <c r="R321" s="23">
        <v>9.6114519427402859E-2</v>
      </c>
      <c r="S321" s="23">
        <v>1</v>
      </c>
    </row>
    <row r="322" spans="1:19">
      <c r="A322" s="24" t="s">
        <v>237</v>
      </c>
      <c r="B322" s="19">
        <v>12</v>
      </c>
      <c r="C322" s="19">
        <v>10</v>
      </c>
      <c r="D322" s="19">
        <v>1</v>
      </c>
      <c r="E322" s="19">
        <v>18</v>
      </c>
      <c r="F322" s="19">
        <v>12</v>
      </c>
      <c r="G322" s="19">
        <v>12</v>
      </c>
      <c r="H322" s="19">
        <v>0</v>
      </c>
      <c r="I322" s="19">
        <v>65</v>
      </c>
      <c r="K322" s="20" t="s">
        <v>346</v>
      </c>
      <c r="L322" s="23">
        <v>0.19141914191419143</v>
      </c>
      <c r="M322" s="23">
        <v>0.42904290429042902</v>
      </c>
      <c r="N322" s="23">
        <v>1.3201320132013201E-2</v>
      </c>
      <c r="O322" s="23">
        <v>0.23432343234323433</v>
      </c>
      <c r="P322" s="23">
        <v>9.5709570957095716E-2</v>
      </c>
      <c r="Q322" s="23">
        <v>3.3003300330033004E-3</v>
      </c>
      <c r="R322" s="23">
        <v>3.3003300330033E-2</v>
      </c>
      <c r="S322" s="23">
        <v>1</v>
      </c>
    </row>
    <row r="323" spans="1:19">
      <c r="A323" s="24" t="s">
        <v>361</v>
      </c>
      <c r="B323" s="19">
        <v>1</v>
      </c>
      <c r="C323" s="19">
        <v>3</v>
      </c>
      <c r="D323" s="19">
        <v>1</v>
      </c>
      <c r="E323" s="19">
        <v>22</v>
      </c>
      <c r="F323" s="19">
        <v>26</v>
      </c>
      <c r="G323" s="19">
        <v>11</v>
      </c>
      <c r="H323" s="19">
        <v>0</v>
      </c>
      <c r="I323" s="19">
        <v>64</v>
      </c>
      <c r="K323" s="20" t="s">
        <v>347</v>
      </c>
      <c r="L323" s="23">
        <v>0.10526315789473684</v>
      </c>
      <c r="M323" s="23">
        <v>0.26315789473684209</v>
      </c>
      <c r="N323" s="23">
        <v>0</v>
      </c>
      <c r="O323" s="23">
        <v>5.2631578947368418E-2</v>
      </c>
      <c r="P323" s="23">
        <v>0.5</v>
      </c>
      <c r="Q323" s="23">
        <v>0</v>
      </c>
      <c r="R323" s="23">
        <v>7.8947368421052627E-2</v>
      </c>
      <c r="S323" s="23">
        <v>1</v>
      </c>
    </row>
    <row r="324" spans="1:19">
      <c r="A324" s="24" t="s">
        <v>328</v>
      </c>
      <c r="B324" s="19">
        <v>0</v>
      </c>
      <c r="C324" s="19">
        <v>7</v>
      </c>
      <c r="D324" s="19">
        <v>7</v>
      </c>
      <c r="E324" s="19">
        <v>4</v>
      </c>
      <c r="F324" s="19">
        <v>16</v>
      </c>
      <c r="G324" s="19">
        <v>23</v>
      </c>
      <c r="H324" s="19">
        <v>6</v>
      </c>
      <c r="I324" s="19">
        <v>63</v>
      </c>
      <c r="K324" s="20" t="s">
        <v>348</v>
      </c>
      <c r="L324" s="23">
        <v>8.9552238805970144E-2</v>
      </c>
      <c r="M324" s="23">
        <v>0.16417910447761194</v>
      </c>
      <c r="N324" s="23">
        <v>2.9850746268656716E-2</v>
      </c>
      <c r="O324" s="23">
        <v>0.14925373134328357</v>
      </c>
      <c r="P324" s="23">
        <v>0.16417910447761194</v>
      </c>
      <c r="Q324" s="23">
        <v>0.11940298507462686</v>
      </c>
      <c r="R324" s="23">
        <v>0.28358208955223879</v>
      </c>
      <c r="S324" s="23">
        <v>1</v>
      </c>
    </row>
    <row r="325" spans="1:19">
      <c r="A325" s="24" t="s">
        <v>437</v>
      </c>
      <c r="B325" s="19">
        <v>2</v>
      </c>
      <c r="C325" s="19">
        <v>18</v>
      </c>
      <c r="D325" s="19">
        <v>7</v>
      </c>
      <c r="E325" s="19">
        <v>4</v>
      </c>
      <c r="F325" s="19">
        <v>5</v>
      </c>
      <c r="G325" s="19">
        <v>14</v>
      </c>
      <c r="H325" s="19">
        <v>13</v>
      </c>
      <c r="I325" s="19">
        <v>63</v>
      </c>
      <c r="K325" s="20" t="s">
        <v>349</v>
      </c>
      <c r="L325" s="23">
        <v>3.864734299516908E-2</v>
      </c>
      <c r="M325" s="23">
        <v>0.40579710144927539</v>
      </c>
      <c r="N325" s="23">
        <v>4.3478260869565216E-2</v>
      </c>
      <c r="O325" s="23">
        <v>0.11594202898550725</v>
      </c>
      <c r="P325" s="23">
        <v>0.15458937198067632</v>
      </c>
      <c r="Q325" s="23">
        <v>0.12560386473429952</v>
      </c>
      <c r="R325" s="23">
        <v>0.11594202898550725</v>
      </c>
      <c r="S325" s="23">
        <v>1</v>
      </c>
    </row>
    <row r="326" spans="1:19">
      <c r="A326" s="24" t="s">
        <v>364</v>
      </c>
      <c r="B326" s="19">
        <v>4</v>
      </c>
      <c r="C326" s="19">
        <v>9</v>
      </c>
      <c r="D326" s="19">
        <v>2</v>
      </c>
      <c r="E326" s="19">
        <v>24</v>
      </c>
      <c r="F326" s="19">
        <v>12</v>
      </c>
      <c r="G326" s="19">
        <v>10</v>
      </c>
      <c r="H326" s="19">
        <v>0</v>
      </c>
      <c r="I326" s="19">
        <v>61</v>
      </c>
      <c r="K326" s="20" t="s">
        <v>350</v>
      </c>
      <c r="L326" s="23">
        <v>3.3333333333333333E-2</v>
      </c>
      <c r="M326" s="23">
        <v>0.23333333333333334</v>
      </c>
      <c r="N326" s="23">
        <v>3.3333333333333333E-2</v>
      </c>
      <c r="O326" s="23">
        <v>0.2</v>
      </c>
      <c r="P326" s="23">
        <v>0.23333333333333334</v>
      </c>
      <c r="Q326" s="23">
        <v>0.26666666666666666</v>
      </c>
      <c r="R326" s="23">
        <v>0</v>
      </c>
      <c r="S326" s="23">
        <v>1</v>
      </c>
    </row>
    <row r="327" spans="1:19">
      <c r="A327" s="24" t="s">
        <v>81</v>
      </c>
      <c r="B327" s="19">
        <v>1</v>
      </c>
      <c r="C327" s="19">
        <v>10</v>
      </c>
      <c r="D327" s="19">
        <v>2</v>
      </c>
      <c r="E327" s="19">
        <v>38</v>
      </c>
      <c r="F327" s="19">
        <v>2</v>
      </c>
      <c r="G327" s="19">
        <v>4</v>
      </c>
      <c r="H327" s="19">
        <v>3</v>
      </c>
      <c r="I327" s="19">
        <v>60</v>
      </c>
      <c r="K327" s="20" t="s">
        <v>352</v>
      </c>
      <c r="L327" s="23">
        <v>5.128205128205128E-2</v>
      </c>
      <c r="M327" s="23">
        <v>5.3418803418803416E-2</v>
      </c>
      <c r="N327" s="23">
        <v>2.02991452991453E-2</v>
      </c>
      <c r="O327" s="23">
        <v>0.50106837606837606</v>
      </c>
      <c r="P327" s="23">
        <v>0.16132478632478633</v>
      </c>
      <c r="Q327" s="23">
        <v>3.6324786324786328E-2</v>
      </c>
      <c r="R327" s="23">
        <v>0.17628205128205129</v>
      </c>
      <c r="S327" s="23">
        <v>1</v>
      </c>
    </row>
    <row r="328" spans="1:19">
      <c r="A328" s="24" t="s">
        <v>312</v>
      </c>
      <c r="B328" s="19">
        <v>6</v>
      </c>
      <c r="C328" s="19">
        <v>14</v>
      </c>
      <c r="D328" s="19">
        <v>9</v>
      </c>
      <c r="E328" s="19">
        <v>24</v>
      </c>
      <c r="F328" s="19">
        <v>5</v>
      </c>
      <c r="G328" s="19">
        <v>1</v>
      </c>
      <c r="H328" s="19">
        <v>1</v>
      </c>
      <c r="I328" s="19">
        <v>60</v>
      </c>
      <c r="K328" s="20" t="s">
        <v>353</v>
      </c>
      <c r="L328" s="23">
        <v>0.14864864864864866</v>
      </c>
      <c r="M328" s="23">
        <v>0.28378378378378377</v>
      </c>
      <c r="N328" s="23">
        <v>0</v>
      </c>
      <c r="O328" s="23">
        <v>0.14864864864864866</v>
      </c>
      <c r="P328" s="23">
        <v>0.16216216216216217</v>
      </c>
      <c r="Q328" s="23">
        <v>1.3513513513513514E-2</v>
      </c>
      <c r="R328" s="23">
        <v>0.24324324324324326</v>
      </c>
      <c r="S328" s="23">
        <v>1</v>
      </c>
    </row>
    <row r="329" spans="1:19">
      <c r="A329" s="24" t="s">
        <v>241</v>
      </c>
      <c r="B329" s="19">
        <v>1</v>
      </c>
      <c r="C329" s="19">
        <v>4</v>
      </c>
      <c r="D329" s="19">
        <v>1</v>
      </c>
      <c r="E329" s="19">
        <v>8</v>
      </c>
      <c r="F329" s="19">
        <v>20</v>
      </c>
      <c r="G329" s="19">
        <v>25</v>
      </c>
      <c r="H329" s="19">
        <v>0</v>
      </c>
      <c r="I329" s="19">
        <v>59</v>
      </c>
      <c r="K329" s="20" t="s">
        <v>354</v>
      </c>
      <c r="L329" s="23">
        <v>2.6315789473684209E-2</v>
      </c>
      <c r="M329" s="23">
        <v>0.39473684210526316</v>
      </c>
      <c r="N329" s="23">
        <v>0.10526315789473684</v>
      </c>
      <c r="O329" s="23">
        <v>0.15789473684210525</v>
      </c>
      <c r="P329" s="23">
        <v>0.21052631578947367</v>
      </c>
      <c r="Q329" s="23">
        <v>7.8947368421052627E-2</v>
      </c>
      <c r="R329" s="23">
        <v>2.6315789473684209E-2</v>
      </c>
      <c r="S329" s="23">
        <v>1</v>
      </c>
    </row>
    <row r="330" spans="1:19">
      <c r="A330" s="24" t="s">
        <v>404</v>
      </c>
      <c r="B330" s="19">
        <v>0</v>
      </c>
      <c r="C330" s="19">
        <v>19</v>
      </c>
      <c r="D330" s="19">
        <v>8</v>
      </c>
      <c r="E330" s="19">
        <v>2</v>
      </c>
      <c r="F330" s="19">
        <v>22</v>
      </c>
      <c r="G330" s="19">
        <v>8</v>
      </c>
      <c r="H330" s="19">
        <v>0</v>
      </c>
      <c r="I330" s="19">
        <v>59</v>
      </c>
      <c r="K330" s="20" t="s">
        <v>355</v>
      </c>
      <c r="L330" s="23">
        <v>0.10922587486744433</v>
      </c>
      <c r="M330" s="23">
        <v>0.2417815482502651</v>
      </c>
      <c r="N330" s="23">
        <v>1.2725344644750796E-2</v>
      </c>
      <c r="O330" s="23">
        <v>0.33616118769883352</v>
      </c>
      <c r="P330" s="23">
        <v>0.18239660657476139</v>
      </c>
      <c r="Q330" s="23">
        <v>5.4082714740190878E-2</v>
      </c>
      <c r="R330" s="23">
        <v>6.362672322375397E-2</v>
      </c>
      <c r="S330" s="23">
        <v>1</v>
      </c>
    </row>
    <row r="331" spans="1:19">
      <c r="A331" s="24" t="s">
        <v>268</v>
      </c>
      <c r="B331" s="19">
        <v>1</v>
      </c>
      <c r="C331" s="19">
        <v>23</v>
      </c>
      <c r="D331" s="19">
        <v>6</v>
      </c>
      <c r="E331" s="19">
        <v>0</v>
      </c>
      <c r="F331" s="19">
        <v>22</v>
      </c>
      <c r="G331" s="19">
        <v>2</v>
      </c>
      <c r="H331" s="19">
        <v>4</v>
      </c>
      <c r="I331" s="19">
        <v>58</v>
      </c>
      <c r="K331" s="20" t="s">
        <v>356</v>
      </c>
      <c r="L331" s="23">
        <v>3.4090909090909088E-2</v>
      </c>
      <c r="M331" s="23">
        <v>0.39772727272727271</v>
      </c>
      <c r="N331" s="23">
        <v>7.9545454545454544E-2</v>
      </c>
      <c r="O331" s="23">
        <v>0.11363636363636363</v>
      </c>
      <c r="P331" s="23">
        <v>0.125</v>
      </c>
      <c r="Q331" s="23">
        <v>0.23863636363636365</v>
      </c>
      <c r="R331" s="23">
        <v>1.1363636363636364E-2</v>
      </c>
      <c r="S331" s="23">
        <v>1</v>
      </c>
    </row>
    <row r="332" spans="1:19">
      <c r="A332" s="24" t="s">
        <v>123</v>
      </c>
      <c r="B332" s="19">
        <v>0</v>
      </c>
      <c r="C332" s="19">
        <v>8</v>
      </c>
      <c r="D332" s="19">
        <v>6</v>
      </c>
      <c r="E332" s="19">
        <v>9</v>
      </c>
      <c r="F332" s="19">
        <v>16</v>
      </c>
      <c r="G332" s="19">
        <v>17</v>
      </c>
      <c r="H332" s="19">
        <v>2</v>
      </c>
      <c r="I332" s="19">
        <v>58</v>
      </c>
      <c r="K332" s="20" t="s">
        <v>357</v>
      </c>
      <c r="L332" s="23">
        <v>7.3529411764705885E-2</v>
      </c>
      <c r="M332" s="23">
        <v>0.36764705882352944</v>
      </c>
      <c r="N332" s="23">
        <v>1.4705882352941176E-2</v>
      </c>
      <c r="O332" s="23">
        <v>5.8823529411764705E-2</v>
      </c>
      <c r="P332" s="23">
        <v>0.35294117647058826</v>
      </c>
      <c r="Q332" s="23">
        <v>5.8823529411764705E-2</v>
      </c>
      <c r="R332" s="23">
        <v>7.3529411764705885E-2</v>
      </c>
      <c r="S332" s="23">
        <v>1</v>
      </c>
    </row>
    <row r="333" spans="1:19">
      <c r="A333" s="24" t="s">
        <v>418</v>
      </c>
      <c r="B333" s="19">
        <v>13</v>
      </c>
      <c r="C333" s="19">
        <v>10</v>
      </c>
      <c r="D333" s="19">
        <v>7</v>
      </c>
      <c r="E333" s="19">
        <v>16</v>
      </c>
      <c r="F333" s="19">
        <v>7</v>
      </c>
      <c r="G333" s="19">
        <v>2</v>
      </c>
      <c r="H333" s="19">
        <v>3</v>
      </c>
      <c r="I333" s="19">
        <v>58</v>
      </c>
      <c r="K333" s="20" t="s">
        <v>358</v>
      </c>
      <c r="L333" s="23">
        <v>0.13750000000000001</v>
      </c>
      <c r="M333" s="23">
        <v>0.23541666666666666</v>
      </c>
      <c r="N333" s="23">
        <v>1.6666666666666666E-2</v>
      </c>
      <c r="O333" s="23">
        <v>0.26458333333333334</v>
      </c>
      <c r="P333" s="23">
        <v>0.17708333333333334</v>
      </c>
      <c r="Q333" s="23">
        <v>0.14166666666666666</v>
      </c>
      <c r="R333" s="23">
        <v>2.7083333333333334E-2</v>
      </c>
      <c r="S333" s="23">
        <v>1</v>
      </c>
    </row>
    <row r="334" spans="1:19">
      <c r="A334" s="24" t="s">
        <v>166</v>
      </c>
      <c r="B334" s="19">
        <v>2</v>
      </c>
      <c r="C334" s="19">
        <v>6</v>
      </c>
      <c r="D334" s="19">
        <v>1</v>
      </c>
      <c r="E334" s="19">
        <v>13</v>
      </c>
      <c r="F334" s="19">
        <v>4</v>
      </c>
      <c r="G334" s="19">
        <v>22</v>
      </c>
      <c r="H334" s="19">
        <v>10</v>
      </c>
      <c r="I334" s="19">
        <v>58</v>
      </c>
      <c r="K334" s="20" t="s">
        <v>359</v>
      </c>
      <c r="L334" s="23">
        <v>6.5789473684210523E-2</v>
      </c>
      <c r="M334" s="23">
        <v>0.19078947368421054</v>
      </c>
      <c r="N334" s="23">
        <v>3.9473684210526314E-2</v>
      </c>
      <c r="O334" s="23">
        <v>0.37828947368421051</v>
      </c>
      <c r="P334" s="23">
        <v>0.20065789473684212</v>
      </c>
      <c r="Q334" s="23">
        <v>0.125</v>
      </c>
      <c r="R334" s="23">
        <v>0</v>
      </c>
      <c r="S334" s="23">
        <v>1</v>
      </c>
    </row>
    <row r="335" spans="1:19">
      <c r="A335" s="24" t="s">
        <v>163</v>
      </c>
      <c r="B335" s="19">
        <v>2</v>
      </c>
      <c r="C335" s="19">
        <v>25</v>
      </c>
      <c r="D335" s="19">
        <v>3</v>
      </c>
      <c r="E335" s="19">
        <v>8</v>
      </c>
      <c r="F335" s="19">
        <v>11</v>
      </c>
      <c r="G335" s="19">
        <v>3</v>
      </c>
      <c r="H335" s="19">
        <v>5</v>
      </c>
      <c r="I335" s="19">
        <v>57</v>
      </c>
      <c r="K335" s="20" t="s">
        <v>360</v>
      </c>
      <c r="L335" s="23">
        <v>6.25E-2</v>
      </c>
      <c r="M335" s="23">
        <v>0.28125</v>
      </c>
      <c r="N335" s="23">
        <v>9.375E-2</v>
      </c>
      <c r="O335" s="23">
        <v>0.34375</v>
      </c>
      <c r="P335" s="23">
        <v>0.21875</v>
      </c>
      <c r="Q335" s="23">
        <v>0</v>
      </c>
      <c r="R335" s="23">
        <v>0</v>
      </c>
      <c r="S335" s="23">
        <v>1</v>
      </c>
    </row>
    <row r="336" spans="1:19">
      <c r="A336" s="24" t="s">
        <v>240</v>
      </c>
      <c r="B336" s="19">
        <v>6</v>
      </c>
      <c r="C336" s="19">
        <v>9</v>
      </c>
      <c r="D336" s="19">
        <v>3</v>
      </c>
      <c r="E336" s="19">
        <v>22</v>
      </c>
      <c r="F336" s="19">
        <v>10</v>
      </c>
      <c r="G336" s="19">
        <v>5</v>
      </c>
      <c r="H336" s="19">
        <v>2</v>
      </c>
      <c r="I336" s="19">
        <v>57</v>
      </c>
      <c r="K336" s="20" t="s">
        <v>361</v>
      </c>
      <c r="L336" s="23">
        <v>1.5625E-2</v>
      </c>
      <c r="M336" s="23">
        <v>4.6875E-2</v>
      </c>
      <c r="N336" s="23">
        <v>1.5625E-2</v>
      </c>
      <c r="O336" s="23">
        <v>0.34375</v>
      </c>
      <c r="P336" s="23">
        <v>0.40625</v>
      </c>
      <c r="Q336" s="23">
        <v>0.171875</v>
      </c>
      <c r="R336" s="23">
        <v>0</v>
      </c>
      <c r="S336" s="23">
        <v>1</v>
      </c>
    </row>
    <row r="337" spans="1:19">
      <c r="A337" s="24" t="s">
        <v>293</v>
      </c>
      <c r="B337" s="19">
        <v>3</v>
      </c>
      <c r="C337" s="19">
        <v>24</v>
      </c>
      <c r="D337" s="19">
        <v>4</v>
      </c>
      <c r="E337" s="19">
        <v>5</v>
      </c>
      <c r="F337" s="19">
        <v>7</v>
      </c>
      <c r="G337" s="19">
        <v>13</v>
      </c>
      <c r="H337" s="19">
        <v>1</v>
      </c>
      <c r="I337" s="19">
        <v>57</v>
      </c>
      <c r="K337" s="20" t="s">
        <v>457</v>
      </c>
      <c r="L337" s="23">
        <v>2.1126760563380281E-2</v>
      </c>
      <c r="M337" s="23">
        <v>9.154929577464789E-2</v>
      </c>
      <c r="N337" s="23">
        <v>1.4084507042253521E-2</v>
      </c>
      <c r="O337" s="23">
        <v>0.56338028169014087</v>
      </c>
      <c r="P337" s="23">
        <v>0.12676056338028169</v>
      </c>
      <c r="Q337" s="23">
        <v>0.18309859154929578</v>
      </c>
      <c r="R337" s="23">
        <v>0</v>
      </c>
      <c r="S337" s="23">
        <v>1</v>
      </c>
    </row>
    <row r="338" spans="1:19">
      <c r="A338" s="24" t="s">
        <v>271</v>
      </c>
      <c r="B338" s="19">
        <v>2</v>
      </c>
      <c r="C338" s="19">
        <v>15</v>
      </c>
      <c r="D338" s="19">
        <v>1</v>
      </c>
      <c r="E338" s="19">
        <v>2</v>
      </c>
      <c r="F338" s="19">
        <v>12</v>
      </c>
      <c r="G338" s="19">
        <v>16</v>
      </c>
      <c r="H338" s="19">
        <v>8</v>
      </c>
      <c r="I338" s="19">
        <v>56</v>
      </c>
      <c r="K338" s="20" t="s">
        <v>362</v>
      </c>
      <c r="L338" s="23">
        <v>0</v>
      </c>
      <c r="M338" s="23">
        <v>0.17391304347826086</v>
      </c>
      <c r="N338" s="23">
        <v>0.17391304347826086</v>
      </c>
      <c r="O338" s="23">
        <v>4.3478260869565216E-2</v>
      </c>
      <c r="P338" s="23">
        <v>8.6956521739130432E-2</v>
      </c>
      <c r="Q338" s="23">
        <v>0.17391304347826086</v>
      </c>
      <c r="R338" s="23">
        <v>0.34782608695652173</v>
      </c>
      <c r="S338" s="23">
        <v>1</v>
      </c>
    </row>
    <row r="339" spans="1:19">
      <c r="A339" s="24" t="s">
        <v>125</v>
      </c>
      <c r="B339" s="19">
        <v>1</v>
      </c>
      <c r="C339" s="19">
        <v>12</v>
      </c>
      <c r="D339" s="19">
        <v>2</v>
      </c>
      <c r="E339" s="19">
        <v>19</v>
      </c>
      <c r="F339" s="19">
        <v>13</v>
      </c>
      <c r="G339" s="19">
        <v>7</v>
      </c>
      <c r="H339" s="19">
        <v>1</v>
      </c>
      <c r="I339" s="19">
        <v>55</v>
      </c>
      <c r="K339" s="20" t="s">
        <v>363</v>
      </c>
      <c r="L339" s="23">
        <v>0.15789473684210525</v>
      </c>
      <c r="M339" s="23">
        <v>0.21052631578947367</v>
      </c>
      <c r="N339" s="23">
        <v>0.21052631578947367</v>
      </c>
      <c r="O339" s="23">
        <v>0.31578947368421051</v>
      </c>
      <c r="P339" s="23">
        <v>0.10526315789473684</v>
      </c>
      <c r="Q339" s="23">
        <v>0</v>
      </c>
      <c r="R339" s="23">
        <v>0</v>
      </c>
      <c r="S339" s="23">
        <v>1</v>
      </c>
    </row>
    <row r="340" spans="1:19">
      <c r="A340" s="24" t="s">
        <v>195</v>
      </c>
      <c r="B340" s="19">
        <v>3</v>
      </c>
      <c r="C340" s="19">
        <v>31</v>
      </c>
      <c r="D340" s="19">
        <v>1</v>
      </c>
      <c r="E340" s="19">
        <v>9</v>
      </c>
      <c r="F340" s="19">
        <v>10</v>
      </c>
      <c r="G340" s="19">
        <v>0</v>
      </c>
      <c r="H340" s="19">
        <v>0</v>
      </c>
      <c r="I340" s="19">
        <v>54</v>
      </c>
      <c r="K340" s="20" t="s">
        <v>364</v>
      </c>
      <c r="L340" s="23">
        <v>6.5573770491803282E-2</v>
      </c>
      <c r="M340" s="23">
        <v>0.14754098360655737</v>
      </c>
      <c r="N340" s="23">
        <v>3.2786885245901641E-2</v>
      </c>
      <c r="O340" s="23">
        <v>0.39344262295081966</v>
      </c>
      <c r="P340" s="23">
        <v>0.19672131147540983</v>
      </c>
      <c r="Q340" s="23">
        <v>0.16393442622950818</v>
      </c>
      <c r="R340" s="23">
        <v>0</v>
      </c>
      <c r="S340" s="23">
        <v>1</v>
      </c>
    </row>
    <row r="341" spans="1:19">
      <c r="A341" s="24" t="s">
        <v>366</v>
      </c>
      <c r="B341" s="19">
        <v>4</v>
      </c>
      <c r="C341" s="19">
        <v>8</v>
      </c>
      <c r="D341" s="19">
        <v>5</v>
      </c>
      <c r="E341" s="19">
        <v>22</v>
      </c>
      <c r="F341" s="19">
        <v>6</v>
      </c>
      <c r="G341" s="19">
        <v>4</v>
      </c>
      <c r="H341" s="19">
        <v>5</v>
      </c>
      <c r="I341" s="19">
        <v>54</v>
      </c>
      <c r="K341" s="20" t="s">
        <v>365</v>
      </c>
      <c r="L341" s="23">
        <v>3.5087719298245612E-2</v>
      </c>
      <c r="M341" s="23">
        <v>0.26315789473684209</v>
      </c>
      <c r="N341" s="23">
        <v>3.5087719298245612E-2</v>
      </c>
      <c r="O341" s="23">
        <v>0.2807017543859649</v>
      </c>
      <c r="P341" s="23">
        <v>0.2807017543859649</v>
      </c>
      <c r="Q341" s="23">
        <v>5.2631578947368418E-2</v>
      </c>
      <c r="R341" s="23">
        <v>5.2631578947368418E-2</v>
      </c>
      <c r="S341" s="23">
        <v>1</v>
      </c>
    </row>
    <row r="342" spans="1:19">
      <c r="A342" s="24" t="s">
        <v>251</v>
      </c>
      <c r="B342" s="19">
        <v>20</v>
      </c>
      <c r="C342" s="19">
        <v>15</v>
      </c>
      <c r="D342" s="19">
        <v>0</v>
      </c>
      <c r="E342" s="19">
        <v>4</v>
      </c>
      <c r="F342" s="19">
        <v>12</v>
      </c>
      <c r="G342" s="19">
        <v>3</v>
      </c>
      <c r="H342" s="19">
        <v>0</v>
      </c>
      <c r="I342" s="19">
        <v>54</v>
      </c>
      <c r="K342" s="20" t="s">
        <v>366</v>
      </c>
      <c r="L342" s="23">
        <v>7.407407407407407E-2</v>
      </c>
      <c r="M342" s="23">
        <v>0.14814814814814814</v>
      </c>
      <c r="N342" s="23">
        <v>9.2592592592592587E-2</v>
      </c>
      <c r="O342" s="23">
        <v>0.40740740740740738</v>
      </c>
      <c r="P342" s="23">
        <v>0.1111111111111111</v>
      </c>
      <c r="Q342" s="23">
        <v>7.407407407407407E-2</v>
      </c>
      <c r="R342" s="23">
        <v>9.2592592592592587E-2</v>
      </c>
      <c r="S342" s="23">
        <v>1</v>
      </c>
    </row>
    <row r="343" spans="1:19">
      <c r="A343" s="24" t="s">
        <v>456</v>
      </c>
      <c r="B343" s="19">
        <v>3</v>
      </c>
      <c r="C343" s="19">
        <v>8</v>
      </c>
      <c r="D343" s="19">
        <v>3</v>
      </c>
      <c r="E343" s="19">
        <v>6</v>
      </c>
      <c r="F343" s="19">
        <v>30</v>
      </c>
      <c r="G343" s="19">
        <v>4</v>
      </c>
      <c r="H343" s="19">
        <v>0</v>
      </c>
      <c r="I343" s="19">
        <v>54</v>
      </c>
      <c r="K343" s="20" t="s">
        <v>367</v>
      </c>
      <c r="L343" s="23">
        <v>1.3986013986013986E-2</v>
      </c>
      <c r="M343" s="23">
        <v>0.1888111888111888</v>
      </c>
      <c r="N343" s="23">
        <v>6.993006993006993E-3</v>
      </c>
      <c r="O343" s="23">
        <v>0.20279720279720279</v>
      </c>
      <c r="P343" s="23">
        <v>0.37062937062937062</v>
      </c>
      <c r="Q343" s="23">
        <v>0.21678321678321677</v>
      </c>
      <c r="R343" s="23">
        <v>0</v>
      </c>
      <c r="S343" s="23">
        <v>1</v>
      </c>
    </row>
    <row r="344" spans="1:19">
      <c r="A344" s="24" t="s">
        <v>119</v>
      </c>
      <c r="B344" s="19">
        <v>3</v>
      </c>
      <c r="C344" s="19">
        <v>26</v>
      </c>
      <c r="D344" s="19">
        <v>1</v>
      </c>
      <c r="E344" s="19">
        <v>7</v>
      </c>
      <c r="F344" s="19">
        <v>7</v>
      </c>
      <c r="G344" s="19">
        <v>7</v>
      </c>
      <c r="H344" s="19">
        <v>1</v>
      </c>
      <c r="I344" s="19">
        <v>52</v>
      </c>
      <c r="K344" s="20" t="s">
        <v>368</v>
      </c>
      <c r="L344" s="23">
        <v>6.9767441860465115E-2</v>
      </c>
      <c r="M344" s="23">
        <v>4.6511627906976744E-2</v>
      </c>
      <c r="N344" s="23">
        <v>6.9767441860465115E-2</v>
      </c>
      <c r="O344" s="23">
        <v>0.51162790697674421</v>
      </c>
      <c r="P344" s="23">
        <v>0.16279069767441862</v>
      </c>
      <c r="Q344" s="23">
        <v>0.13953488372093023</v>
      </c>
      <c r="R344" s="23">
        <v>0</v>
      </c>
      <c r="S344" s="23">
        <v>1</v>
      </c>
    </row>
    <row r="345" spans="1:19">
      <c r="A345" s="24" t="s">
        <v>90</v>
      </c>
      <c r="B345" s="19">
        <v>3</v>
      </c>
      <c r="C345" s="19">
        <v>4</v>
      </c>
      <c r="D345" s="19">
        <v>0</v>
      </c>
      <c r="E345" s="19">
        <v>13</v>
      </c>
      <c r="F345" s="19">
        <v>21</v>
      </c>
      <c r="G345" s="19">
        <v>8</v>
      </c>
      <c r="H345" s="19">
        <v>3</v>
      </c>
      <c r="I345" s="19">
        <v>52</v>
      </c>
      <c r="K345" s="20" t="s">
        <v>369</v>
      </c>
      <c r="L345" s="23">
        <v>4.1666666666666664E-2</v>
      </c>
      <c r="M345" s="23">
        <v>4.1666666666666664E-2</v>
      </c>
      <c r="N345" s="23">
        <v>0.29166666666666669</v>
      </c>
      <c r="O345" s="23">
        <v>0.33333333333333331</v>
      </c>
      <c r="P345" s="23">
        <v>8.3333333333333329E-2</v>
      </c>
      <c r="Q345" s="23">
        <v>0.20833333333333334</v>
      </c>
      <c r="R345" s="23">
        <v>0</v>
      </c>
      <c r="S345" s="23">
        <v>1</v>
      </c>
    </row>
    <row r="346" spans="1:19">
      <c r="A346" s="24" t="s">
        <v>265</v>
      </c>
      <c r="B346" s="19">
        <v>5</v>
      </c>
      <c r="C346" s="19">
        <v>10</v>
      </c>
      <c r="D346" s="19">
        <v>5</v>
      </c>
      <c r="E346" s="19">
        <v>6</v>
      </c>
      <c r="F346" s="19">
        <v>25</v>
      </c>
      <c r="G346" s="19">
        <v>1</v>
      </c>
      <c r="H346" s="19">
        <v>0</v>
      </c>
      <c r="I346" s="19">
        <v>52</v>
      </c>
      <c r="K346" s="20" t="s">
        <v>370</v>
      </c>
      <c r="L346" s="23">
        <v>4.6511627906976744E-2</v>
      </c>
      <c r="M346" s="23">
        <v>0.19767441860465115</v>
      </c>
      <c r="N346" s="23">
        <v>0.20930232558139536</v>
      </c>
      <c r="O346" s="23">
        <v>0.33720930232558138</v>
      </c>
      <c r="P346" s="23">
        <v>8.1395348837209308E-2</v>
      </c>
      <c r="Q346" s="23">
        <v>9.3023255813953487E-2</v>
      </c>
      <c r="R346" s="23">
        <v>3.4883720930232558E-2</v>
      </c>
      <c r="S346" s="23">
        <v>1</v>
      </c>
    </row>
    <row r="347" spans="1:19">
      <c r="A347" s="24" t="s">
        <v>183</v>
      </c>
      <c r="B347" s="19">
        <v>0</v>
      </c>
      <c r="C347" s="19">
        <v>13</v>
      </c>
      <c r="D347" s="19">
        <v>2</v>
      </c>
      <c r="E347" s="19">
        <v>9</v>
      </c>
      <c r="F347" s="19">
        <v>13</v>
      </c>
      <c r="G347" s="19">
        <v>9</v>
      </c>
      <c r="H347" s="19">
        <v>5</v>
      </c>
      <c r="I347" s="19">
        <v>51</v>
      </c>
      <c r="K347" s="20" t="s">
        <v>371</v>
      </c>
      <c r="L347" s="23">
        <v>6.6985645933014357E-2</v>
      </c>
      <c r="M347" s="23">
        <v>0.19617224880382775</v>
      </c>
      <c r="N347" s="23">
        <v>6.6985645933014357E-2</v>
      </c>
      <c r="O347" s="23">
        <v>0.28229665071770332</v>
      </c>
      <c r="P347" s="23">
        <v>8.1339712918660281E-2</v>
      </c>
      <c r="Q347" s="23">
        <v>2.8708133971291867E-2</v>
      </c>
      <c r="R347" s="23">
        <v>0.27751196172248804</v>
      </c>
      <c r="S347" s="23">
        <v>1</v>
      </c>
    </row>
    <row r="348" spans="1:19">
      <c r="A348" s="24" t="s">
        <v>381</v>
      </c>
      <c r="B348" s="19">
        <v>0</v>
      </c>
      <c r="C348" s="19">
        <v>11</v>
      </c>
      <c r="D348" s="19">
        <v>4</v>
      </c>
      <c r="E348" s="19">
        <v>2</v>
      </c>
      <c r="F348" s="19">
        <v>23</v>
      </c>
      <c r="G348" s="19">
        <v>4</v>
      </c>
      <c r="H348" s="19">
        <v>7</v>
      </c>
      <c r="I348" s="19">
        <v>51</v>
      </c>
      <c r="K348" s="20" t="s">
        <v>372</v>
      </c>
      <c r="L348" s="23">
        <v>0</v>
      </c>
      <c r="M348" s="23">
        <v>0.04</v>
      </c>
      <c r="N348" s="23">
        <v>0.12</v>
      </c>
      <c r="O348" s="23">
        <v>0.12</v>
      </c>
      <c r="P348" s="23">
        <v>0.6</v>
      </c>
      <c r="Q348" s="23">
        <v>0</v>
      </c>
      <c r="R348" s="23">
        <v>0.12</v>
      </c>
      <c r="S348" s="23">
        <v>1</v>
      </c>
    </row>
    <row r="349" spans="1:19">
      <c r="A349" s="24" t="s">
        <v>167</v>
      </c>
      <c r="B349" s="19">
        <v>4</v>
      </c>
      <c r="C349" s="19">
        <v>7</v>
      </c>
      <c r="D349" s="19">
        <v>3</v>
      </c>
      <c r="E349" s="19">
        <v>12</v>
      </c>
      <c r="F349" s="19">
        <v>5</v>
      </c>
      <c r="G349" s="19">
        <v>5</v>
      </c>
      <c r="H349" s="19">
        <v>14</v>
      </c>
      <c r="I349" s="19">
        <v>50</v>
      </c>
      <c r="K349" s="20" t="s">
        <v>373</v>
      </c>
      <c r="L349" s="23">
        <v>0.16818181818181818</v>
      </c>
      <c r="M349" s="23">
        <v>0.25909090909090909</v>
      </c>
      <c r="N349" s="23">
        <v>9.0909090909090905E-3</v>
      </c>
      <c r="O349" s="23">
        <v>0.22272727272727272</v>
      </c>
      <c r="P349" s="23">
        <v>0.24545454545454545</v>
      </c>
      <c r="Q349" s="23">
        <v>4.5454545454545456E-2</v>
      </c>
      <c r="R349" s="23">
        <v>0.05</v>
      </c>
      <c r="S349" s="23">
        <v>1</v>
      </c>
    </row>
    <row r="350" spans="1:19">
      <c r="A350" s="24" t="s">
        <v>441</v>
      </c>
      <c r="B350" s="19">
        <v>0</v>
      </c>
      <c r="C350" s="19">
        <v>37</v>
      </c>
      <c r="D350" s="19">
        <v>4</v>
      </c>
      <c r="E350" s="19">
        <v>4</v>
      </c>
      <c r="F350" s="19">
        <v>3</v>
      </c>
      <c r="G350" s="19">
        <v>2</v>
      </c>
      <c r="H350" s="19">
        <v>0</v>
      </c>
      <c r="I350" s="19">
        <v>50</v>
      </c>
      <c r="K350" s="20" t="s">
        <v>375</v>
      </c>
      <c r="L350" s="23">
        <v>0.1</v>
      </c>
      <c r="M350" s="23">
        <v>0.3144927536231884</v>
      </c>
      <c r="N350" s="23">
        <v>8.4057971014492749E-2</v>
      </c>
      <c r="O350" s="23">
        <v>5.5072463768115941E-2</v>
      </c>
      <c r="P350" s="23">
        <v>0.15362318840579711</v>
      </c>
      <c r="Q350" s="23">
        <v>0.12753623188405797</v>
      </c>
      <c r="R350" s="23">
        <v>0.16521739130434782</v>
      </c>
      <c r="S350" s="23">
        <v>1</v>
      </c>
    </row>
    <row r="351" spans="1:19">
      <c r="A351" s="24" t="s">
        <v>399</v>
      </c>
      <c r="B351" s="19">
        <v>0</v>
      </c>
      <c r="C351" s="19">
        <v>6</v>
      </c>
      <c r="D351" s="19">
        <v>5</v>
      </c>
      <c r="E351" s="19">
        <v>1</v>
      </c>
      <c r="F351" s="19">
        <v>7</v>
      </c>
      <c r="G351" s="19">
        <v>30</v>
      </c>
      <c r="H351" s="19">
        <v>0</v>
      </c>
      <c r="I351" s="19">
        <v>49</v>
      </c>
      <c r="K351" s="20" t="s">
        <v>376</v>
      </c>
      <c r="L351" s="23">
        <v>1.4285714285714285E-2</v>
      </c>
      <c r="M351" s="23">
        <v>0.22857142857142856</v>
      </c>
      <c r="N351" s="23">
        <v>4.2857142857142858E-2</v>
      </c>
      <c r="O351" s="23">
        <v>1.4285714285714285E-2</v>
      </c>
      <c r="P351" s="23">
        <v>0.12857142857142856</v>
      </c>
      <c r="Q351" s="23">
        <v>0.55714285714285716</v>
      </c>
      <c r="R351" s="23">
        <v>1.4285714285714285E-2</v>
      </c>
      <c r="S351" s="23">
        <v>1</v>
      </c>
    </row>
    <row r="352" spans="1:19">
      <c r="A352" s="24" t="s">
        <v>434</v>
      </c>
      <c r="B352" s="19">
        <v>1</v>
      </c>
      <c r="C352" s="19">
        <v>21</v>
      </c>
      <c r="D352" s="19">
        <v>5</v>
      </c>
      <c r="E352" s="19">
        <v>8</v>
      </c>
      <c r="F352" s="19">
        <v>4</v>
      </c>
      <c r="G352" s="19">
        <v>8</v>
      </c>
      <c r="H352" s="19">
        <v>0</v>
      </c>
      <c r="I352" s="19">
        <v>47</v>
      </c>
      <c r="K352" s="20" t="s">
        <v>377</v>
      </c>
      <c r="L352" s="23">
        <v>4.1666666666666664E-2</v>
      </c>
      <c r="M352" s="23">
        <v>4.1666666666666664E-2</v>
      </c>
      <c r="N352" s="23">
        <v>8.3333333333333329E-2</v>
      </c>
      <c r="O352" s="23">
        <v>0.20833333333333334</v>
      </c>
      <c r="P352" s="23">
        <v>0.5</v>
      </c>
      <c r="Q352" s="23">
        <v>8.3333333333333329E-2</v>
      </c>
      <c r="R352" s="23">
        <v>4.1666666666666664E-2</v>
      </c>
      <c r="S352" s="23">
        <v>1</v>
      </c>
    </row>
    <row r="353" spans="1:19">
      <c r="A353" s="24" t="s">
        <v>111</v>
      </c>
      <c r="B353" s="19">
        <v>3</v>
      </c>
      <c r="C353" s="19">
        <v>6</v>
      </c>
      <c r="D353" s="19">
        <v>1</v>
      </c>
      <c r="E353" s="19">
        <v>20</v>
      </c>
      <c r="F353" s="19">
        <v>9</v>
      </c>
      <c r="G353" s="19">
        <v>7</v>
      </c>
      <c r="H353" s="19">
        <v>1</v>
      </c>
      <c r="I353" s="19">
        <v>47</v>
      </c>
      <c r="K353" s="20" t="s">
        <v>378</v>
      </c>
      <c r="L353" s="23">
        <v>9.7345132743362831E-2</v>
      </c>
      <c r="M353" s="23">
        <v>0.15044247787610621</v>
      </c>
      <c r="N353" s="23">
        <v>7.0796460176991149E-2</v>
      </c>
      <c r="O353" s="23">
        <v>0.26548672566371684</v>
      </c>
      <c r="P353" s="23">
        <v>0.18584070796460178</v>
      </c>
      <c r="Q353" s="23">
        <v>0.10619469026548672</v>
      </c>
      <c r="R353" s="23">
        <v>0.12389380530973451</v>
      </c>
      <c r="S353" s="23">
        <v>1</v>
      </c>
    </row>
    <row r="354" spans="1:19">
      <c r="A354" s="24" t="s">
        <v>184</v>
      </c>
      <c r="B354" s="19">
        <v>4</v>
      </c>
      <c r="C354" s="19">
        <v>10</v>
      </c>
      <c r="D354" s="19">
        <v>1</v>
      </c>
      <c r="E354" s="19">
        <v>12</v>
      </c>
      <c r="F354" s="19">
        <v>13</v>
      </c>
      <c r="G354" s="19">
        <v>6</v>
      </c>
      <c r="H354" s="19">
        <v>1</v>
      </c>
      <c r="I354" s="19">
        <v>47</v>
      </c>
      <c r="K354" s="20" t="s">
        <v>379</v>
      </c>
      <c r="L354" s="23">
        <v>8.0645161290322578E-3</v>
      </c>
      <c r="M354" s="23">
        <v>0.22580645161290322</v>
      </c>
      <c r="N354" s="23">
        <v>9.6774193548387094E-2</v>
      </c>
      <c r="O354" s="23">
        <v>0.12096774193548387</v>
      </c>
      <c r="P354" s="23">
        <v>0.35483870967741937</v>
      </c>
      <c r="Q354" s="23">
        <v>0.11290322580645161</v>
      </c>
      <c r="R354" s="23">
        <v>8.0645161290322578E-2</v>
      </c>
      <c r="S354" s="23">
        <v>1</v>
      </c>
    </row>
    <row r="355" spans="1:19">
      <c r="A355" s="24" t="s">
        <v>433</v>
      </c>
      <c r="B355" s="19">
        <v>0</v>
      </c>
      <c r="C355" s="19">
        <v>15</v>
      </c>
      <c r="D355" s="19">
        <v>10</v>
      </c>
      <c r="E355" s="19">
        <v>3</v>
      </c>
      <c r="F355" s="19">
        <v>4</v>
      </c>
      <c r="G355" s="19">
        <v>11</v>
      </c>
      <c r="H355" s="19">
        <v>3</v>
      </c>
      <c r="I355" s="19">
        <v>46</v>
      </c>
      <c r="K355" s="20" t="s">
        <v>380</v>
      </c>
      <c r="L355" s="23">
        <v>0</v>
      </c>
      <c r="M355" s="23">
        <v>0.23076923076923078</v>
      </c>
      <c r="N355" s="23">
        <v>7.6923076923076927E-2</v>
      </c>
      <c r="O355" s="23">
        <v>0.23076923076923078</v>
      </c>
      <c r="P355" s="23">
        <v>0.33333333333333331</v>
      </c>
      <c r="Q355" s="23">
        <v>7.6923076923076927E-2</v>
      </c>
      <c r="R355" s="23">
        <v>5.128205128205128E-2</v>
      </c>
      <c r="S355" s="23">
        <v>1</v>
      </c>
    </row>
    <row r="356" spans="1:19">
      <c r="A356" s="24" t="s">
        <v>223</v>
      </c>
      <c r="B356" s="19">
        <v>8</v>
      </c>
      <c r="C356" s="19">
        <v>10</v>
      </c>
      <c r="D356" s="19">
        <v>3</v>
      </c>
      <c r="E356" s="19">
        <v>11</v>
      </c>
      <c r="F356" s="19">
        <v>8</v>
      </c>
      <c r="G356" s="19">
        <v>3</v>
      </c>
      <c r="H356" s="19">
        <v>3</v>
      </c>
      <c r="I356" s="19">
        <v>46</v>
      </c>
      <c r="K356" s="20" t="s">
        <v>381</v>
      </c>
      <c r="L356" s="23">
        <v>0</v>
      </c>
      <c r="M356" s="23">
        <v>0.21568627450980393</v>
      </c>
      <c r="N356" s="23">
        <v>7.8431372549019607E-2</v>
      </c>
      <c r="O356" s="23">
        <v>3.9215686274509803E-2</v>
      </c>
      <c r="P356" s="23">
        <v>0.45098039215686275</v>
      </c>
      <c r="Q356" s="23">
        <v>7.8431372549019607E-2</v>
      </c>
      <c r="R356" s="23">
        <v>0.13725490196078433</v>
      </c>
      <c r="S356" s="23">
        <v>1</v>
      </c>
    </row>
    <row r="357" spans="1:19">
      <c r="A357" s="24" t="s">
        <v>424</v>
      </c>
      <c r="B357" s="19">
        <v>0</v>
      </c>
      <c r="C357" s="19">
        <v>9</v>
      </c>
      <c r="D357" s="19">
        <v>1</v>
      </c>
      <c r="E357" s="19">
        <v>4</v>
      </c>
      <c r="F357" s="19">
        <v>21</v>
      </c>
      <c r="G357" s="19">
        <v>11</v>
      </c>
      <c r="H357" s="19">
        <v>0</v>
      </c>
      <c r="I357" s="19">
        <v>46</v>
      </c>
      <c r="K357" s="20" t="s">
        <v>382</v>
      </c>
      <c r="L357" s="23">
        <v>0.13095238095238096</v>
      </c>
      <c r="M357" s="23">
        <v>0.20238095238095238</v>
      </c>
      <c r="N357" s="23">
        <v>0.23809523809523808</v>
      </c>
      <c r="O357" s="23">
        <v>4.7619047619047616E-2</v>
      </c>
      <c r="P357" s="23">
        <v>0.16666666666666666</v>
      </c>
      <c r="Q357" s="23">
        <v>7.1428571428571425E-2</v>
      </c>
      <c r="R357" s="23">
        <v>0.14285714285714285</v>
      </c>
      <c r="S357" s="23">
        <v>1</v>
      </c>
    </row>
    <row r="358" spans="1:19">
      <c r="A358" s="24" t="s">
        <v>296</v>
      </c>
      <c r="B358" s="19">
        <v>5</v>
      </c>
      <c r="C358" s="19">
        <v>30</v>
      </c>
      <c r="D358" s="19">
        <v>0</v>
      </c>
      <c r="E358" s="19">
        <v>4</v>
      </c>
      <c r="F358" s="19">
        <v>5</v>
      </c>
      <c r="G358" s="19">
        <v>0</v>
      </c>
      <c r="H358" s="19">
        <v>1</v>
      </c>
      <c r="I358" s="19">
        <v>45</v>
      </c>
      <c r="K358" s="20" t="s">
        <v>383</v>
      </c>
      <c r="L358" s="23">
        <v>0.16666666666666666</v>
      </c>
      <c r="M358" s="23">
        <v>7.7519379844961239E-2</v>
      </c>
      <c r="N358" s="23">
        <v>3.1007751937984496E-2</v>
      </c>
      <c r="O358" s="23">
        <v>0.13953488372093023</v>
      </c>
      <c r="P358" s="23">
        <v>0.17829457364341086</v>
      </c>
      <c r="Q358" s="23">
        <v>0.34883720930232559</v>
      </c>
      <c r="R358" s="23">
        <v>5.8139534883720929E-2</v>
      </c>
      <c r="S358" s="23">
        <v>1</v>
      </c>
    </row>
    <row r="359" spans="1:19">
      <c r="A359" s="24" t="s">
        <v>76</v>
      </c>
      <c r="B359" s="19">
        <v>7</v>
      </c>
      <c r="C359" s="19">
        <v>5</v>
      </c>
      <c r="D359" s="19">
        <v>1</v>
      </c>
      <c r="E359" s="19">
        <v>21</v>
      </c>
      <c r="F359" s="19">
        <v>11</v>
      </c>
      <c r="G359" s="19">
        <v>0</v>
      </c>
      <c r="H359" s="19">
        <v>0</v>
      </c>
      <c r="I359" s="19">
        <v>45</v>
      </c>
      <c r="K359" s="20" t="s">
        <v>384</v>
      </c>
      <c r="L359" s="23">
        <v>6.8493150684931503E-2</v>
      </c>
      <c r="M359" s="23">
        <v>0.4178082191780822</v>
      </c>
      <c r="N359" s="23">
        <v>0.13013698630136986</v>
      </c>
      <c r="O359" s="23">
        <v>0.19178082191780821</v>
      </c>
      <c r="P359" s="23">
        <v>0.15753424657534246</v>
      </c>
      <c r="Q359" s="23">
        <v>1.3698630136986301E-2</v>
      </c>
      <c r="R359" s="23">
        <v>2.0547945205479451E-2</v>
      </c>
      <c r="S359" s="23">
        <v>1</v>
      </c>
    </row>
    <row r="360" spans="1:19">
      <c r="A360" s="24" t="s">
        <v>396</v>
      </c>
      <c r="B360" s="19">
        <v>2</v>
      </c>
      <c r="C360" s="19">
        <v>9</v>
      </c>
      <c r="D360" s="19">
        <v>2</v>
      </c>
      <c r="E360" s="19">
        <v>0</v>
      </c>
      <c r="F360" s="19">
        <v>20</v>
      </c>
      <c r="G360" s="19">
        <v>11</v>
      </c>
      <c r="H360" s="19">
        <v>0</v>
      </c>
      <c r="I360" s="19">
        <v>44</v>
      </c>
      <c r="K360" s="20" t="s">
        <v>385</v>
      </c>
      <c r="L360" s="23">
        <v>2.9520295202952029E-2</v>
      </c>
      <c r="M360" s="23">
        <v>0.34317343173431736</v>
      </c>
      <c r="N360" s="23">
        <v>3.6900369003690036E-3</v>
      </c>
      <c r="O360" s="23">
        <v>7.0110701107011064E-2</v>
      </c>
      <c r="P360" s="23">
        <v>0.30258302583025831</v>
      </c>
      <c r="Q360" s="23">
        <v>0.22140221402214022</v>
      </c>
      <c r="R360" s="23">
        <v>2.9520295202952029E-2</v>
      </c>
      <c r="S360" s="23">
        <v>1</v>
      </c>
    </row>
    <row r="361" spans="1:19">
      <c r="A361" s="24" t="s">
        <v>266</v>
      </c>
      <c r="B361" s="19">
        <v>6</v>
      </c>
      <c r="C361" s="19">
        <v>11</v>
      </c>
      <c r="D361" s="19">
        <v>2</v>
      </c>
      <c r="E361" s="19">
        <v>0</v>
      </c>
      <c r="F361" s="19">
        <v>15</v>
      </c>
      <c r="G361" s="19">
        <v>9</v>
      </c>
      <c r="H361" s="19">
        <v>0</v>
      </c>
      <c r="I361" s="19">
        <v>43</v>
      </c>
      <c r="K361" s="20" t="s">
        <v>386</v>
      </c>
      <c r="L361" s="23">
        <v>0</v>
      </c>
      <c r="M361" s="23">
        <v>3.125E-2</v>
      </c>
      <c r="N361" s="23">
        <v>6.25E-2</v>
      </c>
      <c r="O361" s="23">
        <v>6.25E-2</v>
      </c>
      <c r="P361" s="23">
        <v>0.6875</v>
      </c>
      <c r="Q361" s="23">
        <v>0.15625</v>
      </c>
      <c r="R361" s="23">
        <v>0</v>
      </c>
      <c r="S361" s="23">
        <v>1</v>
      </c>
    </row>
    <row r="362" spans="1:19">
      <c r="A362" s="24" t="s">
        <v>449</v>
      </c>
      <c r="B362" s="19">
        <v>0</v>
      </c>
      <c r="C362" s="19">
        <v>6</v>
      </c>
      <c r="D362" s="19">
        <v>3</v>
      </c>
      <c r="E362" s="19">
        <v>3</v>
      </c>
      <c r="F362" s="19">
        <v>9</v>
      </c>
      <c r="G362" s="19">
        <v>17</v>
      </c>
      <c r="H362" s="19">
        <v>5</v>
      </c>
      <c r="I362" s="19">
        <v>43</v>
      </c>
      <c r="K362" s="20" t="s">
        <v>456</v>
      </c>
      <c r="L362" s="23">
        <v>5.5555555555555552E-2</v>
      </c>
      <c r="M362" s="23">
        <v>0.14814814814814814</v>
      </c>
      <c r="N362" s="23">
        <v>5.5555555555555552E-2</v>
      </c>
      <c r="O362" s="23">
        <v>0.1111111111111111</v>
      </c>
      <c r="P362" s="23">
        <v>0.55555555555555558</v>
      </c>
      <c r="Q362" s="23">
        <v>7.407407407407407E-2</v>
      </c>
      <c r="R362" s="23">
        <v>0</v>
      </c>
      <c r="S362" s="23">
        <v>1</v>
      </c>
    </row>
    <row r="363" spans="1:19">
      <c r="A363" s="24" t="s">
        <v>393</v>
      </c>
      <c r="B363" s="19">
        <v>2</v>
      </c>
      <c r="C363" s="19">
        <v>10</v>
      </c>
      <c r="D363" s="19">
        <v>5</v>
      </c>
      <c r="E363" s="19">
        <v>3</v>
      </c>
      <c r="F363" s="19">
        <v>6</v>
      </c>
      <c r="G363" s="19">
        <v>7</v>
      </c>
      <c r="H363" s="19">
        <v>10</v>
      </c>
      <c r="I363" s="19">
        <v>43</v>
      </c>
      <c r="K363" s="20" t="s">
        <v>387</v>
      </c>
      <c r="L363" s="23">
        <v>5.9405940594059403E-2</v>
      </c>
      <c r="M363" s="23">
        <v>0.38613861386138615</v>
      </c>
      <c r="N363" s="23">
        <v>0.11881188118811881</v>
      </c>
      <c r="O363" s="23">
        <v>7.9207920792079209E-2</v>
      </c>
      <c r="P363" s="23">
        <v>0.26732673267326734</v>
      </c>
      <c r="Q363" s="23">
        <v>0</v>
      </c>
      <c r="R363" s="23">
        <v>8.9108910891089105E-2</v>
      </c>
      <c r="S363" s="23">
        <v>1</v>
      </c>
    </row>
    <row r="364" spans="1:19">
      <c r="A364" s="24" t="s">
        <v>368</v>
      </c>
      <c r="B364" s="19">
        <v>3</v>
      </c>
      <c r="C364" s="19">
        <v>2</v>
      </c>
      <c r="D364" s="19">
        <v>3</v>
      </c>
      <c r="E364" s="19">
        <v>22</v>
      </c>
      <c r="F364" s="19">
        <v>7</v>
      </c>
      <c r="G364" s="19">
        <v>6</v>
      </c>
      <c r="H364" s="19">
        <v>0</v>
      </c>
      <c r="I364" s="19">
        <v>43</v>
      </c>
      <c r="K364" s="20" t="s">
        <v>388</v>
      </c>
      <c r="L364" s="23">
        <v>0.16</v>
      </c>
      <c r="M364" s="23">
        <v>0.22666666666666666</v>
      </c>
      <c r="N364" s="23">
        <v>0.04</v>
      </c>
      <c r="O364" s="23">
        <v>0.13333333333333333</v>
      </c>
      <c r="P364" s="23">
        <v>0.24</v>
      </c>
      <c r="Q364" s="23">
        <v>0.08</v>
      </c>
      <c r="R364" s="23">
        <v>0.12</v>
      </c>
      <c r="S364" s="23">
        <v>1</v>
      </c>
    </row>
    <row r="365" spans="1:19">
      <c r="A365" s="24" t="s">
        <v>180</v>
      </c>
      <c r="B365" s="19">
        <v>0</v>
      </c>
      <c r="C365" s="19">
        <v>5</v>
      </c>
      <c r="D365" s="19">
        <v>0</v>
      </c>
      <c r="E365" s="19">
        <v>18</v>
      </c>
      <c r="F365" s="19">
        <v>2</v>
      </c>
      <c r="G365" s="19">
        <v>11</v>
      </c>
      <c r="H365" s="19">
        <v>6</v>
      </c>
      <c r="I365" s="19">
        <v>42</v>
      </c>
      <c r="K365" s="20" t="s">
        <v>389</v>
      </c>
      <c r="L365" s="23">
        <v>2.0202020202020204E-2</v>
      </c>
      <c r="M365" s="23">
        <v>0.16161616161616163</v>
      </c>
      <c r="N365" s="23">
        <v>4.0404040404040407E-2</v>
      </c>
      <c r="O365" s="23">
        <v>0.24242424242424243</v>
      </c>
      <c r="P365" s="23">
        <v>0.45454545454545453</v>
      </c>
      <c r="Q365" s="23">
        <v>7.0707070707070704E-2</v>
      </c>
      <c r="R365" s="23">
        <v>1.0101010101010102E-2</v>
      </c>
      <c r="S365" s="23">
        <v>1</v>
      </c>
    </row>
    <row r="366" spans="1:19">
      <c r="A366" s="24" t="s">
        <v>422</v>
      </c>
      <c r="B366" s="19">
        <v>6</v>
      </c>
      <c r="C366" s="19">
        <v>12</v>
      </c>
      <c r="D366" s="19">
        <v>8</v>
      </c>
      <c r="E366" s="19">
        <v>9</v>
      </c>
      <c r="F366" s="19">
        <v>3</v>
      </c>
      <c r="G366" s="19">
        <v>2</v>
      </c>
      <c r="H366" s="19">
        <v>2</v>
      </c>
      <c r="I366" s="19">
        <v>42</v>
      </c>
      <c r="K366" s="20" t="s">
        <v>390</v>
      </c>
      <c r="L366" s="23">
        <v>9.2592592592592587E-3</v>
      </c>
      <c r="M366" s="23">
        <v>0.45370370370370372</v>
      </c>
      <c r="N366" s="23">
        <v>0.1388888888888889</v>
      </c>
      <c r="O366" s="23">
        <v>0.1388888888888889</v>
      </c>
      <c r="P366" s="23">
        <v>0.14814814814814814</v>
      </c>
      <c r="Q366" s="23">
        <v>7.407407407407407E-2</v>
      </c>
      <c r="R366" s="23">
        <v>3.7037037037037035E-2</v>
      </c>
      <c r="S366" s="23">
        <v>1</v>
      </c>
    </row>
    <row r="367" spans="1:19">
      <c r="A367" s="24" t="s">
        <v>182</v>
      </c>
      <c r="B367" s="19">
        <v>1</v>
      </c>
      <c r="C367" s="19">
        <v>10</v>
      </c>
      <c r="D367" s="19">
        <v>1</v>
      </c>
      <c r="E367" s="19">
        <v>5</v>
      </c>
      <c r="F367" s="19">
        <v>2</v>
      </c>
      <c r="G367" s="19">
        <v>19</v>
      </c>
      <c r="H367" s="19">
        <v>3</v>
      </c>
      <c r="I367" s="19">
        <v>41</v>
      </c>
      <c r="K367" s="20" t="s">
        <v>391</v>
      </c>
      <c r="L367" s="23">
        <v>3.6764705882352942E-2</v>
      </c>
      <c r="M367" s="23">
        <v>0.48529411764705882</v>
      </c>
      <c r="N367" s="23">
        <v>7.3529411764705885E-2</v>
      </c>
      <c r="O367" s="23">
        <v>2.9411764705882353E-2</v>
      </c>
      <c r="P367" s="23">
        <v>0.11764705882352941</v>
      </c>
      <c r="Q367" s="23">
        <v>0.14705882352941177</v>
      </c>
      <c r="R367" s="23">
        <v>0.11029411764705882</v>
      </c>
      <c r="S367" s="23">
        <v>1</v>
      </c>
    </row>
    <row r="368" spans="1:19">
      <c r="A368" s="24" t="s">
        <v>407</v>
      </c>
      <c r="B368" s="19">
        <v>0</v>
      </c>
      <c r="C368" s="19">
        <v>15</v>
      </c>
      <c r="D368" s="19">
        <v>3</v>
      </c>
      <c r="E368" s="19">
        <v>0</v>
      </c>
      <c r="F368" s="19">
        <v>4</v>
      </c>
      <c r="G368" s="19">
        <v>12</v>
      </c>
      <c r="H368" s="19">
        <v>6</v>
      </c>
      <c r="I368" s="19">
        <v>40</v>
      </c>
      <c r="K368" s="20" t="s">
        <v>392</v>
      </c>
      <c r="L368" s="23">
        <v>1</v>
      </c>
      <c r="M368" s="23">
        <v>0</v>
      </c>
      <c r="N368" s="23">
        <v>0</v>
      </c>
      <c r="O368" s="23">
        <v>0</v>
      </c>
      <c r="P368" s="23">
        <v>0</v>
      </c>
      <c r="Q368" s="23">
        <v>0</v>
      </c>
      <c r="R368" s="23">
        <v>0</v>
      </c>
      <c r="S368" s="23">
        <v>1</v>
      </c>
    </row>
    <row r="369" spans="1:19">
      <c r="A369" s="24" t="s">
        <v>282</v>
      </c>
      <c r="B369" s="19">
        <v>3</v>
      </c>
      <c r="C369" s="19">
        <v>29</v>
      </c>
      <c r="D369" s="19">
        <v>3</v>
      </c>
      <c r="E369" s="19">
        <v>1</v>
      </c>
      <c r="F369" s="19">
        <v>0</v>
      </c>
      <c r="G369" s="19">
        <v>0</v>
      </c>
      <c r="H369" s="19">
        <v>3</v>
      </c>
      <c r="I369" s="19">
        <v>39</v>
      </c>
      <c r="K369" s="20" t="s">
        <v>393</v>
      </c>
      <c r="L369" s="23">
        <v>4.6511627906976744E-2</v>
      </c>
      <c r="M369" s="23">
        <v>0.23255813953488372</v>
      </c>
      <c r="N369" s="23">
        <v>0.11627906976744186</v>
      </c>
      <c r="O369" s="23">
        <v>6.9767441860465115E-2</v>
      </c>
      <c r="P369" s="23">
        <v>0.13953488372093023</v>
      </c>
      <c r="Q369" s="23">
        <v>0.16279069767441862</v>
      </c>
      <c r="R369" s="23">
        <v>0.23255813953488372</v>
      </c>
      <c r="S369" s="23">
        <v>1</v>
      </c>
    </row>
    <row r="370" spans="1:19">
      <c r="A370" s="24" t="s">
        <v>380</v>
      </c>
      <c r="B370" s="19">
        <v>0</v>
      </c>
      <c r="C370" s="19">
        <v>9</v>
      </c>
      <c r="D370" s="19">
        <v>3</v>
      </c>
      <c r="E370" s="19">
        <v>9</v>
      </c>
      <c r="F370" s="19">
        <v>13</v>
      </c>
      <c r="G370" s="19">
        <v>3</v>
      </c>
      <c r="H370" s="19">
        <v>2</v>
      </c>
      <c r="I370" s="19">
        <v>39</v>
      </c>
      <c r="K370" s="20" t="s">
        <v>394</v>
      </c>
      <c r="L370" s="23">
        <v>3.7313432835820892E-2</v>
      </c>
      <c r="M370" s="23">
        <v>0.35820895522388058</v>
      </c>
      <c r="N370" s="23">
        <v>7.4626865671641784E-2</v>
      </c>
      <c r="O370" s="23">
        <v>9.7014925373134331E-2</v>
      </c>
      <c r="P370" s="23">
        <v>0.20149253731343283</v>
      </c>
      <c r="Q370" s="23">
        <v>0.17910447761194029</v>
      </c>
      <c r="R370" s="23">
        <v>5.2238805970149252E-2</v>
      </c>
      <c r="S370" s="23">
        <v>1</v>
      </c>
    </row>
    <row r="371" spans="1:19">
      <c r="A371" s="24" t="s">
        <v>419</v>
      </c>
      <c r="B371" s="19">
        <v>0</v>
      </c>
      <c r="C371" s="19">
        <v>20</v>
      </c>
      <c r="D371" s="19">
        <v>2</v>
      </c>
      <c r="E371" s="19">
        <v>1</v>
      </c>
      <c r="F371" s="19">
        <v>5</v>
      </c>
      <c r="G371" s="19">
        <v>3</v>
      </c>
      <c r="H371" s="19">
        <v>8</v>
      </c>
      <c r="I371" s="19">
        <v>39</v>
      </c>
      <c r="K371" s="20" t="s">
        <v>395</v>
      </c>
      <c r="L371" s="23">
        <v>7.857142857142857E-2</v>
      </c>
      <c r="M371" s="23">
        <v>0.27142857142857141</v>
      </c>
      <c r="N371" s="23">
        <v>0.22857142857142856</v>
      </c>
      <c r="O371" s="23">
        <v>3.5714285714285712E-2</v>
      </c>
      <c r="P371" s="23">
        <v>0.17142857142857143</v>
      </c>
      <c r="Q371" s="23">
        <v>0.1</v>
      </c>
      <c r="R371" s="23">
        <v>0.11428571428571428</v>
      </c>
      <c r="S371" s="23">
        <v>1</v>
      </c>
    </row>
    <row r="372" spans="1:19">
      <c r="A372" s="24" t="s">
        <v>158</v>
      </c>
      <c r="B372" s="19">
        <v>2</v>
      </c>
      <c r="C372" s="19">
        <v>15</v>
      </c>
      <c r="D372" s="19">
        <v>2</v>
      </c>
      <c r="E372" s="19">
        <v>8</v>
      </c>
      <c r="F372" s="19">
        <v>4</v>
      </c>
      <c r="G372" s="19">
        <v>2</v>
      </c>
      <c r="H372" s="19">
        <v>5</v>
      </c>
      <c r="I372" s="19">
        <v>38</v>
      </c>
      <c r="K372" s="20" t="s">
        <v>396</v>
      </c>
      <c r="L372" s="23">
        <v>4.5454545454545456E-2</v>
      </c>
      <c r="M372" s="23">
        <v>0.20454545454545456</v>
      </c>
      <c r="N372" s="23">
        <v>4.5454545454545456E-2</v>
      </c>
      <c r="O372" s="23">
        <v>0</v>
      </c>
      <c r="P372" s="23">
        <v>0.45454545454545453</v>
      </c>
      <c r="Q372" s="23">
        <v>0.25</v>
      </c>
      <c r="R372" s="23">
        <v>0</v>
      </c>
      <c r="S372" s="23">
        <v>1</v>
      </c>
    </row>
    <row r="373" spans="1:19">
      <c r="A373" s="24" t="s">
        <v>347</v>
      </c>
      <c r="B373" s="19">
        <v>4</v>
      </c>
      <c r="C373" s="19">
        <v>10</v>
      </c>
      <c r="D373" s="19">
        <v>0</v>
      </c>
      <c r="E373" s="19">
        <v>2</v>
      </c>
      <c r="F373" s="19">
        <v>19</v>
      </c>
      <c r="G373" s="19">
        <v>0</v>
      </c>
      <c r="H373" s="19">
        <v>3</v>
      </c>
      <c r="I373" s="19">
        <v>38</v>
      </c>
      <c r="K373" s="20" t="s">
        <v>397</v>
      </c>
      <c r="L373" s="23">
        <v>6.8181818181818177E-2</v>
      </c>
      <c r="M373" s="23">
        <v>0.35227272727272729</v>
      </c>
      <c r="N373" s="23">
        <v>2.2727272727272728E-2</v>
      </c>
      <c r="O373" s="23">
        <v>0.10227272727272728</v>
      </c>
      <c r="P373" s="23">
        <v>0.19318181818181818</v>
      </c>
      <c r="Q373" s="23">
        <v>0.26136363636363635</v>
      </c>
      <c r="R373" s="23">
        <v>0</v>
      </c>
      <c r="S373" s="23">
        <v>1</v>
      </c>
    </row>
    <row r="374" spans="1:19">
      <c r="A374" s="24" t="s">
        <v>354</v>
      </c>
      <c r="B374" s="19">
        <v>1</v>
      </c>
      <c r="C374" s="19">
        <v>15</v>
      </c>
      <c r="D374" s="19">
        <v>4</v>
      </c>
      <c r="E374" s="19">
        <v>6</v>
      </c>
      <c r="F374" s="19">
        <v>8</v>
      </c>
      <c r="G374" s="19">
        <v>3</v>
      </c>
      <c r="H374" s="19">
        <v>1</v>
      </c>
      <c r="I374" s="19">
        <v>38</v>
      </c>
      <c r="K374" s="20" t="s">
        <v>398</v>
      </c>
      <c r="L374" s="23">
        <v>0.11764705882352941</v>
      </c>
      <c r="M374" s="23">
        <v>0.30588235294117649</v>
      </c>
      <c r="N374" s="23">
        <v>2.3529411764705882E-2</v>
      </c>
      <c r="O374" s="23">
        <v>8.2352941176470587E-2</v>
      </c>
      <c r="P374" s="23">
        <v>0.3411764705882353</v>
      </c>
      <c r="Q374" s="23">
        <v>8.2352941176470587E-2</v>
      </c>
      <c r="R374" s="23">
        <v>4.7058823529411764E-2</v>
      </c>
      <c r="S374" s="23">
        <v>1</v>
      </c>
    </row>
    <row r="375" spans="1:19">
      <c r="A375" s="24" t="s">
        <v>133</v>
      </c>
      <c r="B375" s="19">
        <v>2</v>
      </c>
      <c r="C375" s="19">
        <v>7</v>
      </c>
      <c r="D375" s="19">
        <v>0</v>
      </c>
      <c r="E375" s="19">
        <v>4</v>
      </c>
      <c r="F375" s="19">
        <v>7</v>
      </c>
      <c r="G375" s="19">
        <v>7</v>
      </c>
      <c r="H375" s="19">
        <v>9</v>
      </c>
      <c r="I375" s="19">
        <v>36</v>
      </c>
      <c r="K375" s="20" t="s">
        <v>399</v>
      </c>
      <c r="L375" s="23">
        <v>0</v>
      </c>
      <c r="M375" s="23">
        <v>0.12244897959183673</v>
      </c>
      <c r="N375" s="23">
        <v>0.10204081632653061</v>
      </c>
      <c r="O375" s="23">
        <v>2.0408163265306121E-2</v>
      </c>
      <c r="P375" s="23">
        <v>0.14285714285714285</v>
      </c>
      <c r="Q375" s="23">
        <v>0.61224489795918369</v>
      </c>
      <c r="R375" s="23">
        <v>0</v>
      </c>
      <c r="S375" s="23">
        <v>1</v>
      </c>
    </row>
    <row r="376" spans="1:19">
      <c r="A376" s="24" t="s">
        <v>222</v>
      </c>
      <c r="B376" s="19">
        <v>7</v>
      </c>
      <c r="C376" s="19">
        <v>9</v>
      </c>
      <c r="D376" s="19">
        <v>5</v>
      </c>
      <c r="E376" s="19">
        <v>2</v>
      </c>
      <c r="F376" s="19">
        <v>6</v>
      </c>
      <c r="G376" s="19">
        <v>2</v>
      </c>
      <c r="H376" s="19">
        <v>5</v>
      </c>
      <c r="I376" s="19">
        <v>36</v>
      </c>
      <c r="K376" s="20" t="s">
        <v>400</v>
      </c>
      <c r="L376" s="23">
        <v>3.8095238095238099E-2</v>
      </c>
      <c r="M376" s="23">
        <v>0.23809523809523808</v>
      </c>
      <c r="N376" s="23">
        <v>0.22857142857142856</v>
      </c>
      <c r="O376" s="23">
        <v>7.6190476190476197E-2</v>
      </c>
      <c r="P376" s="23">
        <v>0.2857142857142857</v>
      </c>
      <c r="Q376" s="23">
        <v>3.8095238095238099E-2</v>
      </c>
      <c r="R376" s="23">
        <v>9.5238095238095233E-2</v>
      </c>
      <c r="S376" s="23">
        <v>1</v>
      </c>
    </row>
    <row r="377" spans="1:19">
      <c r="A377" s="24" t="s">
        <v>264</v>
      </c>
      <c r="B377" s="19">
        <v>3</v>
      </c>
      <c r="C377" s="19">
        <v>16</v>
      </c>
      <c r="D377" s="19">
        <v>8</v>
      </c>
      <c r="E377" s="19">
        <v>0</v>
      </c>
      <c r="F377" s="19">
        <v>7</v>
      </c>
      <c r="G377" s="19">
        <v>0</v>
      </c>
      <c r="H377" s="19">
        <v>2</v>
      </c>
      <c r="I377" s="19">
        <v>36</v>
      </c>
      <c r="K377" s="20" t="s">
        <v>458</v>
      </c>
      <c r="L377" s="23">
        <v>0.11428571428571428</v>
      </c>
      <c r="M377" s="23">
        <v>0.3</v>
      </c>
      <c r="N377" s="23">
        <v>0.18571428571428572</v>
      </c>
      <c r="O377" s="23">
        <v>0.11428571428571428</v>
      </c>
      <c r="P377" s="23">
        <v>0.18571428571428572</v>
      </c>
      <c r="Q377" s="23">
        <v>2.8571428571428571E-2</v>
      </c>
      <c r="R377" s="23">
        <v>7.1428571428571425E-2</v>
      </c>
      <c r="S377" s="23">
        <v>1</v>
      </c>
    </row>
    <row r="378" spans="1:19">
      <c r="A378" s="24" t="s">
        <v>412</v>
      </c>
      <c r="B378" s="19">
        <v>0</v>
      </c>
      <c r="C378" s="19">
        <v>16</v>
      </c>
      <c r="D378" s="19">
        <v>3</v>
      </c>
      <c r="E378" s="19">
        <v>2</v>
      </c>
      <c r="F378" s="19">
        <v>4</v>
      </c>
      <c r="G378" s="19">
        <v>8</v>
      </c>
      <c r="H378" s="19">
        <v>3</v>
      </c>
      <c r="I378" s="19">
        <v>36</v>
      </c>
      <c r="K378" s="20" t="s">
        <v>459</v>
      </c>
      <c r="L378" s="23">
        <v>0</v>
      </c>
      <c r="M378" s="23">
        <v>8.3333333333333329E-2</v>
      </c>
      <c r="N378" s="23">
        <v>0.58333333333333337</v>
      </c>
      <c r="O378" s="23">
        <v>0</v>
      </c>
      <c r="P378" s="23">
        <v>0.33333333333333331</v>
      </c>
      <c r="Q378" s="23">
        <v>0</v>
      </c>
      <c r="R378" s="23">
        <v>0</v>
      </c>
      <c r="S378" s="23">
        <v>1</v>
      </c>
    </row>
    <row r="379" spans="1:19">
      <c r="A379" s="24" t="s">
        <v>283</v>
      </c>
      <c r="B379" s="19">
        <v>1</v>
      </c>
      <c r="C379" s="19">
        <v>25</v>
      </c>
      <c r="D379" s="19">
        <v>1</v>
      </c>
      <c r="E379" s="19">
        <v>8</v>
      </c>
      <c r="F379" s="19">
        <v>0</v>
      </c>
      <c r="G379" s="19">
        <v>0</v>
      </c>
      <c r="H379" s="19">
        <v>0</v>
      </c>
      <c r="I379" s="19">
        <v>35</v>
      </c>
      <c r="K379" s="20" t="s">
        <v>401</v>
      </c>
      <c r="L379" s="23">
        <v>5.5555555555555552E-2</v>
      </c>
      <c r="M379" s="23">
        <v>0.16666666666666666</v>
      </c>
      <c r="N379" s="23">
        <v>0.22222222222222221</v>
      </c>
      <c r="O379" s="23">
        <v>0.22222222222222221</v>
      </c>
      <c r="P379" s="23">
        <v>0.27777777777777779</v>
      </c>
      <c r="Q379" s="23">
        <v>0</v>
      </c>
      <c r="R379" s="23">
        <v>5.5555555555555552E-2</v>
      </c>
      <c r="S379" s="23">
        <v>1</v>
      </c>
    </row>
    <row r="380" spans="1:19">
      <c r="A380" s="24" t="s">
        <v>82</v>
      </c>
      <c r="B380" s="19">
        <v>0</v>
      </c>
      <c r="C380" s="19">
        <v>8</v>
      </c>
      <c r="D380" s="19">
        <v>3</v>
      </c>
      <c r="E380" s="19">
        <v>13</v>
      </c>
      <c r="F380" s="19">
        <v>8</v>
      </c>
      <c r="G380" s="19">
        <v>1</v>
      </c>
      <c r="H380" s="19">
        <v>1</v>
      </c>
      <c r="I380" s="19">
        <v>34</v>
      </c>
      <c r="K380" s="20" t="s">
        <v>402</v>
      </c>
      <c r="L380" s="23">
        <v>0.2</v>
      </c>
      <c r="M380" s="23">
        <v>9.4117647058823528E-2</v>
      </c>
      <c r="N380" s="23">
        <v>0.11764705882352941</v>
      </c>
      <c r="O380" s="23">
        <v>1.1764705882352941E-2</v>
      </c>
      <c r="P380" s="23">
        <v>9.4117647058823528E-2</v>
      </c>
      <c r="Q380" s="23">
        <v>0.45882352941176469</v>
      </c>
      <c r="R380" s="23">
        <v>2.3529411764705882E-2</v>
      </c>
      <c r="S380" s="23">
        <v>1</v>
      </c>
    </row>
    <row r="381" spans="1:19">
      <c r="A381" s="24" t="s">
        <v>420</v>
      </c>
      <c r="B381" s="19">
        <v>1</v>
      </c>
      <c r="C381" s="19">
        <v>11</v>
      </c>
      <c r="D381" s="19">
        <v>7</v>
      </c>
      <c r="E381" s="19">
        <v>1</v>
      </c>
      <c r="F381" s="19">
        <v>6</v>
      </c>
      <c r="G381" s="19">
        <v>3</v>
      </c>
      <c r="H381" s="19">
        <v>4</v>
      </c>
      <c r="I381" s="19">
        <v>33</v>
      </c>
      <c r="K381" s="20" t="s">
        <v>403</v>
      </c>
      <c r="L381" s="23">
        <v>0</v>
      </c>
      <c r="M381" s="23">
        <v>0.40625</v>
      </c>
      <c r="N381" s="23">
        <v>0.25</v>
      </c>
      <c r="O381" s="23">
        <v>0.125</v>
      </c>
      <c r="P381" s="23">
        <v>0.1875</v>
      </c>
      <c r="Q381" s="23">
        <v>0</v>
      </c>
      <c r="R381" s="23">
        <v>3.125E-2</v>
      </c>
      <c r="S381" s="23">
        <v>1</v>
      </c>
    </row>
    <row r="382" spans="1:19">
      <c r="A382" s="24" t="s">
        <v>386</v>
      </c>
      <c r="B382" s="19">
        <v>0</v>
      </c>
      <c r="C382" s="19">
        <v>1</v>
      </c>
      <c r="D382" s="19">
        <v>2</v>
      </c>
      <c r="E382" s="19">
        <v>2</v>
      </c>
      <c r="F382" s="19">
        <v>22</v>
      </c>
      <c r="G382" s="19">
        <v>5</v>
      </c>
      <c r="H382" s="19">
        <v>0</v>
      </c>
      <c r="I382" s="19">
        <v>32</v>
      </c>
      <c r="K382" s="20" t="s">
        <v>404</v>
      </c>
      <c r="L382" s="23">
        <v>0</v>
      </c>
      <c r="M382" s="23">
        <v>0.32203389830508472</v>
      </c>
      <c r="N382" s="23">
        <v>0.13559322033898305</v>
      </c>
      <c r="O382" s="23">
        <v>3.3898305084745763E-2</v>
      </c>
      <c r="P382" s="23">
        <v>0.3728813559322034</v>
      </c>
      <c r="Q382" s="23">
        <v>0.13559322033898305</v>
      </c>
      <c r="R382" s="23">
        <v>0</v>
      </c>
      <c r="S382" s="23">
        <v>1</v>
      </c>
    </row>
    <row r="383" spans="1:19">
      <c r="A383" s="24" t="s">
        <v>403</v>
      </c>
      <c r="B383" s="19">
        <v>0</v>
      </c>
      <c r="C383" s="19">
        <v>13</v>
      </c>
      <c r="D383" s="19">
        <v>8</v>
      </c>
      <c r="E383" s="19">
        <v>4</v>
      </c>
      <c r="F383" s="19">
        <v>6</v>
      </c>
      <c r="G383" s="19">
        <v>0</v>
      </c>
      <c r="H383" s="19">
        <v>1</v>
      </c>
      <c r="I383" s="19">
        <v>32</v>
      </c>
      <c r="K383" s="20" t="s">
        <v>405</v>
      </c>
      <c r="L383" s="23">
        <v>0.16666666666666666</v>
      </c>
      <c r="M383" s="23">
        <v>0.83333333333333337</v>
      </c>
      <c r="N383" s="23">
        <v>0</v>
      </c>
      <c r="O383" s="23">
        <v>0</v>
      </c>
      <c r="P383" s="23">
        <v>0</v>
      </c>
      <c r="Q383" s="23">
        <v>0</v>
      </c>
      <c r="R383" s="23">
        <v>0</v>
      </c>
      <c r="S383" s="23">
        <v>1</v>
      </c>
    </row>
    <row r="384" spans="1:19">
      <c r="A384" s="24" t="s">
        <v>360</v>
      </c>
      <c r="B384" s="19">
        <v>2</v>
      </c>
      <c r="C384" s="19">
        <v>9</v>
      </c>
      <c r="D384" s="19">
        <v>3</v>
      </c>
      <c r="E384" s="19">
        <v>11</v>
      </c>
      <c r="F384" s="19">
        <v>7</v>
      </c>
      <c r="G384" s="19">
        <v>0</v>
      </c>
      <c r="H384" s="19">
        <v>0</v>
      </c>
      <c r="I384" s="19">
        <v>32</v>
      </c>
      <c r="K384" s="20" t="s">
        <v>406</v>
      </c>
      <c r="L384" s="23">
        <v>0</v>
      </c>
      <c r="M384" s="23">
        <v>0.5</v>
      </c>
      <c r="N384" s="23">
        <v>0</v>
      </c>
      <c r="O384" s="23">
        <v>0</v>
      </c>
      <c r="P384" s="23">
        <v>0.25</v>
      </c>
      <c r="Q384" s="23">
        <v>0</v>
      </c>
      <c r="R384" s="23">
        <v>0.25</v>
      </c>
      <c r="S384" s="23">
        <v>1</v>
      </c>
    </row>
    <row r="385" spans="1:19">
      <c r="A385" s="24" t="s">
        <v>174</v>
      </c>
      <c r="B385" s="19">
        <v>8</v>
      </c>
      <c r="C385" s="19">
        <v>9</v>
      </c>
      <c r="D385" s="19">
        <v>2</v>
      </c>
      <c r="E385" s="19">
        <v>3</v>
      </c>
      <c r="F385" s="19">
        <v>1</v>
      </c>
      <c r="G385" s="19">
        <v>0</v>
      </c>
      <c r="H385" s="19">
        <v>7</v>
      </c>
      <c r="I385" s="19">
        <v>30</v>
      </c>
      <c r="K385" s="20" t="s">
        <v>407</v>
      </c>
      <c r="L385" s="23">
        <v>0</v>
      </c>
      <c r="M385" s="23">
        <v>0.375</v>
      </c>
      <c r="N385" s="23">
        <v>7.4999999999999997E-2</v>
      </c>
      <c r="O385" s="23">
        <v>0</v>
      </c>
      <c r="P385" s="23">
        <v>0.1</v>
      </c>
      <c r="Q385" s="23">
        <v>0.3</v>
      </c>
      <c r="R385" s="23">
        <v>0.15</v>
      </c>
      <c r="S385" s="23">
        <v>1</v>
      </c>
    </row>
    <row r="386" spans="1:19">
      <c r="A386" s="24" t="s">
        <v>350</v>
      </c>
      <c r="B386" s="19">
        <v>1</v>
      </c>
      <c r="C386" s="19">
        <v>7</v>
      </c>
      <c r="D386" s="19">
        <v>1</v>
      </c>
      <c r="E386" s="19">
        <v>6</v>
      </c>
      <c r="F386" s="19">
        <v>7</v>
      </c>
      <c r="G386" s="19">
        <v>8</v>
      </c>
      <c r="H386" s="19">
        <v>0</v>
      </c>
      <c r="I386" s="19">
        <v>30</v>
      </c>
      <c r="K386" s="20" t="s">
        <v>408</v>
      </c>
      <c r="L386" s="23">
        <v>1.8292682926829267E-2</v>
      </c>
      <c r="M386" s="23">
        <v>0.46341463414634149</v>
      </c>
      <c r="N386" s="23">
        <v>0.10975609756097561</v>
      </c>
      <c r="O386" s="23">
        <v>3.6585365853658534E-2</v>
      </c>
      <c r="P386" s="23">
        <v>0.16463414634146342</v>
      </c>
      <c r="Q386" s="23">
        <v>0.1951219512195122</v>
      </c>
      <c r="R386" s="23">
        <v>1.2195121951219513E-2</v>
      </c>
      <c r="S386" s="23">
        <v>1</v>
      </c>
    </row>
    <row r="387" spans="1:19">
      <c r="A387" s="24" t="s">
        <v>168</v>
      </c>
      <c r="B387" s="19">
        <v>2</v>
      </c>
      <c r="C387" s="19">
        <v>4</v>
      </c>
      <c r="D387" s="19">
        <v>1</v>
      </c>
      <c r="E387" s="19">
        <v>4</v>
      </c>
      <c r="F387" s="19">
        <v>9</v>
      </c>
      <c r="G387" s="19">
        <v>2</v>
      </c>
      <c r="H387" s="19">
        <v>7</v>
      </c>
      <c r="I387" s="19">
        <v>29</v>
      </c>
      <c r="K387" s="20" t="s">
        <v>409</v>
      </c>
      <c r="L387" s="23">
        <v>5.128205128205128E-2</v>
      </c>
      <c r="M387" s="23">
        <v>0.42307692307692307</v>
      </c>
      <c r="N387" s="23">
        <v>5.128205128205128E-2</v>
      </c>
      <c r="O387" s="23">
        <v>3.8461538461538464E-2</v>
      </c>
      <c r="P387" s="23">
        <v>0.26923076923076922</v>
      </c>
      <c r="Q387" s="23">
        <v>8.9743589743589744E-2</v>
      </c>
      <c r="R387" s="23">
        <v>7.6923076923076927E-2</v>
      </c>
      <c r="S387" s="23">
        <v>1</v>
      </c>
    </row>
    <row r="388" spans="1:19">
      <c r="A388" s="24" t="s">
        <v>236</v>
      </c>
      <c r="B388" s="19">
        <v>0</v>
      </c>
      <c r="C388" s="19">
        <v>8</v>
      </c>
      <c r="D388" s="19">
        <v>2</v>
      </c>
      <c r="E388" s="19">
        <v>3</v>
      </c>
      <c r="F388" s="19">
        <v>7</v>
      </c>
      <c r="G388" s="19">
        <v>6</v>
      </c>
      <c r="H388" s="19">
        <v>3</v>
      </c>
      <c r="I388" s="19">
        <v>29</v>
      </c>
      <c r="K388" s="20" t="s">
        <v>410</v>
      </c>
      <c r="L388" s="23">
        <v>0</v>
      </c>
      <c r="M388" s="23">
        <v>0.46226415094339623</v>
      </c>
      <c r="N388" s="23">
        <v>9.4339622641509441E-2</v>
      </c>
      <c r="O388" s="23">
        <v>9.4339622641509441E-2</v>
      </c>
      <c r="P388" s="23">
        <v>0.17924528301886791</v>
      </c>
      <c r="Q388" s="23">
        <v>0.12264150943396226</v>
      </c>
      <c r="R388" s="23">
        <v>4.716981132075472E-2</v>
      </c>
      <c r="S388" s="23">
        <v>1</v>
      </c>
    </row>
    <row r="389" spans="1:19">
      <c r="A389" s="24" t="s">
        <v>16</v>
      </c>
      <c r="B389" s="19">
        <v>2</v>
      </c>
      <c r="C389" s="19">
        <v>2</v>
      </c>
      <c r="D389" s="19">
        <v>0</v>
      </c>
      <c r="E389" s="19">
        <v>1</v>
      </c>
      <c r="F389" s="19">
        <v>2</v>
      </c>
      <c r="G389" s="19">
        <v>20</v>
      </c>
      <c r="H389" s="19">
        <v>0</v>
      </c>
      <c r="I389" s="19">
        <v>27</v>
      </c>
      <c r="K389" s="20" t="s">
        <v>411</v>
      </c>
      <c r="L389" s="23">
        <v>0</v>
      </c>
      <c r="M389" s="23">
        <v>0.47</v>
      </c>
      <c r="N389" s="23">
        <v>0.17</v>
      </c>
      <c r="O389" s="23">
        <v>0.04</v>
      </c>
      <c r="P389" s="23">
        <v>0.26</v>
      </c>
      <c r="Q389" s="23">
        <v>0.04</v>
      </c>
      <c r="R389" s="23">
        <v>0.02</v>
      </c>
      <c r="S389" s="23">
        <v>1</v>
      </c>
    </row>
    <row r="390" spans="1:19">
      <c r="A390" s="24" t="s">
        <v>245</v>
      </c>
      <c r="B390" s="19">
        <v>5</v>
      </c>
      <c r="C390" s="19">
        <v>13</v>
      </c>
      <c r="D390" s="19">
        <v>2</v>
      </c>
      <c r="E390" s="19">
        <v>3</v>
      </c>
      <c r="F390" s="19">
        <v>3</v>
      </c>
      <c r="G390" s="19">
        <v>0</v>
      </c>
      <c r="H390" s="19">
        <v>0</v>
      </c>
      <c r="I390" s="19">
        <v>26</v>
      </c>
      <c r="K390" s="20" t="s">
        <v>412</v>
      </c>
      <c r="L390" s="23">
        <v>0</v>
      </c>
      <c r="M390" s="23">
        <v>0.44444444444444442</v>
      </c>
      <c r="N390" s="23">
        <v>8.3333333333333329E-2</v>
      </c>
      <c r="O390" s="23">
        <v>5.5555555555555552E-2</v>
      </c>
      <c r="P390" s="23">
        <v>0.1111111111111111</v>
      </c>
      <c r="Q390" s="23">
        <v>0.22222222222222221</v>
      </c>
      <c r="R390" s="23">
        <v>8.3333333333333329E-2</v>
      </c>
      <c r="S390" s="23">
        <v>1</v>
      </c>
    </row>
    <row r="391" spans="1:19">
      <c r="A391" s="24" t="s">
        <v>372</v>
      </c>
      <c r="B391" s="19">
        <v>0</v>
      </c>
      <c r="C391" s="19">
        <v>1</v>
      </c>
      <c r="D391" s="19">
        <v>3</v>
      </c>
      <c r="E391" s="19">
        <v>3</v>
      </c>
      <c r="F391" s="19">
        <v>15</v>
      </c>
      <c r="G391" s="19">
        <v>0</v>
      </c>
      <c r="H391" s="19">
        <v>3</v>
      </c>
      <c r="I391" s="19">
        <v>25</v>
      </c>
      <c r="K391" s="20" t="s">
        <v>413</v>
      </c>
      <c r="L391" s="23">
        <v>8.7248322147651006E-2</v>
      </c>
      <c r="M391" s="23">
        <v>0.42281879194630873</v>
      </c>
      <c r="N391" s="23">
        <v>4.6979865771812082E-2</v>
      </c>
      <c r="O391" s="23">
        <v>0.13422818791946309</v>
      </c>
      <c r="P391" s="23">
        <v>0.12751677852348994</v>
      </c>
      <c r="Q391" s="23">
        <v>8.0536912751677847E-2</v>
      </c>
      <c r="R391" s="23">
        <v>0.10067114093959731</v>
      </c>
      <c r="S391" s="23">
        <v>1</v>
      </c>
    </row>
    <row r="392" spans="1:19">
      <c r="A392" s="24" t="s">
        <v>252</v>
      </c>
      <c r="B392" s="19">
        <v>1</v>
      </c>
      <c r="C392" s="19">
        <v>4</v>
      </c>
      <c r="D392" s="19">
        <v>2</v>
      </c>
      <c r="E392" s="19">
        <v>0</v>
      </c>
      <c r="F392" s="19">
        <v>2</v>
      </c>
      <c r="G392" s="19">
        <v>13</v>
      </c>
      <c r="H392" s="19">
        <v>3</v>
      </c>
      <c r="I392" s="19">
        <v>25</v>
      </c>
      <c r="K392" s="20" t="s">
        <v>414</v>
      </c>
      <c r="L392" s="23">
        <v>1.282051282051282E-2</v>
      </c>
      <c r="M392" s="23">
        <v>8.9743589743589744E-2</v>
      </c>
      <c r="N392" s="23">
        <v>2.564102564102564E-2</v>
      </c>
      <c r="O392" s="23">
        <v>3.8461538461538464E-2</v>
      </c>
      <c r="P392" s="23">
        <v>2.564102564102564E-2</v>
      </c>
      <c r="Q392" s="23">
        <v>0.46153846153846156</v>
      </c>
      <c r="R392" s="23">
        <v>0.34615384615384615</v>
      </c>
      <c r="S392" s="23">
        <v>1</v>
      </c>
    </row>
    <row r="393" spans="1:19">
      <c r="A393" s="24" t="s">
        <v>234</v>
      </c>
      <c r="B393" s="19">
        <v>1</v>
      </c>
      <c r="C393" s="19">
        <v>15</v>
      </c>
      <c r="D393" s="19">
        <v>0</v>
      </c>
      <c r="E393" s="19">
        <v>2</v>
      </c>
      <c r="F393" s="19">
        <v>5</v>
      </c>
      <c r="G393" s="19">
        <v>1</v>
      </c>
      <c r="H393" s="19">
        <v>1</v>
      </c>
      <c r="I393" s="19">
        <v>25</v>
      </c>
      <c r="K393" s="20" t="s">
        <v>415</v>
      </c>
      <c r="L393" s="23">
        <v>0</v>
      </c>
      <c r="M393" s="23">
        <v>0.5</v>
      </c>
      <c r="N393" s="23">
        <v>0</v>
      </c>
      <c r="O393" s="23">
        <v>0</v>
      </c>
      <c r="P393" s="23">
        <v>0.5</v>
      </c>
      <c r="Q393" s="23">
        <v>0</v>
      </c>
      <c r="R393" s="23">
        <v>0</v>
      </c>
      <c r="S393" s="23">
        <v>1</v>
      </c>
    </row>
    <row r="394" spans="1:19">
      <c r="A394" s="24" t="s">
        <v>450</v>
      </c>
      <c r="B394" s="19">
        <v>0</v>
      </c>
      <c r="C394" s="19">
        <v>13</v>
      </c>
      <c r="D394" s="19">
        <v>6</v>
      </c>
      <c r="E394" s="19">
        <v>4</v>
      </c>
      <c r="F394" s="19">
        <v>1</v>
      </c>
      <c r="G394" s="19">
        <v>0</v>
      </c>
      <c r="H394" s="19">
        <v>0</v>
      </c>
      <c r="I394" s="19">
        <v>24</v>
      </c>
      <c r="K394" s="20" t="s">
        <v>416</v>
      </c>
      <c r="L394" s="23">
        <v>0.13267326732673268</v>
      </c>
      <c r="M394" s="23">
        <v>0.45346534653465348</v>
      </c>
      <c r="N394" s="23">
        <v>0.100990099009901</v>
      </c>
      <c r="O394" s="23">
        <v>0.20396039603960395</v>
      </c>
      <c r="P394" s="23">
        <v>7.9207920792079209E-2</v>
      </c>
      <c r="Q394" s="23">
        <v>5.9405940594059407E-3</v>
      </c>
      <c r="R394" s="23">
        <v>2.3762376237623763E-2</v>
      </c>
      <c r="S394" s="23">
        <v>1</v>
      </c>
    </row>
    <row r="395" spans="1:19">
      <c r="A395" s="24" t="s">
        <v>454</v>
      </c>
      <c r="B395" s="19">
        <v>0</v>
      </c>
      <c r="C395" s="19">
        <v>13</v>
      </c>
      <c r="D395" s="19">
        <v>6</v>
      </c>
      <c r="E395" s="19">
        <v>2</v>
      </c>
      <c r="F395" s="19">
        <v>2</v>
      </c>
      <c r="G395" s="19">
        <v>1</v>
      </c>
      <c r="H395" s="19">
        <v>0</v>
      </c>
      <c r="I395" s="19">
        <v>24</v>
      </c>
      <c r="K395" s="20" t="s">
        <v>417</v>
      </c>
      <c r="L395" s="23">
        <v>0.10239651416122005</v>
      </c>
      <c r="M395" s="23">
        <v>0.32461873638344224</v>
      </c>
      <c r="N395" s="23">
        <v>7.407407407407407E-2</v>
      </c>
      <c r="O395" s="23">
        <v>0.21568627450980393</v>
      </c>
      <c r="P395" s="23">
        <v>5.4466230936819175E-2</v>
      </c>
      <c r="Q395" s="23">
        <v>1.7429193899782137E-2</v>
      </c>
      <c r="R395" s="23">
        <v>0.2113289760348584</v>
      </c>
      <c r="S395" s="23">
        <v>1</v>
      </c>
    </row>
    <row r="396" spans="1:19">
      <c r="A396" s="24" t="s">
        <v>421</v>
      </c>
      <c r="B396" s="19">
        <v>0</v>
      </c>
      <c r="C396" s="19">
        <v>11</v>
      </c>
      <c r="D396" s="19">
        <v>3</v>
      </c>
      <c r="E396" s="19">
        <v>7</v>
      </c>
      <c r="F396" s="19">
        <v>1</v>
      </c>
      <c r="G396" s="19">
        <v>0</v>
      </c>
      <c r="H396" s="19">
        <v>2</v>
      </c>
      <c r="I396" s="19">
        <v>24</v>
      </c>
      <c r="K396" s="20" t="s">
        <v>418</v>
      </c>
      <c r="L396" s="23">
        <v>0.22413793103448276</v>
      </c>
      <c r="M396" s="23">
        <v>0.17241379310344829</v>
      </c>
      <c r="N396" s="23">
        <v>0.1206896551724138</v>
      </c>
      <c r="O396" s="23">
        <v>0.27586206896551724</v>
      </c>
      <c r="P396" s="23">
        <v>0.1206896551724138</v>
      </c>
      <c r="Q396" s="23">
        <v>3.4482758620689655E-2</v>
      </c>
      <c r="R396" s="23">
        <v>5.1724137931034482E-2</v>
      </c>
      <c r="S396" s="23">
        <v>1</v>
      </c>
    </row>
    <row r="397" spans="1:19">
      <c r="A397" s="24" t="s">
        <v>369</v>
      </c>
      <c r="B397" s="19">
        <v>1</v>
      </c>
      <c r="C397" s="19">
        <v>1</v>
      </c>
      <c r="D397" s="19">
        <v>7</v>
      </c>
      <c r="E397" s="19">
        <v>8</v>
      </c>
      <c r="F397" s="19">
        <v>2</v>
      </c>
      <c r="G397" s="19">
        <v>5</v>
      </c>
      <c r="H397" s="19">
        <v>0</v>
      </c>
      <c r="I397" s="19">
        <v>24</v>
      </c>
      <c r="K397" s="20" t="s">
        <v>419</v>
      </c>
      <c r="L397" s="23">
        <v>0</v>
      </c>
      <c r="M397" s="23">
        <v>0.51282051282051277</v>
      </c>
      <c r="N397" s="23">
        <v>5.128205128205128E-2</v>
      </c>
      <c r="O397" s="23">
        <v>2.564102564102564E-2</v>
      </c>
      <c r="P397" s="23">
        <v>0.12820512820512819</v>
      </c>
      <c r="Q397" s="23">
        <v>7.6923076923076927E-2</v>
      </c>
      <c r="R397" s="23">
        <v>0.20512820512820512</v>
      </c>
      <c r="S397" s="23">
        <v>1</v>
      </c>
    </row>
    <row r="398" spans="1:19">
      <c r="A398" s="24" t="s">
        <v>428</v>
      </c>
      <c r="B398" s="19">
        <v>0</v>
      </c>
      <c r="C398" s="19">
        <v>13</v>
      </c>
      <c r="D398" s="19">
        <v>1</v>
      </c>
      <c r="E398" s="19">
        <v>1</v>
      </c>
      <c r="F398" s="19">
        <v>4</v>
      </c>
      <c r="G398" s="19">
        <v>4</v>
      </c>
      <c r="H398" s="19">
        <v>1</v>
      </c>
      <c r="I398" s="19">
        <v>24</v>
      </c>
      <c r="K398" s="20" t="s">
        <v>420</v>
      </c>
      <c r="L398" s="23">
        <v>3.0303030303030304E-2</v>
      </c>
      <c r="M398" s="23">
        <v>0.33333333333333331</v>
      </c>
      <c r="N398" s="23">
        <v>0.21212121212121213</v>
      </c>
      <c r="O398" s="23">
        <v>3.0303030303030304E-2</v>
      </c>
      <c r="P398" s="23">
        <v>0.18181818181818182</v>
      </c>
      <c r="Q398" s="23">
        <v>9.0909090909090912E-2</v>
      </c>
      <c r="R398" s="23">
        <v>0.12121212121212122</v>
      </c>
      <c r="S398" s="23">
        <v>1</v>
      </c>
    </row>
    <row r="399" spans="1:19">
      <c r="A399" s="24" t="s">
        <v>455</v>
      </c>
      <c r="B399" s="19">
        <v>0</v>
      </c>
      <c r="C399" s="19">
        <v>11</v>
      </c>
      <c r="D399" s="19">
        <v>2</v>
      </c>
      <c r="E399" s="19">
        <v>0</v>
      </c>
      <c r="F399" s="19">
        <v>5</v>
      </c>
      <c r="G399" s="19">
        <v>6</v>
      </c>
      <c r="H399" s="19">
        <v>0</v>
      </c>
      <c r="I399" s="19">
        <v>24</v>
      </c>
      <c r="K399" s="20" t="s">
        <v>421</v>
      </c>
      <c r="L399" s="23">
        <v>0</v>
      </c>
      <c r="M399" s="23">
        <v>0.45833333333333331</v>
      </c>
      <c r="N399" s="23">
        <v>0.125</v>
      </c>
      <c r="O399" s="23">
        <v>0.29166666666666669</v>
      </c>
      <c r="P399" s="23">
        <v>4.1666666666666664E-2</v>
      </c>
      <c r="Q399" s="23">
        <v>0</v>
      </c>
      <c r="R399" s="23">
        <v>8.3333333333333329E-2</v>
      </c>
      <c r="S399" s="23">
        <v>1</v>
      </c>
    </row>
    <row r="400" spans="1:19">
      <c r="A400" s="24" t="s">
        <v>377</v>
      </c>
      <c r="B400" s="19">
        <v>1</v>
      </c>
      <c r="C400" s="19">
        <v>1</v>
      </c>
      <c r="D400" s="19">
        <v>2</v>
      </c>
      <c r="E400" s="19">
        <v>5</v>
      </c>
      <c r="F400" s="19">
        <v>12</v>
      </c>
      <c r="G400" s="19">
        <v>2</v>
      </c>
      <c r="H400" s="19">
        <v>1</v>
      </c>
      <c r="I400" s="19">
        <v>24</v>
      </c>
      <c r="K400" s="20" t="s">
        <v>422</v>
      </c>
      <c r="L400" s="23">
        <v>0.14285714285714285</v>
      </c>
      <c r="M400" s="23">
        <v>0.2857142857142857</v>
      </c>
      <c r="N400" s="23">
        <v>0.19047619047619047</v>
      </c>
      <c r="O400" s="23">
        <v>0.21428571428571427</v>
      </c>
      <c r="P400" s="23">
        <v>7.1428571428571425E-2</v>
      </c>
      <c r="Q400" s="23">
        <v>4.7619047619047616E-2</v>
      </c>
      <c r="R400" s="23">
        <v>4.7619047619047616E-2</v>
      </c>
      <c r="S400" s="23">
        <v>1</v>
      </c>
    </row>
    <row r="401" spans="1:19">
      <c r="A401" s="24" t="s">
        <v>362</v>
      </c>
      <c r="B401" s="19">
        <v>0</v>
      </c>
      <c r="C401" s="19">
        <v>4</v>
      </c>
      <c r="D401" s="19">
        <v>4</v>
      </c>
      <c r="E401" s="19">
        <v>1</v>
      </c>
      <c r="F401" s="19">
        <v>2</v>
      </c>
      <c r="G401" s="19">
        <v>4</v>
      </c>
      <c r="H401" s="19">
        <v>8</v>
      </c>
      <c r="I401" s="19">
        <v>23</v>
      </c>
      <c r="K401" s="20" t="s">
        <v>423</v>
      </c>
      <c r="L401" s="23">
        <v>0.10852713178294573</v>
      </c>
      <c r="M401" s="23">
        <v>0.24806201550387597</v>
      </c>
      <c r="N401" s="23">
        <v>7.7519379844961239E-3</v>
      </c>
      <c r="O401" s="23">
        <v>0.24806201550387597</v>
      </c>
      <c r="P401" s="23">
        <v>0.16279069767441862</v>
      </c>
      <c r="Q401" s="23">
        <v>0.21705426356589147</v>
      </c>
      <c r="R401" s="23">
        <v>7.7519379844961239E-3</v>
      </c>
      <c r="S401" s="23">
        <v>1</v>
      </c>
    </row>
    <row r="402" spans="1:19">
      <c r="A402" s="24" t="s">
        <v>273</v>
      </c>
      <c r="B402" s="19">
        <v>0</v>
      </c>
      <c r="C402" s="19">
        <v>8</v>
      </c>
      <c r="D402" s="19">
        <v>2</v>
      </c>
      <c r="E402" s="19">
        <v>3</v>
      </c>
      <c r="F402" s="19">
        <v>1</v>
      </c>
      <c r="G402" s="19">
        <v>3</v>
      </c>
      <c r="H402" s="19">
        <v>5</v>
      </c>
      <c r="I402" s="19">
        <v>22</v>
      </c>
      <c r="K402" s="20" t="s">
        <v>424</v>
      </c>
      <c r="L402" s="23">
        <v>0</v>
      </c>
      <c r="M402" s="23">
        <v>0.19565217391304349</v>
      </c>
      <c r="N402" s="23">
        <v>2.1739130434782608E-2</v>
      </c>
      <c r="O402" s="23">
        <v>8.6956521739130432E-2</v>
      </c>
      <c r="P402" s="23">
        <v>0.45652173913043476</v>
      </c>
      <c r="Q402" s="23">
        <v>0.2391304347826087</v>
      </c>
      <c r="R402" s="23">
        <v>0</v>
      </c>
      <c r="S402" s="23">
        <v>1</v>
      </c>
    </row>
    <row r="403" spans="1:19">
      <c r="A403" s="24" t="s">
        <v>177</v>
      </c>
      <c r="B403" s="19">
        <v>0</v>
      </c>
      <c r="C403" s="19">
        <v>8</v>
      </c>
      <c r="D403" s="19">
        <v>0</v>
      </c>
      <c r="E403" s="19">
        <v>3</v>
      </c>
      <c r="F403" s="19">
        <v>1</v>
      </c>
      <c r="G403" s="19">
        <v>3</v>
      </c>
      <c r="H403" s="19">
        <v>7</v>
      </c>
      <c r="I403" s="19">
        <v>22</v>
      </c>
      <c r="K403" s="20" t="s">
        <v>425</v>
      </c>
      <c r="L403" s="23">
        <v>0</v>
      </c>
      <c r="M403" s="23">
        <v>0.31707317073170732</v>
      </c>
      <c r="N403" s="23">
        <v>3.6585365853658534E-2</v>
      </c>
      <c r="O403" s="23">
        <v>0.1951219512195122</v>
      </c>
      <c r="P403" s="23">
        <v>0.29268292682926828</v>
      </c>
      <c r="Q403" s="23">
        <v>3.6585365853658534E-2</v>
      </c>
      <c r="R403" s="23">
        <v>0.12195121951219512</v>
      </c>
      <c r="S403" s="23">
        <v>1</v>
      </c>
    </row>
    <row r="404" spans="1:19">
      <c r="A404" s="24" t="s">
        <v>438</v>
      </c>
      <c r="B404" s="19">
        <v>0</v>
      </c>
      <c r="C404" s="19">
        <v>6</v>
      </c>
      <c r="D404" s="19">
        <v>10</v>
      </c>
      <c r="E404" s="19">
        <v>2</v>
      </c>
      <c r="F404" s="19">
        <v>1</v>
      </c>
      <c r="G404" s="19">
        <v>2</v>
      </c>
      <c r="H404" s="19">
        <v>0</v>
      </c>
      <c r="I404" s="19">
        <v>21</v>
      </c>
      <c r="K404" s="20" t="s">
        <v>426</v>
      </c>
      <c r="L404" s="23">
        <v>0.19310344827586207</v>
      </c>
      <c r="M404" s="23">
        <v>0.59310344827586203</v>
      </c>
      <c r="N404" s="23">
        <v>2.0689655172413793E-2</v>
      </c>
      <c r="O404" s="23">
        <v>0.12413793103448276</v>
      </c>
      <c r="P404" s="23">
        <v>3.4482758620689655E-2</v>
      </c>
      <c r="Q404" s="23">
        <v>2.7586206896551724E-2</v>
      </c>
      <c r="R404" s="23">
        <v>6.8965517241379309E-3</v>
      </c>
      <c r="S404" s="23">
        <v>1</v>
      </c>
    </row>
    <row r="405" spans="1:19">
      <c r="A405" s="24" t="s">
        <v>259</v>
      </c>
      <c r="B405" s="19">
        <v>0</v>
      </c>
      <c r="C405" s="19">
        <v>10</v>
      </c>
      <c r="D405" s="19">
        <v>8</v>
      </c>
      <c r="E405" s="19">
        <v>1</v>
      </c>
      <c r="F405" s="19">
        <v>0</v>
      </c>
      <c r="G405" s="19">
        <v>1</v>
      </c>
      <c r="H405" s="19">
        <v>0</v>
      </c>
      <c r="I405" s="19">
        <v>20</v>
      </c>
      <c r="K405" s="20" t="s">
        <v>427</v>
      </c>
      <c r="L405" s="23">
        <v>0</v>
      </c>
      <c r="M405" s="23">
        <v>0.6875</v>
      </c>
      <c r="N405" s="23">
        <v>0.3125</v>
      </c>
      <c r="O405" s="23">
        <v>0</v>
      </c>
      <c r="P405" s="23">
        <v>0</v>
      </c>
      <c r="Q405" s="23">
        <v>0</v>
      </c>
      <c r="R405" s="23">
        <v>0</v>
      </c>
      <c r="S405" s="23">
        <v>1</v>
      </c>
    </row>
    <row r="406" spans="1:19">
      <c r="A406" s="24" t="s">
        <v>193</v>
      </c>
      <c r="B406" s="19">
        <v>3</v>
      </c>
      <c r="C406" s="19">
        <v>10</v>
      </c>
      <c r="D406" s="19">
        <v>0</v>
      </c>
      <c r="E406" s="19">
        <v>4</v>
      </c>
      <c r="F406" s="19">
        <v>0</v>
      </c>
      <c r="G406" s="19">
        <v>3</v>
      </c>
      <c r="H406" s="19">
        <v>0</v>
      </c>
      <c r="I406" s="19">
        <v>20</v>
      </c>
      <c r="K406" s="20" t="s">
        <v>428</v>
      </c>
      <c r="L406" s="23">
        <v>0</v>
      </c>
      <c r="M406" s="23">
        <v>0.54166666666666663</v>
      </c>
      <c r="N406" s="23">
        <v>4.1666666666666664E-2</v>
      </c>
      <c r="O406" s="23">
        <v>4.1666666666666664E-2</v>
      </c>
      <c r="P406" s="23">
        <v>0.16666666666666666</v>
      </c>
      <c r="Q406" s="23">
        <v>0.16666666666666666</v>
      </c>
      <c r="R406" s="23">
        <v>4.1666666666666664E-2</v>
      </c>
      <c r="S406" s="23">
        <v>1</v>
      </c>
    </row>
    <row r="407" spans="1:19">
      <c r="A407" s="24" t="s">
        <v>429</v>
      </c>
      <c r="B407" s="19">
        <v>1</v>
      </c>
      <c r="C407" s="19">
        <v>12</v>
      </c>
      <c r="D407" s="19">
        <v>6</v>
      </c>
      <c r="E407" s="19">
        <v>0</v>
      </c>
      <c r="F407" s="19">
        <v>1</v>
      </c>
      <c r="G407" s="19">
        <v>0</v>
      </c>
      <c r="H407" s="19">
        <v>0</v>
      </c>
      <c r="I407" s="19">
        <v>20</v>
      </c>
      <c r="K407" s="20" t="s">
        <v>429</v>
      </c>
      <c r="L407" s="23">
        <v>0.05</v>
      </c>
      <c r="M407" s="23">
        <v>0.6</v>
      </c>
      <c r="N407" s="23">
        <v>0.3</v>
      </c>
      <c r="O407" s="23">
        <v>0</v>
      </c>
      <c r="P407" s="23">
        <v>0.05</v>
      </c>
      <c r="Q407" s="23">
        <v>0</v>
      </c>
      <c r="R407" s="23">
        <v>0</v>
      </c>
      <c r="S407" s="23">
        <v>1</v>
      </c>
    </row>
    <row r="408" spans="1:19">
      <c r="A408" s="24" t="s">
        <v>363</v>
      </c>
      <c r="B408" s="19">
        <v>3</v>
      </c>
      <c r="C408" s="19">
        <v>4</v>
      </c>
      <c r="D408" s="19">
        <v>4</v>
      </c>
      <c r="E408" s="19">
        <v>6</v>
      </c>
      <c r="F408" s="19">
        <v>2</v>
      </c>
      <c r="G408" s="19">
        <v>0</v>
      </c>
      <c r="H408" s="19">
        <v>0</v>
      </c>
      <c r="I408" s="19">
        <v>19</v>
      </c>
      <c r="K408" s="20" t="s">
        <v>430</v>
      </c>
      <c r="L408" s="23">
        <v>0</v>
      </c>
      <c r="M408" s="23">
        <v>0.66666666666666663</v>
      </c>
      <c r="N408" s="23">
        <v>0</v>
      </c>
      <c r="O408" s="23">
        <v>0</v>
      </c>
      <c r="P408" s="23">
        <v>0.33333333333333331</v>
      </c>
      <c r="Q408" s="23">
        <v>0</v>
      </c>
      <c r="R408" s="23">
        <v>0</v>
      </c>
      <c r="S408" s="23">
        <v>1</v>
      </c>
    </row>
    <row r="409" spans="1:19">
      <c r="A409" s="24" t="s">
        <v>401</v>
      </c>
      <c r="B409" s="19">
        <v>1</v>
      </c>
      <c r="C409" s="19">
        <v>3</v>
      </c>
      <c r="D409" s="19">
        <v>4</v>
      </c>
      <c r="E409" s="19">
        <v>4</v>
      </c>
      <c r="F409" s="19">
        <v>5</v>
      </c>
      <c r="G409" s="19">
        <v>0</v>
      </c>
      <c r="H409" s="19">
        <v>1</v>
      </c>
      <c r="I409" s="19">
        <v>18</v>
      </c>
      <c r="K409" s="20" t="s">
        <v>431</v>
      </c>
      <c r="L409" s="23">
        <v>3.5971223021582732E-2</v>
      </c>
      <c r="M409" s="23">
        <v>0.61870503597122306</v>
      </c>
      <c r="N409" s="23">
        <v>0.1223021582733813</v>
      </c>
      <c r="O409" s="23">
        <v>8.6330935251798566E-2</v>
      </c>
      <c r="P409" s="23">
        <v>8.6330935251798566E-2</v>
      </c>
      <c r="Q409" s="23">
        <v>4.3165467625899283E-2</v>
      </c>
      <c r="R409" s="23">
        <v>7.1942446043165471E-3</v>
      </c>
      <c r="S409" s="23">
        <v>1</v>
      </c>
    </row>
    <row r="410" spans="1:19">
      <c r="A410" s="24" t="s">
        <v>126</v>
      </c>
      <c r="B410" s="19">
        <v>0</v>
      </c>
      <c r="C410" s="19">
        <v>4</v>
      </c>
      <c r="D410" s="19">
        <v>0</v>
      </c>
      <c r="E410" s="19">
        <v>2</v>
      </c>
      <c r="F410" s="19">
        <v>4</v>
      </c>
      <c r="G410" s="19">
        <v>0</v>
      </c>
      <c r="H410" s="19">
        <v>8</v>
      </c>
      <c r="I410" s="19">
        <v>18</v>
      </c>
      <c r="K410" s="20" t="s">
        <v>432</v>
      </c>
      <c r="L410" s="23">
        <v>0.10112359550561797</v>
      </c>
      <c r="M410" s="23">
        <v>0.24719101123595505</v>
      </c>
      <c r="N410" s="23">
        <v>4.2134831460674156E-2</v>
      </c>
      <c r="O410" s="23">
        <v>0.2303370786516854</v>
      </c>
      <c r="P410" s="23">
        <v>0.21629213483146068</v>
      </c>
      <c r="Q410" s="23">
        <v>0.11235955056179775</v>
      </c>
      <c r="R410" s="23">
        <v>5.0561797752808987E-2</v>
      </c>
      <c r="S410" s="23">
        <v>1</v>
      </c>
    </row>
    <row r="411" spans="1:19">
      <c r="A411" s="24" t="s">
        <v>427</v>
      </c>
      <c r="B411" s="19">
        <v>0</v>
      </c>
      <c r="C411" s="19">
        <v>11</v>
      </c>
      <c r="D411" s="19">
        <v>5</v>
      </c>
      <c r="E411" s="19">
        <v>0</v>
      </c>
      <c r="F411" s="19">
        <v>0</v>
      </c>
      <c r="G411" s="19">
        <v>0</v>
      </c>
      <c r="H411" s="19">
        <v>0</v>
      </c>
      <c r="I411" s="19">
        <v>16</v>
      </c>
      <c r="K411" s="20" t="s">
        <v>433</v>
      </c>
      <c r="L411" s="23">
        <v>0</v>
      </c>
      <c r="M411" s="23">
        <v>0.32608695652173914</v>
      </c>
      <c r="N411" s="23">
        <v>0.21739130434782608</v>
      </c>
      <c r="O411" s="23">
        <v>6.5217391304347824E-2</v>
      </c>
      <c r="P411" s="23">
        <v>8.6956521739130432E-2</v>
      </c>
      <c r="Q411" s="23">
        <v>0.2391304347826087</v>
      </c>
      <c r="R411" s="23">
        <v>6.5217391304347824E-2</v>
      </c>
      <c r="S411" s="23">
        <v>1</v>
      </c>
    </row>
    <row r="412" spans="1:19">
      <c r="A412" s="24" t="s">
        <v>103</v>
      </c>
      <c r="B412" s="19">
        <v>1</v>
      </c>
      <c r="C412" s="19">
        <v>8</v>
      </c>
      <c r="D412" s="19">
        <v>0</v>
      </c>
      <c r="E412" s="19">
        <v>3</v>
      </c>
      <c r="F412" s="19">
        <v>3</v>
      </c>
      <c r="G412" s="19">
        <v>1</v>
      </c>
      <c r="H412" s="19">
        <v>0</v>
      </c>
      <c r="I412" s="19">
        <v>16</v>
      </c>
      <c r="K412" s="20" t="s">
        <v>434</v>
      </c>
      <c r="L412" s="23">
        <v>2.1276595744680851E-2</v>
      </c>
      <c r="M412" s="23">
        <v>0.44680851063829785</v>
      </c>
      <c r="N412" s="23">
        <v>0.10638297872340426</v>
      </c>
      <c r="O412" s="23">
        <v>0.1702127659574468</v>
      </c>
      <c r="P412" s="23">
        <v>8.5106382978723402E-2</v>
      </c>
      <c r="Q412" s="23">
        <v>0.1702127659574468</v>
      </c>
      <c r="R412" s="23">
        <v>0</v>
      </c>
      <c r="S412" s="23">
        <v>1</v>
      </c>
    </row>
    <row r="413" spans="1:19">
      <c r="A413" s="24" t="s">
        <v>155</v>
      </c>
      <c r="B413" s="19">
        <v>0</v>
      </c>
      <c r="C413" s="19">
        <v>8</v>
      </c>
      <c r="D413" s="19">
        <v>1</v>
      </c>
      <c r="E413" s="19">
        <v>0</v>
      </c>
      <c r="F413" s="19">
        <v>2</v>
      </c>
      <c r="G413" s="19">
        <v>0</v>
      </c>
      <c r="H413" s="19">
        <v>3</v>
      </c>
      <c r="I413" s="19">
        <v>14</v>
      </c>
      <c r="K413" s="20" t="s">
        <v>435</v>
      </c>
      <c r="L413" s="23">
        <v>0.14285714285714285</v>
      </c>
      <c r="M413" s="23">
        <v>0.42857142857142855</v>
      </c>
      <c r="N413" s="23">
        <v>0</v>
      </c>
      <c r="O413" s="23">
        <v>0</v>
      </c>
      <c r="P413" s="23">
        <v>0.2857142857142857</v>
      </c>
      <c r="Q413" s="23">
        <v>0</v>
      </c>
      <c r="R413" s="23">
        <v>0.14285714285714285</v>
      </c>
      <c r="S413" s="23">
        <v>1</v>
      </c>
    </row>
    <row r="414" spans="1:19">
      <c r="A414" s="24" t="s">
        <v>181</v>
      </c>
      <c r="B414" s="19">
        <v>0</v>
      </c>
      <c r="C414" s="19">
        <v>3</v>
      </c>
      <c r="D414" s="19">
        <v>0</v>
      </c>
      <c r="E414" s="19">
        <v>2</v>
      </c>
      <c r="F414" s="19">
        <v>4</v>
      </c>
      <c r="G414" s="19">
        <v>4</v>
      </c>
      <c r="H414" s="19">
        <v>0</v>
      </c>
      <c r="I414" s="19">
        <v>13</v>
      </c>
      <c r="K414" s="20" t="s">
        <v>460</v>
      </c>
      <c r="L414" s="23">
        <v>1.1494252873563218E-2</v>
      </c>
      <c r="M414" s="23">
        <v>0.31034482758620691</v>
      </c>
      <c r="N414" s="23">
        <v>4.5977011494252873E-2</v>
      </c>
      <c r="O414" s="23">
        <v>4.5977011494252873E-2</v>
      </c>
      <c r="P414" s="23">
        <v>1.1494252873563218E-2</v>
      </c>
      <c r="Q414" s="23">
        <v>0.54022988505747127</v>
      </c>
      <c r="R414" s="23">
        <v>3.4482758620689655E-2</v>
      </c>
      <c r="S414" s="23">
        <v>1</v>
      </c>
    </row>
    <row r="415" spans="1:19">
      <c r="A415" s="24" t="s">
        <v>226</v>
      </c>
      <c r="B415" s="19">
        <v>3</v>
      </c>
      <c r="C415" s="19">
        <v>4</v>
      </c>
      <c r="D415" s="19">
        <v>4</v>
      </c>
      <c r="E415" s="19">
        <v>2</v>
      </c>
      <c r="F415" s="19">
        <v>0</v>
      </c>
      <c r="G415" s="19">
        <v>0</v>
      </c>
      <c r="H415" s="19">
        <v>0</v>
      </c>
      <c r="I415" s="19">
        <v>13</v>
      </c>
      <c r="K415" s="20" t="s">
        <v>436</v>
      </c>
      <c r="L415" s="23">
        <v>0</v>
      </c>
      <c r="M415" s="23">
        <v>0.4</v>
      </c>
      <c r="N415" s="23">
        <v>0.5</v>
      </c>
      <c r="O415" s="23">
        <v>0</v>
      </c>
      <c r="P415" s="23">
        <v>0.1</v>
      </c>
      <c r="Q415" s="23">
        <v>0</v>
      </c>
      <c r="R415" s="23">
        <v>0</v>
      </c>
      <c r="S415" s="23">
        <v>1</v>
      </c>
    </row>
    <row r="416" spans="1:19">
      <c r="A416" s="24" t="s">
        <v>175</v>
      </c>
      <c r="B416" s="19">
        <v>2</v>
      </c>
      <c r="C416" s="19">
        <v>4</v>
      </c>
      <c r="D416" s="19">
        <v>1</v>
      </c>
      <c r="E416" s="19">
        <v>2</v>
      </c>
      <c r="F416" s="19">
        <v>3</v>
      </c>
      <c r="G416" s="19">
        <v>0</v>
      </c>
      <c r="H416" s="19">
        <v>0</v>
      </c>
      <c r="I416" s="19">
        <v>12</v>
      </c>
      <c r="K416" s="20" t="s">
        <v>437</v>
      </c>
      <c r="L416" s="23">
        <v>3.1746031746031744E-2</v>
      </c>
      <c r="M416" s="23">
        <v>0.2857142857142857</v>
      </c>
      <c r="N416" s="23">
        <v>0.1111111111111111</v>
      </c>
      <c r="O416" s="23">
        <v>6.3492063492063489E-2</v>
      </c>
      <c r="P416" s="23">
        <v>7.9365079365079361E-2</v>
      </c>
      <c r="Q416" s="23">
        <v>0.22222222222222221</v>
      </c>
      <c r="R416" s="23">
        <v>0.20634920634920634</v>
      </c>
      <c r="S416" s="23">
        <v>1</v>
      </c>
    </row>
    <row r="417" spans="1:19">
      <c r="A417" s="24" t="s">
        <v>459</v>
      </c>
      <c r="B417" s="19">
        <v>0</v>
      </c>
      <c r="C417" s="19">
        <v>1</v>
      </c>
      <c r="D417" s="19">
        <v>7</v>
      </c>
      <c r="E417" s="19">
        <v>0</v>
      </c>
      <c r="F417" s="19">
        <v>4</v>
      </c>
      <c r="G417" s="19">
        <v>0</v>
      </c>
      <c r="H417" s="19">
        <v>0</v>
      </c>
      <c r="I417" s="19">
        <v>12</v>
      </c>
      <c r="K417" s="20" t="s">
        <v>438</v>
      </c>
      <c r="L417" s="23">
        <v>0</v>
      </c>
      <c r="M417" s="23">
        <v>0.2857142857142857</v>
      </c>
      <c r="N417" s="23">
        <v>0.47619047619047616</v>
      </c>
      <c r="O417" s="23">
        <v>9.5238095238095233E-2</v>
      </c>
      <c r="P417" s="23">
        <v>4.7619047619047616E-2</v>
      </c>
      <c r="Q417" s="23">
        <v>9.5238095238095233E-2</v>
      </c>
      <c r="R417" s="23">
        <v>0</v>
      </c>
      <c r="S417" s="23">
        <v>1</v>
      </c>
    </row>
    <row r="418" spans="1:19">
      <c r="A418" s="24" t="s">
        <v>446</v>
      </c>
      <c r="B418" s="19">
        <v>0</v>
      </c>
      <c r="C418" s="19">
        <v>6</v>
      </c>
      <c r="D418" s="19">
        <v>4</v>
      </c>
      <c r="E418" s="19">
        <v>1</v>
      </c>
      <c r="F418" s="19">
        <v>1</v>
      </c>
      <c r="G418" s="19">
        <v>0</v>
      </c>
      <c r="H418" s="19">
        <v>0</v>
      </c>
      <c r="I418" s="19">
        <v>12</v>
      </c>
      <c r="K418" s="20" t="s">
        <v>439</v>
      </c>
      <c r="L418" s="23">
        <v>0.5</v>
      </c>
      <c r="M418" s="23">
        <v>0.1</v>
      </c>
      <c r="N418" s="23">
        <v>0.3</v>
      </c>
      <c r="O418" s="23">
        <v>0</v>
      </c>
      <c r="P418" s="23">
        <v>0.1</v>
      </c>
      <c r="Q418" s="23">
        <v>0</v>
      </c>
      <c r="R418" s="23">
        <v>0</v>
      </c>
      <c r="S418" s="23">
        <v>1</v>
      </c>
    </row>
    <row r="419" spans="1:19">
      <c r="A419" s="24" t="s">
        <v>452</v>
      </c>
      <c r="B419" s="19">
        <v>2</v>
      </c>
      <c r="C419" s="19">
        <v>7</v>
      </c>
      <c r="D419" s="19">
        <v>0</v>
      </c>
      <c r="E419" s="19">
        <v>2</v>
      </c>
      <c r="F419" s="19">
        <v>0</v>
      </c>
      <c r="G419" s="19">
        <v>0</v>
      </c>
      <c r="H419" s="19">
        <v>0</v>
      </c>
      <c r="I419" s="19">
        <v>11</v>
      </c>
      <c r="K419" s="20" t="s">
        <v>440</v>
      </c>
      <c r="L419" s="23">
        <v>5.2631578947368418E-2</v>
      </c>
      <c r="M419" s="23">
        <v>0.33684210526315789</v>
      </c>
      <c r="N419" s="23">
        <v>5.2631578947368418E-2</v>
      </c>
      <c r="O419" s="23">
        <v>0.11578947368421053</v>
      </c>
      <c r="P419" s="23">
        <v>9.4736842105263161E-2</v>
      </c>
      <c r="Q419" s="23">
        <v>0.30526315789473685</v>
      </c>
      <c r="R419" s="23">
        <v>4.2105263157894736E-2</v>
      </c>
      <c r="S419" s="23">
        <v>1</v>
      </c>
    </row>
    <row r="420" spans="1:19">
      <c r="A420" s="24" t="s">
        <v>439</v>
      </c>
      <c r="B420" s="19">
        <v>5</v>
      </c>
      <c r="C420" s="19">
        <v>1</v>
      </c>
      <c r="D420" s="19">
        <v>3</v>
      </c>
      <c r="E420" s="19">
        <v>0</v>
      </c>
      <c r="F420" s="19">
        <v>1</v>
      </c>
      <c r="G420" s="19">
        <v>0</v>
      </c>
      <c r="H420" s="19">
        <v>0</v>
      </c>
      <c r="I420" s="19">
        <v>10</v>
      </c>
      <c r="K420" s="20" t="s">
        <v>441</v>
      </c>
      <c r="L420" s="23">
        <v>0</v>
      </c>
      <c r="M420" s="23">
        <v>0.74</v>
      </c>
      <c r="N420" s="23">
        <v>0.08</v>
      </c>
      <c r="O420" s="23">
        <v>0.08</v>
      </c>
      <c r="P420" s="23">
        <v>0.06</v>
      </c>
      <c r="Q420" s="23">
        <v>0.04</v>
      </c>
      <c r="R420" s="23">
        <v>0</v>
      </c>
      <c r="S420" s="23">
        <v>1</v>
      </c>
    </row>
    <row r="421" spans="1:19">
      <c r="A421" s="24" t="s">
        <v>436</v>
      </c>
      <c r="B421" s="19">
        <v>0</v>
      </c>
      <c r="C421" s="19">
        <v>4</v>
      </c>
      <c r="D421" s="19">
        <v>5</v>
      </c>
      <c r="E421" s="19">
        <v>0</v>
      </c>
      <c r="F421" s="19">
        <v>1</v>
      </c>
      <c r="G421" s="19">
        <v>0</v>
      </c>
      <c r="H421" s="19">
        <v>0</v>
      </c>
      <c r="I421" s="19">
        <v>10</v>
      </c>
      <c r="K421" s="20" t="s">
        <v>442</v>
      </c>
      <c r="L421" s="23">
        <v>0.5</v>
      </c>
      <c r="M421" s="23">
        <v>0.125</v>
      </c>
      <c r="N421" s="23">
        <v>0.25</v>
      </c>
      <c r="O421" s="23">
        <v>0</v>
      </c>
      <c r="P421" s="23">
        <v>0.125</v>
      </c>
      <c r="Q421" s="23">
        <v>0</v>
      </c>
      <c r="R421" s="23">
        <v>0</v>
      </c>
      <c r="S421" s="23">
        <v>1</v>
      </c>
    </row>
    <row r="422" spans="1:19">
      <c r="A422" s="24" t="s">
        <v>448</v>
      </c>
      <c r="B422" s="19">
        <v>3</v>
      </c>
      <c r="C422" s="19">
        <v>2</v>
      </c>
      <c r="D422" s="19">
        <v>2</v>
      </c>
      <c r="E422" s="19">
        <v>0</v>
      </c>
      <c r="F422" s="19">
        <v>2</v>
      </c>
      <c r="G422" s="19">
        <v>1</v>
      </c>
      <c r="H422" s="19">
        <v>0</v>
      </c>
      <c r="I422" s="19">
        <v>10</v>
      </c>
      <c r="K422" s="20" t="s">
        <v>443</v>
      </c>
      <c r="L422" s="23">
        <v>0</v>
      </c>
      <c r="M422" s="23">
        <v>0.47906976744186047</v>
      </c>
      <c r="N422" s="23">
        <v>9.7674418604651161E-2</v>
      </c>
      <c r="O422" s="23">
        <v>3.7209302325581395E-2</v>
      </c>
      <c r="P422" s="23">
        <v>0.18139534883720931</v>
      </c>
      <c r="Q422" s="23">
        <v>0.17674418604651163</v>
      </c>
      <c r="R422" s="23">
        <v>2.7906976744186046E-2</v>
      </c>
      <c r="S422" s="23">
        <v>1</v>
      </c>
    </row>
    <row r="423" spans="1:19">
      <c r="A423" s="24" t="s">
        <v>451</v>
      </c>
      <c r="B423" s="19">
        <v>1</v>
      </c>
      <c r="C423" s="19">
        <v>1</v>
      </c>
      <c r="D423" s="19">
        <v>5</v>
      </c>
      <c r="E423" s="19">
        <v>0</v>
      </c>
      <c r="F423" s="19">
        <v>1</v>
      </c>
      <c r="G423" s="19">
        <v>1</v>
      </c>
      <c r="H423" s="19">
        <v>0</v>
      </c>
      <c r="I423" s="19">
        <v>9</v>
      </c>
      <c r="K423" s="20" t="s">
        <v>444</v>
      </c>
      <c r="L423" s="23">
        <v>0</v>
      </c>
      <c r="M423" s="23">
        <v>0.5</v>
      </c>
      <c r="N423" s="23">
        <v>0</v>
      </c>
      <c r="O423" s="23">
        <v>0</v>
      </c>
      <c r="P423" s="23">
        <v>0.5</v>
      </c>
      <c r="Q423" s="23">
        <v>0</v>
      </c>
      <c r="R423" s="23">
        <v>0</v>
      </c>
      <c r="S423" s="23">
        <v>1</v>
      </c>
    </row>
    <row r="424" spans="1:19">
      <c r="A424" s="24" t="s">
        <v>442</v>
      </c>
      <c r="B424" s="19">
        <v>4</v>
      </c>
      <c r="C424" s="19">
        <v>1</v>
      </c>
      <c r="D424" s="19">
        <v>2</v>
      </c>
      <c r="E424" s="19">
        <v>0</v>
      </c>
      <c r="F424" s="19">
        <v>1</v>
      </c>
      <c r="G424" s="19">
        <v>0</v>
      </c>
      <c r="H424" s="19">
        <v>0</v>
      </c>
      <c r="I424" s="19">
        <v>8</v>
      </c>
      <c r="K424" s="20" t="s">
        <v>445</v>
      </c>
      <c r="L424" s="23">
        <v>0</v>
      </c>
      <c r="M424" s="23">
        <v>1</v>
      </c>
      <c r="N424" s="23">
        <v>0</v>
      </c>
      <c r="O424" s="23">
        <v>0</v>
      </c>
      <c r="P424" s="23">
        <v>0</v>
      </c>
      <c r="Q424" s="23">
        <v>0</v>
      </c>
      <c r="R424" s="23">
        <v>0</v>
      </c>
      <c r="S424" s="23">
        <v>1</v>
      </c>
    </row>
    <row r="425" spans="1:19">
      <c r="A425" s="24" t="s">
        <v>445</v>
      </c>
      <c r="B425" s="19">
        <v>0</v>
      </c>
      <c r="C425" s="19">
        <v>8</v>
      </c>
      <c r="D425" s="19">
        <v>0</v>
      </c>
      <c r="E425" s="19">
        <v>0</v>
      </c>
      <c r="F425" s="19">
        <v>0</v>
      </c>
      <c r="G425" s="19">
        <v>0</v>
      </c>
      <c r="H425" s="19">
        <v>0</v>
      </c>
      <c r="I425" s="19">
        <v>8</v>
      </c>
      <c r="K425" s="20" t="s">
        <v>446</v>
      </c>
      <c r="L425" s="23">
        <v>0</v>
      </c>
      <c r="M425" s="23">
        <v>0.5</v>
      </c>
      <c r="N425" s="23">
        <v>0.33333333333333331</v>
      </c>
      <c r="O425" s="23">
        <v>8.3333333333333329E-2</v>
      </c>
      <c r="P425" s="23">
        <v>8.3333333333333329E-2</v>
      </c>
      <c r="Q425" s="23">
        <v>0</v>
      </c>
      <c r="R425" s="23">
        <v>0</v>
      </c>
      <c r="S425" s="23">
        <v>1</v>
      </c>
    </row>
    <row r="426" spans="1:19">
      <c r="A426" s="24" t="s">
        <v>447</v>
      </c>
      <c r="B426" s="19">
        <v>0</v>
      </c>
      <c r="C426" s="19">
        <v>1</v>
      </c>
      <c r="D426" s="19">
        <v>5</v>
      </c>
      <c r="E426" s="19">
        <v>0</v>
      </c>
      <c r="F426" s="19">
        <v>0</v>
      </c>
      <c r="G426" s="19">
        <v>2</v>
      </c>
      <c r="H426" s="19">
        <v>0</v>
      </c>
      <c r="I426" s="19">
        <v>8</v>
      </c>
      <c r="K426" s="20" t="s">
        <v>447</v>
      </c>
      <c r="L426" s="23">
        <v>0</v>
      </c>
      <c r="M426" s="23">
        <v>0.125</v>
      </c>
      <c r="N426" s="23">
        <v>0.625</v>
      </c>
      <c r="O426" s="23">
        <v>0</v>
      </c>
      <c r="P426" s="23">
        <v>0</v>
      </c>
      <c r="Q426" s="23">
        <v>0.25</v>
      </c>
      <c r="R426" s="23">
        <v>0</v>
      </c>
      <c r="S426" s="23">
        <v>1</v>
      </c>
    </row>
    <row r="427" spans="1:19">
      <c r="A427" s="24" t="s">
        <v>435</v>
      </c>
      <c r="B427" s="19">
        <v>1</v>
      </c>
      <c r="C427" s="19">
        <v>3</v>
      </c>
      <c r="D427" s="19">
        <v>0</v>
      </c>
      <c r="E427" s="19">
        <v>0</v>
      </c>
      <c r="F427" s="19">
        <v>2</v>
      </c>
      <c r="G427" s="19">
        <v>0</v>
      </c>
      <c r="H427" s="19">
        <v>1</v>
      </c>
      <c r="I427" s="19">
        <v>7</v>
      </c>
      <c r="K427" s="20" t="s">
        <v>448</v>
      </c>
      <c r="L427" s="23">
        <v>0.3</v>
      </c>
      <c r="M427" s="23">
        <v>0.2</v>
      </c>
      <c r="N427" s="23">
        <v>0.2</v>
      </c>
      <c r="O427" s="23">
        <v>0</v>
      </c>
      <c r="P427" s="23">
        <v>0.2</v>
      </c>
      <c r="Q427" s="23">
        <v>0.1</v>
      </c>
      <c r="R427" s="23">
        <v>0</v>
      </c>
      <c r="S427" s="23">
        <v>1</v>
      </c>
    </row>
    <row r="428" spans="1:19">
      <c r="A428" s="24" t="s">
        <v>405</v>
      </c>
      <c r="B428" s="19">
        <v>1</v>
      </c>
      <c r="C428" s="19">
        <v>5</v>
      </c>
      <c r="D428" s="19">
        <v>0</v>
      </c>
      <c r="E428" s="19">
        <v>0</v>
      </c>
      <c r="F428" s="19">
        <v>0</v>
      </c>
      <c r="G428" s="19">
        <v>0</v>
      </c>
      <c r="H428" s="19">
        <v>0</v>
      </c>
      <c r="I428" s="19">
        <v>6</v>
      </c>
      <c r="K428" s="20" t="s">
        <v>449</v>
      </c>
      <c r="L428" s="23">
        <v>0</v>
      </c>
      <c r="M428" s="23">
        <v>0.13953488372093023</v>
      </c>
      <c r="N428" s="23">
        <v>6.9767441860465115E-2</v>
      </c>
      <c r="O428" s="23">
        <v>6.9767441860465115E-2</v>
      </c>
      <c r="P428" s="23">
        <v>0.20930232558139536</v>
      </c>
      <c r="Q428" s="23">
        <v>0.39534883720930231</v>
      </c>
      <c r="R428" s="23">
        <v>0.11627906976744186</v>
      </c>
      <c r="S428" s="23">
        <v>1</v>
      </c>
    </row>
    <row r="429" spans="1:19">
      <c r="A429" s="24" t="s">
        <v>33</v>
      </c>
      <c r="B429" s="19">
        <v>0</v>
      </c>
      <c r="C429" s="19">
        <v>0</v>
      </c>
      <c r="D429" s="19">
        <v>0</v>
      </c>
      <c r="E429" s="19">
        <v>0</v>
      </c>
      <c r="F429" s="19">
        <v>0</v>
      </c>
      <c r="G429" s="19">
        <v>6</v>
      </c>
      <c r="H429" s="19">
        <v>0</v>
      </c>
      <c r="I429" s="19">
        <v>6</v>
      </c>
      <c r="K429" s="20" t="s">
        <v>450</v>
      </c>
      <c r="L429" s="23">
        <v>0</v>
      </c>
      <c r="M429" s="23">
        <v>0.54166666666666663</v>
      </c>
      <c r="N429" s="23">
        <v>0.25</v>
      </c>
      <c r="O429" s="23">
        <v>0.16666666666666666</v>
      </c>
      <c r="P429" s="23">
        <v>4.1666666666666664E-2</v>
      </c>
      <c r="Q429" s="23">
        <v>0</v>
      </c>
      <c r="R429" s="23">
        <v>0</v>
      </c>
      <c r="S429" s="23">
        <v>1</v>
      </c>
    </row>
    <row r="430" spans="1:19">
      <c r="A430" s="24" t="s">
        <v>406</v>
      </c>
      <c r="B430" s="19">
        <v>0</v>
      </c>
      <c r="C430" s="19">
        <v>2</v>
      </c>
      <c r="D430" s="19">
        <v>0</v>
      </c>
      <c r="E430" s="19">
        <v>0</v>
      </c>
      <c r="F430" s="19">
        <v>1</v>
      </c>
      <c r="G430" s="19">
        <v>0</v>
      </c>
      <c r="H430" s="19">
        <v>1</v>
      </c>
      <c r="I430" s="19">
        <v>4</v>
      </c>
      <c r="K430" s="20" t="s">
        <v>451</v>
      </c>
      <c r="L430" s="23">
        <v>0.1111111111111111</v>
      </c>
      <c r="M430" s="23">
        <v>0.1111111111111111</v>
      </c>
      <c r="N430" s="23">
        <v>0.55555555555555558</v>
      </c>
      <c r="O430" s="23">
        <v>0</v>
      </c>
      <c r="P430" s="23">
        <v>0.1111111111111111</v>
      </c>
      <c r="Q430" s="23">
        <v>0.1111111111111111</v>
      </c>
      <c r="R430" s="23">
        <v>0</v>
      </c>
      <c r="S430" s="23">
        <v>1</v>
      </c>
    </row>
    <row r="431" spans="1:19">
      <c r="A431" s="24" t="s">
        <v>430</v>
      </c>
      <c r="B431" s="19">
        <v>0</v>
      </c>
      <c r="C431" s="19">
        <v>2</v>
      </c>
      <c r="D431" s="19">
        <v>0</v>
      </c>
      <c r="E431" s="19">
        <v>0</v>
      </c>
      <c r="F431" s="19">
        <v>1</v>
      </c>
      <c r="G431" s="19">
        <v>0</v>
      </c>
      <c r="H431" s="19">
        <v>0</v>
      </c>
      <c r="I431" s="19">
        <v>3</v>
      </c>
      <c r="K431" s="20" t="s">
        <v>452</v>
      </c>
      <c r="L431" s="23">
        <v>0.18181818181818182</v>
      </c>
      <c r="M431" s="23">
        <v>0.63636363636363635</v>
      </c>
      <c r="N431" s="23">
        <v>0</v>
      </c>
      <c r="O431" s="23">
        <v>0.18181818181818182</v>
      </c>
      <c r="P431" s="23">
        <v>0</v>
      </c>
      <c r="Q431" s="23">
        <v>0</v>
      </c>
      <c r="R431" s="23">
        <v>0</v>
      </c>
      <c r="S431" s="23">
        <v>1</v>
      </c>
    </row>
    <row r="432" spans="1:19">
      <c r="A432" s="24" t="s">
        <v>444</v>
      </c>
      <c r="B432" s="19">
        <v>0</v>
      </c>
      <c r="C432" s="19">
        <v>1</v>
      </c>
      <c r="D432" s="19">
        <v>0</v>
      </c>
      <c r="E432" s="19">
        <v>0</v>
      </c>
      <c r="F432" s="19">
        <v>1</v>
      </c>
      <c r="G432" s="19">
        <v>0</v>
      </c>
      <c r="H432" s="19">
        <v>0</v>
      </c>
      <c r="I432" s="19">
        <v>2</v>
      </c>
      <c r="K432" s="20" t="s">
        <v>453</v>
      </c>
      <c r="L432" s="23">
        <v>1.5384615384615385E-2</v>
      </c>
      <c r="M432" s="23">
        <v>0.29230769230769232</v>
      </c>
      <c r="N432" s="23">
        <v>6.1538461538461542E-2</v>
      </c>
      <c r="O432" s="23">
        <v>0.2</v>
      </c>
      <c r="P432" s="23">
        <v>0.12307692307692308</v>
      </c>
      <c r="Q432" s="23">
        <v>0.1076923076923077</v>
      </c>
      <c r="R432" s="23">
        <v>0.2</v>
      </c>
      <c r="S432" s="23">
        <v>1</v>
      </c>
    </row>
    <row r="433" spans="1:19">
      <c r="A433" s="24" t="s">
        <v>415</v>
      </c>
      <c r="B433" s="19">
        <v>0</v>
      </c>
      <c r="C433" s="19">
        <v>1</v>
      </c>
      <c r="D433" s="19">
        <v>0</v>
      </c>
      <c r="E433" s="19">
        <v>0</v>
      </c>
      <c r="F433" s="19">
        <v>1</v>
      </c>
      <c r="G433" s="19">
        <v>0</v>
      </c>
      <c r="H433" s="19">
        <v>0</v>
      </c>
      <c r="I433" s="19">
        <v>2</v>
      </c>
      <c r="K433" s="20" t="s">
        <v>454</v>
      </c>
      <c r="L433" s="23">
        <v>0</v>
      </c>
      <c r="M433" s="23">
        <v>0.54166666666666663</v>
      </c>
      <c r="N433" s="23">
        <v>0.25</v>
      </c>
      <c r="O433" s="23">
        <v>8.3333333333333329E-2</v>
      </c>
      <c r="P433" s="23">
        <v>8.3333333333333329E-2</v>
      </c>
      <c r="Q433" s="23">
        <v>4.1666666666666664E-2</v>
      </c>
      <c r="R433" s="23">
        <v>0</v>
      </c>
      <c r="S433" s="23">
        <v>1</v>
      </c>
    </row>
    <row r="434" spans="1:19">
      <c r="A434" s="24" t="s">
        <v>392</v>
      </c>
      <c r="B434" s="19">
        <v>1</v>
      </c>
      <c r="C434" s="19">
        <v>0</v>
      </c>
      <c r="D434" s="19">
        <v>0</v>
      </c>
      <c r="E434" s="19">
        <v>0</v>
      </c>
      <c r="F434" s="19">
        <v>0</v>
      </c>
      <c r="G434" s="19">
        <v>0</v>
      </c>
      <c r="H434" s="19">
        <v>0</v>
      </c>
      <c r="I434" s="19">
        <v>1</v>
      </c>
      <c r="K434" s="20" t="s">
        <v>455</v>
      </c>
      <c r="L434" s="23">
        <v>0</v>
      </c>
      <c r="M434" s="23">
        <v>0.45833333333333331</v>
      </c>
      <c r="N434" s="23">
        <v>8.3333333333333329E-2</v>
      </c>
      <c r="O434" s="23">
        <v>0</v>
      </c>
      <c r="P434" s="23">
        <v>0.20833333333333334</v>
      </c>
      <c r="Q434" s="23">
        <v>0.25</v>
      </c>
      <c r="R434" s="23">
        <v>0</v>
      </c>
      <c r="S434" s="23">
        <v>1</v>
      </c>
    </row>
    <row r="435" spans="1:19">
      <c r="A435" s="24" t="s">
        <v>932</v>
      </c>
      <c r="B435" s="19">
        <v>10138</v>
      </c>
      <c r="C435" s="19">
        <v>25249</v>
      </c>
      <c r="D435" s="19">
        <v>3779</v>
      </c>
      <c r="E435" s="19">
        <v>20989</v>
      </c>
      <c r="F435" s="19">
        <v>15811</v>
      </c>
      <c r="G435" s="19">
        <v>11527</v>
      </c>
      <c r="H435" s="19">
        <v>10028</v>
      </c>
      <c r="I435" s="19">
        <v>97521</v>
      </c>
      <c r="K435" s="20" t="s">
        <v>932</v>
      </c>
      <c r="L435" s="23">
        <v>0.1039570964202582</v>
      </c>
      <c r="M435" s="23">
        <v>0.25890833769136906</v>
      </c>
      <c r="N435" s="23">
        <v>3.875062806985162E-2</v>
      </c>
      <c r="O435" s="23">
        <v>0.21522543862347596</v>
      </c>
      <c r="P435" s="23">
        <v>0.16212918243250171</v>
      </c>
      <c r="Q435" s="23">
        <v>0.11820018252478953</v>
      </c>
      <c r="R435" s="23">
        <v>0.10282913423775392</v>
      </c>
      <c r="S435" s="23">
        <v>1</v>
      </c>
    </row>
  </sheetData>
  <mergeCells count="2">
    <mergeCell ref="B3:I3"/>
    <mergeCell ref="L3:S3"/>
  </mergeCell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BD435"/>
  <sheetViews>
    <sheetView workbookViewId="0">
      <selection activeCell="G4" sqref="G4"/>
    </sheetView>
  </sheetViews>
  <sheetFormatPr baseColWidth="10" defaultRowHeight="12.75"/>
  <cols>
    <col min="1" max="1" width="37.5" style="24" customWidth="1"/>
    <col min="2" max="2" width="13" style="17" customWidth="1"/>
    <col min="3" max="3" width="7.6640625" style="17" customWidth="1"/>
    <col min="4" max="4" width="7.5" style="17" customWidth="1"/>
    <col min="5" max="5" width="9.5" style="17" customWidth="1"/>
    <col min="6" max="6" width="10.5" style="17" customWidth="1"/>
    <col min="7" max="7" width="9.6640625" style="17" customWidth="1"/>
    <col min="8" max="8" width="7.6640625" style="17" customWidth="1"/>
    <col min="9" max="9" width="9.5" style="17" customWidth="1"/>
    <col min="10" max="10" width="5.83203125" style="16" customWidth="1"/>
    <col min="11" max="11" width="22.1640625" style="5" customWidth="1"/>
    <col min="12" max="48" width="12" style="12"/>
    <col min="49" max="56" width="12" style="15"/>
  </cols>
  <sheetData>
    <row r="1" spans="1:40" ht="28.5" customHeight="1">
      <c r="A1" s="27" t="str">
        <f>U3</f>
        <v>Nedbygde jordbruksarealer etter formål 2004 - 2015 i hele landet</v>
      </c>
      <c r="P1" s="4"/>
      <c r="U1" t="str">
        <f>TRIM(CONCATENATE("Nedbygde jordbruksarealer etter formål 2004 - 2015 i ",U4," ",V4," ",W4," ",X4," ",Y4," i daa og %"))</f>
        <v>Nedbygde jordbruksarealer etter formål 2004 - 2015 i Østfold Akershus Oslo Hedmark Oppland i daa og %</v>
      </c>
    </row>
    <row r="2" spans="1:40" ht="21.75" customHeight="1">
      <c r="A2" s="24" t="s">
        <v>927</v>
      </c>
      <c r="K2" s="4"/>
      <c r="P2" s="4" t="s">
        <v>926</v>
      </c>
      <c r="U2" s="26" t="s">
        <v>1361</v>
      </c>
    </row>
    <row r="3" spans="1:40" ht="24" customHeight="1">
      <c r="B3" s="133" t="s">
        <v>928</v>
      </c>
      <c r="C3" s="133"/>
      <c r="D3" s="133"/>
      <c r="E3" s="133"/>
      <c r="F3" s="133"/>
      <c r="G3" s="133"/>
      <c r="H3" s="133"/>
      <c r="I3" s="133"/>
      <c r="K3" s="4"/>
      <c r="L3" s="134" t="s">
        <v>933</v>
      </c>
      <c r="M3" s="134"/>
      <c r="N3" s="134"/>
      <c r="O3" s="134"/>
      <c r="P3" s="134"/>
      <c r="Q3" s="134"/>
      <c r="R3" s="134"/>
      <c r="S3" s="134"/>
      <c r="U3" s="30" t="str">
        <f>IF(L6=U5,U2,U1)</f>
        <v>Nedbygde jordbruksarealer etter formål 2004 - 2015 i hele landet</v>
      </c>
    </row>
    <row r="4" spans="1:40">
      <c r="K4" s="20"/>
      <c r="L4" s="17"/>
      <c r="M4" s="17"/>
      <c r="N4" s="17"/>
      <c r="O4" s="17"/>
      <c r="P4" s="17"/>
      <c r="Q4" s="17"/>
      <c r="R4" s="17"/>
      <c r="S4" s="17"/>
      <c r="U4" s="20" t="str">
        <f>MID(U9,4,25)</f>
        <v>Østfold</v>
      </c>
      <c r="V4" s="20" t="str">
        <f t="shared" ref="V4:AE4" si="0">MID(V9,4,25)</f>
        <v>Akershus</v>
      </c>
      <c r="W4" s="20" t="str">
        <f t="shared" si="0"/>
        <v>Oslo</v>
      </c>
      <c r="X4" s="20" t="str">
        <f t="shared" si="0"/>
        <v>Hedmark</v>
      </c>
      <c r="Y4" s="20" t="str">
        <f t="shared" si="0"/>
        <v>Oppland</v>
      </c>
      <c r="Z4" s="20" t="str">
        <f t="shared" si="0"/>
        <v>Buskerud</v>
      </c>
      <c r="AA4" s="20" t="str">
        <f t="shared" si="0"/>
        <v>Vestfold</v>
      </c>
      <c r="AB4" s="20" t="str">
        <f t="shared" si="0"/>
        <v>Telemark</v>
      </c>
      <c r="AC4" s="20" t="str">
        <f t="shared" si="0"/>
        <v>Aust-Agder</v>
      </c>
      <c r="AD4" s="20" t="str">
        <f t="shared" si="0"/>
        <v>Vest-Agder</v>
      </c>
      <c r="AE4" s="20" t="str">
        <f t="shared" si="0"/>
        <v>Rogaland</v>
      </c>
    </row>
    <row r="5" spans="1:40">
      <c r="B5" s="16"/>
      <c r="K5" s="20"/>
      <c r="L5" s="16"/>
      <c r="M5" s="17"/>
      <c r="N5" s="17"/>
      <c r="O5" s="17"/>
      <c r="P5" s="17"/>
      <c r="Q5" s="17"/>
      <c r="R5" s="17"/>
      <c r="S5" s="17"/>
      <c r="U5" s="1" t="s">
        <v>475</v>
      </c>
      <c r="V5"/>
      <c r="W5" s="17"/>
      <c r="X5" s="17"/>
      <c r="Y5" s="17"/>
      <c r="Z5" s="17"/>
      <c r="AA5" s="17"/>
      <c r="AB5" s="17"/>
      <c r="AC5" s="17"/>
    </row>
    <row r="6" spans="1:40">
      <c r="A6" s="25" t="s">
        <v>462</v>
      </c>
      <c r="B6" s="17" t="s">
        <v>475</v>
      </c>
      <c r="K6" s="21" t="s">
        <v>462</v>
      </c>
      <c r="L6" s="17" t="s">
        <v>475</v>
      </c>
      <c r="M6" s="17"/>
      <c r="N6" s="17"/>
      <c r="O6" s="17"/>
      <c r="P6" s="17"/>
      <c r="Q6" s="17"/>
      <c r="R6" s="17"/>
      <c r="S6" s="17"/>
      <c r="U6"/>
      <c r="V6"/>
      <c r="W6" s="17"/>
      <c r="X6" s="17"/>
      <c r="Y6" s="17"/>
      <c r="Z6" s="17"/>
      <c r="AA6" s="17"/>
      <c r="AB6" s="17"/>
      <c r="AC6" s="17"/>
    </row>
    <row r="7" spans="1:40">
      <c r="K7" s="20"/>
      <c r="L7" s="17"/>
      <c r="M7" s="17"/>
      <c r="N7" s="17"/>
      <c r="O7" s="17"/>
      <c r="P7" s="17"/>
      <c r="Q7" s="17"/>
      <c r="R7" s="17"/>
      <c r="S7" s="17"/>
      <c r="U7" s="20"/>
      <c r="V7" s="17"/>
      <c r="W7" s="17"/>
      <c r="X7" s="17"/>
      <c r="Y7" s="17"/>
      <c r="Z7" s="17"/>
      <c r="AA7" s="17"/>
      <c r="AB7" s="17"/>
      <c r="AC7" s="17"/>
    </row>
    <row r="8" spans="1:40" ht="24">
      <c r="A8" s="25" t="s">
        <v>479</v>
      </c>
      <c r="B8" s="18" t="s">
        <v>478</v>
      </c>
      <c r="K8" s="21" t="s">
        <v>479</v>
      </c>
      <c r="L8" s="18" t="s">
        <v>478</v>
      </c>
      <c r="M8" s="17"/>
      <c r="N8" s="17"/>
      <c r="O8" s="17"/>
      <c r="P8" s="17"/>
      <c r="Q8" s="17"/>
      <c r="R8" s="17"/>
      <c r="S8" s="17"/>
      <c r="U8" s="21" t="s">
        <v>478</v>
      </c>
      <c r="V8" s="17"/>
      <c r="W8" s="17"/>
      <c r="X8" s="17"/>
      <c r="Y8" s="17"/>
      <c r="Z8" s="17"/>
      <c r="AA8" s="17"/>
      <c r="AB8" s="17"/>
      <c r="AC8" s="17"/>
      <c r="AD8" s="17"/>
      <c r="AE8" s="17"/>
      <c r="AF8" s="17"/>
      <c r="AG8" s="17"/>
      <c r="AH8" s="17"/>
      <c r="AI8" s="17"/>
      <c r="AJ8" s="17"/>
      <c r="AK8" s="17"/>
      <c r="AL8" s="17"/>
      <c r="AM8" s="17"/>
      <c r="AN8"/>
    </row>
    <row r="9" spans="1:40" ht="48">
      <c r="A9" s="25" t="s">
        <v>476</v>
      </c>
      <c r="B9" s="17" t="s">
        <v>472</v>
      </c>
      <c r="C9" s="17" t="s">
        <v>467</v>
      </c>
      <c r="D9" s="17" t="s">
        <v>929</v>
      </c>
      <c r="E9" s="17" t="s">
        <v>923</v>
      </c>
      <c r="F9" s="17" t="s">
        <v>470</v>
      </c>
      <c r="G9" s="17" t="s">
        <v>918</v>
      </c>
      <c r="H9" s="17" t="s">
        <v>1367</v>
      </c>
      <c r="I9" s="17" t="s">
        <v>932</v>
      </c>
      <c r="K9" s="21" t="s">
        <v>476</v>
      </c>
      <c r="L9" s="17" t="s">
        <v>472</v>
      </c>
      <c r="M9" s="17" t="s">
        <v>467</v>
      </c>
      <c r="N9" s="17" t="s">
        <v>929</v>
      </c>
      <c r="O9" s="17" t="s">
        <v>923</v>
      </c>
      <c r="P9" s="17" t="s">
        <v>470</v>
      </c>
      <c r="Q9" s="17" t="s">
        <v>918</v>
      </c>
      <c r="R9" s="17" t="s">
        <v>1367</v>
      </c>
      <c r="S9" s="17" t="s">
        <v>932</v>
      </c>
      <c r="T9" s="22"/>
      <c r="U9" s="17" t="s">
        <v>8</v>
      </c>
      <c r="V9" s="17" t="s">
        <v>27</v>
      </c>
      <c r="W9" s="17" t="s">
        <v>50</v>
      </c>
      <c r="X9" s="17" t="s">
        <v>52</v>
      </c>
      <c r="Y9" s="17" t="s">
        <v>83</v>
      </c>
      <c r="Z9" s="17" t="s">
        <v>114</v>
      </c>
      <c r="AA9" s="17" t="s">
        <v>136</v>
      </c>
      <c r="AB9" s="17" t="s">
        <v>151</v>
      </c>
      <c r="AC9" s="17" t="s">
        <v>170</v>
      </c>
      <c r="AD9" s="17" t="s">
        <v>185</v>
      </c>
      <c r="AE9" s="17" t="s">
        <v>201</v>
      </c>
      <c r="AF9" s="17" t="s">
        <v>463</v>
      </c>
      <c r="AG9" s="17" t="s">
        <v>261</v>
      </c>
      <c r="AH9" s="17" t="s">
        <v>288</v>
      </c>
      <c r="AI9" s="17" t="s">
        <v>325</v>
      </c>
      <c r="AJ9" s="17" t="s">
        <v>351</v>
      </c>
      <c r="AK9" s="17" t="s">
        <v>374</v>
      </c>
      <c r="AL9" s="17" t="s">
        <v>464</v>
      </c>
      <c r="AM9" s="17" t="s">
        <v>465</v>
      </c>
      <c r="AN9"/>
    </row>
    <row r="10" spans="1:40">
      <c r="A10" s="24" t="s">
        <v>9</v>
      </c>
      <c r="B10" s="19">
        <v>65</v>
      </c>
      <c r="C10" s="19">
        <v>72</v>
      </c>
      <c r="D10" s="19">
        <v>3</v>
      </c>
      <c r="E10" s="19">
        <v>48</v>
      </c>
      <c r="F10" s="19">
        <v>52</v>
      </c>
      <c r="G10" s="19">
        <v>31</v>
      </c>
      <c r="H10" s="19">
        <v>47</v>
      </c>
      <c r="I10" s="19">
        <v>318</v>
      </c>
      <c r="K10" s="20" t="s">
        <v>9</v>
      </c>
      <c r="L10" s="23">
        <v>0.20440251572327045</v>
      </c>
      <c r="M10" s="23">
        <v>0.22641509433962265</v>
      </c>
      <c r="N10" s="23">
        <v>9.433962264150943E-3</v>
      </c>
      <c r="O10" s="23">
        <v>0.15094339622641509</v>
      </c>
      <c r="P10" s="23">
        <v>0.16352201257861634</v>
      </c>
      <c r="Q10" s="23">
        <v>9.7484276729559755E-2</v>
      </c>
      <c r="R10" s="23">
        <v>0.14779874213836477</v>
      </c>
      <c r="S10" s="23">
        <v>1</v>
      </c>
      <c r="U10"/>
      <c r="V10"/>
      <c r="W10"/>
      <c r="X10"/>
      <c r="Y10"/>
      <c r="Z10"/>
      <c r="AA10"/>
      <c r="AB10"/>
      <c r="AC10"/>
    </row>
    <row r="11" spans="1:40">
      <c r="A11" s="24" t="s">
        <v>10</v>
      </c>
      <c r="B11" s="19">
        <v>49</v>
      </c>
      <c r="C11" s="19">
        <v>9</v>
      </c>
      <c r="D11" s="19">
        <v>0</v>
      </c>
      <c r="E11" s="19">
        <v>25</v>
      </c>
      <c r="F11" s="19">
        <v>21</v>
      </c>
      <c r="G11" s="19">
        <v>7</v>
      </c>
      <c r="H11" s="19">
        <v>39</v>
      </c>
      <c r="I11" s="19">
        <v>150</v>
      </c>
      <c r="K11" s="20" t="s">
        <v>10</v>
      </c>
      <c r="L11" s="23">
        <v>0.32666666666666666</v>
      </c>
      <c r="M11" s="23">
        <v>0.06</v>
      </c>
      <c r="N11" s="23">
        <v>0</v>
      </c>
      <c r="O11" s="23">
        <v>0.16666666666666666</v>
      </c>
      <c r="P11" s="23">
        <v>0.14000000000000001</v>
      </c>
      <c r="Q11" s="23">
        <v>4.6666666666666669E-2</v>
      </c>
      <c r="R11" s="23">
        <v>0.26</v>
      </c>
      <c r="S11" s="23">
        <v>1</v>
      </c>
      <c r="U11"/>
      <c r="V11"/>
      <c r="W11"/>
      <c r="X11"/>
      <c r="Y11"/>
      <c r="Z11"/>
      <c r="AA11"/>
      <c r="AB11"/>
      <c r="AC11"/>
    </row>
    <row r="12" spans="1:40">
      <c r="A12" s="24" t="s">
        <v>11</v>
      </c>
      <c r="B12" s="19">
        <v>66</v>
      </c>
      <c r="C12" s="19">
        <v>138</v>
      </c>
      <c r="D12" s="19">
        <v>2</v>
      </c>
      <c r="E12" s="19">
        <v>197</v>
      </c>
      <c r="F12" s="19">
        <v>80</v>
      </c>
      <c r="G12" s="19">
        <v>84</v>
      </c>
      <c r="H12" s="19">
        <v>22</v>
      </c>
      <c r="I12" s="19">
        <v>589</v>
      </c>
      <c r="K12" s="20" t="s">
        <v>11</v>
      </c>
      <c r="L12" s="23">
        <v>0.11205432937181664</v>
      </c>
      <c r="M12" s="23">
        <v>0.23429541595925296</v>
      </c>
      <c r="N12" s="23">
        <v>3.3955857385398981E-3</v>
      </c>
      <c r="O12" s="23">
        <v>0.33446519524617996</v>
      </c>
      <c r="P12" s="23">
        <v>0.13582342954159593</v>
      </c>
      <c r="Q12" s="23">
        <v>0.14261460101867574</v>
      </c>
      <c r="R12" s="23">
        <v>3.7351443123938878E-2</v>
      </c>
      <c r="S12" s="23">
        <v>1</v>
      </c>
      <c r="U12"/>
      <c r="V12"/>
      <c r="W12"/>
      <c r="X12"/>
      <c r="Y12"/>
      <c r="Z12"/>
      <c r="AA12"/>
      <c r="AB12"/>
      <c r="AC12"/>
    </row>
    <row r="13" spans="1:40">
      <c r="A13" s="24" t="s">
        <v>12</v>
      </c>
      <c r="B13" s="19">
        <v>148</v>
      </c>
      <c r="C13" s="19">
        <v>438</v>
      </c>
      <c r="D13" s="19">
        <v>4</v>
      </c>
      <c r="E13" s="19">
        <v>163</v>
      </c>
      <c r="F13" s="19">
        <v>177</v>
      </c>
      <c r="G13" s="19">
        <v>289</v>
      </c>
      <c r="H13" s="19">
        <v>595</v>
      </c>
      <c r="I13" s="19">
        <v>1814</v>
      </c>
      <c r="K13" s="20" t="s">
        <v>12</v>
      </c>
      <c r="L13" s="23">
        <v>8.1587651598676952E-2</v>
      </c>
      <c r="M13" s="23">
        <v>0.2414553472987872</v>
      </c>
      <c r="N13" s="23">
        <v>2.205071664829107E-3</v>
      </c>
      <c r="O13" s="23">
        <v>8.9856670341786113E-2</v>
      </c>
      <c r="P13" s="23">
        <v>9.7574421168687989E-2</v>
      </c>
      <c r="Q13" s="23">
        <v>0.15931642778390298</v>
      </c>
      <c r="R13" s="23">
        <v>0.32800441014332965</v>
      </c>
      <c r="S13" s="23">
        <v>1</v>
      </c>
      <c r="U13"/>
      <c r="V13"/>
      <c r="W13"/>
      <c r="X13"/>
      <c r="Y13"/>
      <c r="Z13"/>
      <c r="AA13"/>
      <c r="AB13"/>
      <c r="AC13"/>
    </row>
    <row r="14" spans="1:40">
      <c r="A14" s="24" t="s">
        <v>13</v>
      </c>
      <c r="B14" s="19">
        <v>5</v>
      </c>
      <c r="C14" s="19">
        <v>38</v>
      </c>
      <c r="D14" s="19">
        <v>12</v>
      </c>
      <c r="E14" s="19">
        <v>23</v>
      </c>
      <c r="F14" s="19">
        <v>7</v>
      </c>
      <c r="G14" s="19">
        <v>0</v>
      </c>
      <c r="H14" s="19">
        <v>53</v>
      </c>
      <c r="I14" s="19">
        <v>138</v>
      </c>
      <c r="K14" s="20" t="s">
        <v>13</v>
      </c>
      <c r="L14" s="23">
        <v>3.6231884057971016E-2</v>
      </c>
      <c r="M14" s="23">
        <v>0.27536231884057971</v>
      </c>
      <c r="N14" s="23">
        <v>8.6956521739130432E-2</v>
      </c>
      <c r="O14" s="23">
        <v>0.16666666666666666</v>
      </c>
      <c r="P14" s="23">
        <v>5.0724637681159424E-2</v>
      </c>
      <c r="Q14" s="23">
        <v>0</v>
      </c>
      <c r="R14" s="23">
        <v>0.38405797101449274</v>
      </c>
      <c r="S14" s="23">
        <v>1</v>
      </c>
      <c r="U14"/>
      <c r="V14"/>
      <c r="W14"/>
      <c r="X14"/>
      <c r="Y14"/>
      <c r="Z14"/>
      <c r="AA14"/>
      <c r="AB14"/>
      <c r="AC14"/>
    </row>
    <row r="15" spans="1:40">
      <c r="A15" s="24" t="s">
        <v>14</v>
      </c>
      <c r="B15" s="19">
        <v>4</v>
      </c>
      <c r="C15" s="19">
        <v>6</v>
      </c>
      <c r="D15" s="19">
        <v>0</v>
      </c>
      <c r="E15" s="19">
        <v>10</v>
      </c>
      <c r="F15" s="19">
        <v>18</v>
      </c>
      <c r="G15" s="19">
        <v>9</v>
      </c>
      <c r="H15" s="19">
        <v>31</v>
      </c>
      <c r="I15" s="19">
        <v>78</v>
      </c>
      <c r="K15" s="20" t="s">
        <v>14</v>
      </c>
      <c r="L15" s="23">
        <v>5.128205128205128E-2</v>
      </c>
      <c r="M15" s="23">
        <v>7.6923076923076927E-2</v>
      </c>
      <c r="N15" s="23">
        <v>0</v>
      </c>
      <c r="O15" s="23">
        <v>0.12820512820512819</v>
      </c>
      <c r="P15" s="23">
        <v>0.23076923076923078</v>
      </c>
      <c r="Q15" s="23">
        <v>0.11538461538461539</v>
      </c>
      <c r="R15" s="23">
        <v>0.39743589743589741</v>
      </c>
      <c r="S15" s="23">
        <v>1</v>
      </c>
      <c r="U15"/>
      <c r="V15"/>
      <c r="W15"/>
      <c r="X15"/>
      <c r="Y15"/>
      <c r="Z15"/>
      <c r="AA15"/>
      <c r="AB15"/>
      <c r="AC15"/>
    </row>
    <row r="16" spans="1:40">
      <c r="A16" s="24" t="s">
        <v>15</v>
      </c>
      <c r="B16" s="19">
        <v>3</v>
      </c>
      <c r="C16" s="19">
        <v>15</v>
      </c>
      <c r="D16" s="19">
        <v>2</v>
      </c>
      <c r="E16" s="19">
        <v>75</v>
      </c>
      <c r="F16" s="19">
        <v>26</v>
      </c>
      <c r="G16" s="19">
        <v>27</v>
      </c>
      <c r="H16" s="19">
        <v>8</v>
      </c>
      <c r="I16" s="19">
        <v>156</v>
      </c>
      <c r="K16" s="20" t="s">
        <v>15</v>
      </c>
      <c r="L16" s="23">
        <v>1.9230769230769232E-2</v>
      </c>
      <c r="M16" s="23">
        <v>9.6153846153846159E-2</v>
      </c>
      <c r="N16" s="23">
        <v>1.282051282051282E-2</v>
      </c>
      <c r="O16" s="23">
        <v>0.48076923076923078</v>
      </c>
      <c r="P16" s="23">
        <v>0.16666666666666666</v>
      </c>
      <c r="Q16" s="23">
        <v>0.17307692307692307</v>
      </c>
      <c r="R16" s="23">
        <v>5.128205128205128E-2</v>
      </c>
      <c r="S16" s="23">
        <v>1</v>
      </c>
      <c r="U16"/>
      <c r="V16"/>
      <c r="W16"/>
      <c r="X16"/>
      <c r="Y16"/>
      <c r="Z16"/>
      <c r="AA16"/>
      <c r="AB16"/>
      <c r="AC16"/>
    </row>
    <row r="17" spans="1:29">
      <c r="A17" s="24" t="s">
        <v>16</v>
      </c>
      <c r="B17" s="19">
        <v>2</v>
      </c>
      <c r="C17" s="19">
        <v>2</v>
      </c>
      <c r="D17" s="19">
        <v>0</v>
      </c>
      <c r="E17" s="19">
        <v>1</v>
      </c>
      <c r="F17" s="19">
        <v>2</v>
      </c>
      <c r="G17" s="19">
        <v>20</v>
      </c>
      <c r="H17" s="19">
        <v>0</v>
      </c>
      <c r="I17" s="19">
        <v>27</v>
      </c>
      <c r="K17" s="20" t="s">
        <v>16</v>
      </c>
      <c r="L17" s="23">
        <v>7.407407407407407E-2</v>
      </c>
      <c r="M17" s="23">
        <v>7.407407407407407E-2</v>
      </c>
      <c r="N17" s="23">
        <v>0</v>
      </c>
      <c r="O17" s="23">
        <v>3.7037037037037035E-2</v>
      </c>
      <c r="P17" s="23">
        <v>7.407407407407407E-2</v>
      </c>
      <c r="Q17" s="23">
        <v>0.7407407407407407</v>
      </c>
      <c r="R17" s="23">
        <v>0</v>
      </c>
      <c r="S17" s="23">
        <v>1</v>
      </c>
      <c r="U17"/>
      <c r="V17"/>
      <c r="W17"/>
      <c r="X17"/>
      <c r="Y17"/>
      <c r="Z17"/>
      <c r="AA17"/>
      <c r="AB17"/>
      <c r="AC17"/>
    </row>
    <row r="18" spans="1:29">
      <c r="A18" s="24" t="s">
        <v>17</v>
      </c>
      <c r="B18" s="19">
        <v>23</v>
      </c>
      <c r="C18" s="19">
        <v>10</v>
      </c>
      <c r="D18" s="19">
        <v>0</v>
      </c>
      <c r="E18" s="19">
        <v>76</v>
      </c>
      <c r="F18" s="19">
        <v>44</v>
      </c>
      <c r="G18" s="19">
        <v>16</v>
      </c>
      <c r="H18" s="19">
        <v>3</v>
      </c>
      <c r="I18" s="19">
        <v>172</v>
      </c>
      <c r="K18" s="20" t="s">
        <v>17</v>
      </c>
      <c r="L18" s="23">
        <v>0.13372093023255813</v>
      </c>
      <c r="M18" s="23">
        <v>5.8139534883720929E-2</v>
      </c>
      <c r="N18" s="23">
        <v>0</v>
      </c>
      <c r="O18" s="23">
        <v>0.44186046511627908</v>
      </c>
      <c r="P18" s="23">
        <v>0.2558139534883721</v>
      </c>
      <c r="Q18" s="23">
        <v>9.3023255813953487E-2</v>
      </c>
      <c r="R18" s="23">
        <v>1.7441860465116279E-2</v>
      </c>
      <c r="S18" s="23">
        <v>1</v>
      </c>
      <c r="U18"/>
      <c r="V18"/>
      <c r="W18"/>
      <c r="X18"/>
      <c r="Y18"/>
      <c r="Z18"/>
      <c r="AA18"/>
      <c r="AB18"/>
      <c r="AC18"/>
    </row>
    <row r="19" spans="1:29">
      <c r="A19" s="24" t="s">
        <v>18</v>
      </c>
      <c r="B19" s="19">
        <v>36</v>
      </c>
      <c r="C19" s="19">
        <v>66</v>
      </c>
      <c r="D19" s="19">
        <v>0</v>
      </c>
      <c r="E19" s="19">
        <v>17</v>
      </c>
      <c r="F19" s="19">
        <v>92</v>
      </c>
      <c r="G19" s="19">
        <v>10</v>
      </c>
      <c r="H19" s="19">
        <v>16</v>
      </c>
      <c r="I19" s="19">
        <v>237</v>
      </c>
      <c r="K19" s="20" t="s">
        <v>18</v>
      </c>
      <c r="L19" s="23">
        <v>0.15189873417721519</v>
      </c>
      <c r="M19" s="23">
        <v>0.27848101265822783</v>
      </c>
      <c r="N19" s="23">
        <v>0</v>
      </c>
      <c r="O19" s="23">
        <v>7.1729957805907171E-2</v>
      </c>
      <c r="P19" s="23">
        <v>0.3881856540084388</v>
      </c>
      <c r="Q19" s="23">
        <v>4.2194092827004218E-2</v>
      </c>
      <c r="R19" s="23">
        <v>6.7510548523206745E-2</v>
      </c>
      <c r="S19" s="23">
        <v>1</v>
      </c>
      <c r="U19"/>
      <c r="V19"/>
      <c r="W19"/>
      <c r="X19"/>
      <c r="Y19"/>
      <c r="Z19"/>
      <c r="AA19"/>
      <c r="AB19"/>
      <c r="AC19"/>
    </row>
    <row r="20" spans="1:29">
      <c r="A20" s="24" t="s">
        <v>19</v>
      </c>
      <c r="B20" s="19">
        <v>39</v>
      </c>
      <c r="C20" s="19">
        <v>30</v>
      </c>
      <c r="D20" s="19">
        <v>0</v>
      </c>
      <c r="E20" s="19">
        <v>38</v>
      </c>
      <c r="F20" s="19">
        <v>31</v>
      </c>
      <c r="G20" s="19">
        <v>47</v>
      </c>
      <c r="H20" s="19">
        <v>44</v>
      </c>
      <c r="I20" s="19">
        <v>229</v>
      </c>
      <c r="K20" s="20" t="s">
        <v>19</v>
      </c>
      <c r="L20" s="23">
        <v>0.1703056768558952</v>
      </c>
      <c r="M20" s="23">
        <v>0.13100436681222707</v>
      </c>
      <c r="N20" s="23">
        <v>0</v>
      </c>
      <c r="O20" s="23">
        <v>0.16593886462882096</v>
      </c>
      <c r="P20" s="23">
        <v>0.13537117903930132</v>
      </c>
      <c r="Q20" s="23">
        <v>0.20524017467248909</v>
      </c>
      <c r="R20" s="23">
        <v>0.19213973799126638</v>
      </c>
      <c r="S20" s="23">
        <v>1</v>
      </c>
      <c r="U20"/>
      <c r="V20"/>
      <c r="W20"/>
      <c r="X20"/>
      <c r="Y20"/>
      <c r="Z20"/>
      <c r="AA20"/>
      <c r="AB20"/>
      <c r="AC20"/>
    </row>
    <row r="21" spans="1:29">
      <c r="A21" s="24" t="s">
        <v>20</v>
      </c>
      <c r="B21" s="19">
        <v>24</v>
      </c>
      <c r="C21" s="19">
        <v>49</v>
      </c>
      <c r="D21" s="19">
        <v>2</v>
      </c>
      <c r="E21" s="19">
        <v>71</v>
      </c>
      <c r="F21" s="19">
        <v>178</v>
      </c>
      <c r="G21" s="19">
        <v>32</v>
      </c>
      <c r="H21" s="19">
        <v>30</v>
      </c>
      <c r="I21" s="19">
        <v>386</v>
      </c>
      <c r="K21" s="20" t="s">
        <v>20</v>
      </c>
      <c r="L21" s="23">
        <v>6.2176165803108807E-2</v>
      </c>
      <c r="M21" s="23">
        <v>0.12694300518134716</v>
      </c>
      <c r="N21" s="23">
        <v>5.1813471502590676E-3</v>
      </c>
      <c r="O21" s="23">
        <v>0.18393782383419688</v>
      </c>
      <c r="P21" s="23">
        <v>0.46113989637305697</v>
      </c>
      <c r="Q21" s="23">
        <v>8.2901554404145081E-2</v>
      </c>
      <c r="R21" s="23">
        <v>7.7720207253886009E-2</v>
      </c>
      <c r="S21" s="23">
        <v>1</v>
      </c>
      <c r="U21"/>
      <c r="V21"/>
      <c r="W21"/>
      <c r="X21"/>
      <c r="Y21"/>
      <c r="Z21"/>
      <c r="AA21"/>
      <c r="AB21"/>
      <c r="AC21"/>
    </row>
    <row r="22" spans="1:29">
      <c r="A22" s="24" t="s">
        <v>21</v>
      </c>
      <c r="B22" s="19">
        <v>25</v>
      </c>
      <c r="C22" s="19">
        <v>19</v>
      </c>
      <c r="D22" s="19">
        <v>1</v>
      </c>
      <c r="E22" s="19">
        <v>62</v>
      </c>
      <c r="F22" s="19">
        <v>15</v>
      </c>
      <c r="G22" s="19">
        <v>5</v>
      </c>
      <c r="H22" s="19">
        <v>1</v>
      </c>
      <c r="I22" s="19">
        <v>128</v>
      </c>
      <c r="K22" s="20" t="s">
        <v>21</v>
      </c>
      <c r="L22" s="23">
        <v>0.1953125</v>
      </c>
      <c r="M22" s="23">
        <v>0.1484375</v>
      </c>
      <c r="N22" s="23">
        <v>7.8125E-3</v>
      </c>
      <c r="O22" s="23">
        <v>0.484375</v>
      </c>
      <c r="P22" s="23">
        <v>0.1171875</v>
      </c>
      <c r="Q22" s="23">
        <v>3.90625E-2</v>
      </c>
      <c r="R22" s="23">
        <v>7.8125E-3</v>
      </c>
      <c r="S22" s="23">
        <v>1</v>
      </c>
      <c r="U22"/>
      <c r="V22"/>
      <c r="W22"/>
      <c r="X22"/>
      <c r="Y22"/>
      <c r="Z22"/>
      <c r="AA22"/>
      <c r="AB22"/>
      <c r="AC22"/>
    </row>
    <row r="23" spans="1:29">
      <c r="A23" s="24" t="s">
        <v>22</v>
      </c>
      <c r="B23" s="19">
        <v>73</v>
      </c>
      <c r="C23" s="19">
        <v>89</v>
      </c>
      <c r="D23" s="19">
        <v>1</v>
      </c>
      <c r="E23" s="19">
        <v>139</v>
      </c>
      <c r="F23" s="19">
        <v>54</v>
      </c>
      <c r="G23" s="19">
        <v>28</v>
      </c>
      <c r="H23" s="19">
        <v>8</v>
      </c>
      <c r="I23" s="19">
        <v>392</v>
      </c>
      <c r="K23" s="20" t="s">
        <v>22</v>
      </c>
      <c r="L23" s="23">
        <v>0.18622448979591838</v>
      </c>
      <c r="M23" s="23">
        <v>0.22704081632653061</v>
      </c>
      <c r="N23" s="23">
        <v>2.5510204081632651E-3</v>
      </c>
      <c r="O23" s="23">
        <v>0.35459183673469385</v>
      </c>
      <c r="P23" s="23">
        <v>0.13775510204081631</v>
      </c>
      <c r="Q23" s="23">
        <v>7.1428571428571425E-2</v>
      </c>
      <c r="R23" s="23">
        <v>2.0408163265306121E-2</v>
      </c>
      <c r="S23" s="23">
        <v>1</v>
      </c>
      <c r="U23"/>
      <c r="V23"/>
      <c r="W23"/>
      <c r="X23"/>
      <c r="Y23"/>
      <c r="Z23"/>
      <c r="AA23"/>
      <c r="AB23"/>
      <c r="AC23"/>
    </row>
    <row r="24" spans="1:29">
      <c r="A24" s="24" t="s">
        <v>23</v>
      </c>
      <c r="B24" s="19">
        <v>21</v>
      </c>
      <c r="C24" s="19">
        <v>53</v>
      </c>
      <c r="D24" s="19">
        <v>8</v>
      </c>
      <c r="E24" s="19">
        <v>67</v>
      </c>
      <c r="F24" s="19">
        <v>43</v>
      </c>
      <c r="G24" s="19">
        <v>122</v>
      </c>
      <c r="H24" s="19">
        <v>13</v>
      </c>
      <c r="I24" s="19">
        <v>327</v>
      </c>
      <c r="K24" s="20" t="s">
        <v>23</v>
      </c>
      <c r="L24" s="23">
        <v>6.4220183486238536E-2</v>
      </c>
      <c r="M24" s="23">
        <v>0.1620795107033639</v>
      </c>
      <c r="N24" s="23">
        <v>2.4464831804281346E-2</v>
      </c>
      <c r="O24" s="23">
        <v>0.20489296636085627</v>
      </c>
      <c r="P24" s="23">
        <v>0.13149847094801223</v>
      </c>
      <c r="Q24" s="23">
        <v>0.37308868501529052</v>
      </c>
      <c r="R24" s="23">
        <v>3.9755351681957186E-2</v>
      </c>
      <c r="S24" s="23">
        <v>1</v>
      </c>
      <c r="U24"/>
      <c r="V24"/>
      <c r="W24"/>
      <c r="X24"/>
      <c r="Y24"/>
      <c r="Z24"/>
      <c r="AA24"/>
      <c r="AB24"/>
      <c r="AC24"/>
    </row>
    <row r="25" spans="1:29">
      <c r="A25" s="24" t="s">
        <v>24</v>
      </c>
      <c r="B25" s="19">
        <v>16</v>
      </c>
      <c r="C25" s="19">
        <v>151</v>
      </c>
      <c r="D25" s="19">
        <v>6</v>
      </c>
      <c r="E25" s="19">
        <v>114</v>
      </c>
      <c r="F25" s="19">
        <v>39</v>
      </c>
      <c r="G25" s="19">
        <v>29</v>
      </c>
      <c r="H25" s="19">
        <v>72</v>
      </c>
      <c r="I25" s="19">
        <v>427</v>
      </c>
      <c r="K25" s="20" t="s">
        <v>24</v>
      </c>
      <c r="L25" s="23">
        <v>3.7470725995316159E-2</v>
      </c>
      <c r="M25" s="23">
        <v>0.35362997658079626</v>
      </c>
      <c r="N25" s="23">
        <v>1.405152224824356E-2</v>
      </c>
      <c r="O25" s="23">
        <v>0.26697892271662765</v>
      </c>
      <c r="P25" s="23">
        <v>9.1334894613583142E-2</v>
      </c>
      <c r="Q25" s="23">
        <v>6.7915690866510545E-2</v>
      </c>
      <c r="R25" s="23">
        <v>0.16861826697892271</v>
      </c>
      <c r="S25" s="23">
        <v>1</v>
      </c>
      <c r="U25"/>
      <c r="V25"/>
      <c r="W25"/>
      <c r="X25"/>
      <c r="Y25"/>
      <c r="Z25"/>
      <c r="AA25"/>
      <c r="AB25"/>
      <c r="AC25"/>
    </row>
    <row r="26" spans="1:29">
      <c r="A26" s="24" t="s">
        <v>25</v>
      </c>
      <c r="B26" s="19">
        <v>21</v>
      </c>
      <c r="C26" s="19">
        <v>16</v>
      </c>
      <c r="D26" s="19">
        <v>0</v>
      </c>
      <c r="E26" s="19">
        <v>52</v>
      </c>
      <c r="F26" s="19">
        <v>18</v>
      </c>
      <c r="G26" s="19">
        <v>4</v>
      </c>
      <c r="H26" s="19">
        <v>19</v>
      </c>
      <c r="I26" s="19">
        <v>130</v>
      </c>
      <c r="K26" s="20" t="s">
        <v>25</v>
      </c>
      <c r="L26" s="23">
        <v>0.16153846153846155</v>
      </c>
      <c r="M26" s="23">
        <v>0.12307692307692308</v>
      </c>
      <c r="N26" s="23">
        <v>0</v>
      </c>
      <c r="O26" s="23">
        <v>0.4</v>
      </c>
      <c r="P26" s="23">
        <v>0.13846153846153847</v>
      </c>
      <c r="Q26" s="23">
        <v>3.0769230769230771E-2</v>
      </c>
      <c r="R26" s="23">
        <v>0.14615384615384616</v>
      </c>
      <c r="S26" s="23">
        <v>1</v>
      </c>
      <c r="U26"/>
      <c r="V26"/>
      <c r="W26"/>
      <c r="X26"/>
      <c r="Y26"/>
      <c r="Z26"/>
      <c r="AA26"/>
      <c r="AB26"/>
      <c r="AC26"/>
    </row>
    <row r="27" spans="1:29">
      <c r="A27" s="24" t="s">
        <v>26</v>
      </c>
      <c r="B27" s="19">
        <v>14</v>
      </c>
      <c r="C27" s="19">
        <v>56</v>
      </c>
      <c r="D27" s="19">
        <v>0</v>
      </c>
      <c r="E27" s="19">
        <v>13</v>
      </c>
      <c r="F27" s="19">
        <v>60</v>
      </c>
      <c r="G27" s="19">
        <v>8</v>
      </c>
      <c r="H27" s="19">
        <v>3</v>
      </c>
      <c r="I27" s="19">
        <v>154</v>
      </c>
      <c r="K27" s="20" t="s">
        <v>26</v>
      </c>
      <c r="L27" s="23">
        <v>9.0909090909090912E-2</v>
      </c>
      <c r="M27" s="23">
        <v>0.36363636363636365</v>
      </c>
      <c r="N27" s="23">
        <v>0</v>
      </c>
      <c r="O27" s="23">
        <v>8.4415584415584416E-2</v>
      </c>
      <c r="P27" s="23">
        <v>0.38961038961038963</v>
      </c>
      <c r="Q27" s="23">
        <v>5.1948051948051951E-2</v>
      </c>
      <c r="R27" s="23">
        <v>1.948051948051948E-2</v>
      </c>
      <c r="S27" s="23">
        <v>1</v>
      </c>
      <c r="U27"/>
      <c r="V27"/>
      <c r="W27"/>
      <c r="X27"/>
      <c r="Y27"/>
      <c r="Z27"/>
      <c r="AA27"/>
      <c r="AB27"/>
      <c r="AC27"/>
    </row>
    <row r="28" spans="1:29">
      <c r="A28" s="24" t="s">
        <v>28</v>
      </c>
      <c r="B28" s="19">
        <v>96</v>
      </c>
      <c r="C28" s="19">
        <v>102</v>
      </c>
      <c r="D28" s="19">
        <v>1</v>
      </c>
      <c r="E28" s="19">
        <v>17</v>
      </c>
      <c r="F28" s="19">
        <v>63</v>
      </c>
      <c r="G28" s="19">
        <v>100</v>
      </c>
      <c r="H28" s="19">
        <v>315</v>
      </c>
      <c r="I28" s="19">
        <v>694</v>
      </c>
      <c r="K28" s="20" t="s">
        <v>28</v>
      </c>
      <c r="L28" s="23">
        <v>0.13832853025936601</v>
      </c>
      <c r="M28" s="23">
        <v>0.14697406340057637</v>
      </c>
      <c r="N28" s="23">
        <v>1.440922190201729E-3</v>
      </c>
      <c r="O28" s="23">
        <v>2.4495677233429394E-2</v>
      </c>
      <c r="P28" s="23">
        <v>9.077809798270893E-2</v>
      </c>
      <c r="Q28" s="23">
        <v>0.14409221902017291</v>
      </c>
      <c r="R28" s="23">
        <v>0.45389048991354469</v>
      </c>
      <c r="S28" s="23">
        <v>1</v>
      </c>
      <c r="U28"/>
      <c r="V28"/>
      <c r="W28"/>
      <c r="X28"/>
      <c r="Y28"/>
      <c r="Z28"/>
      <c r="AA28"/>
      <c r="AB28"/>
      <c r="AC28"/>
    </row>
    <row r="29" spans="1:29">
      <c r="A29" s="24" t="s">
        <v>29</v>
      </c>
      <c r="B29" s="19">
        <v>54</v>
      </c>
      <c r="C29" s="19">
        <v>54</v>
      </c>
      <c r="D29" s="19">
        <v>1</v>
      </c>
      <c r="E29" s="19">
        <v>45</v>
      </c>
      <c r="F29" s="19">
        <v>32</v>
      </c>
      <c r="G29" s="19">
        <v>59</v>
      </c>
      <c r="H29" s="19">
        <v>124</v>
      </c>
      <c r="I29" s="19">
        <v>369</v>
      </c>
      <c r="K29" s="20" t="s">
        <v>29</v>
      </c>
      <c r="L29" s="23">
        <v>0.14634146341463414</v>
      </c>
      <c r="M29" s="23">
        <v>0.14634146341463414</v>
      </c>
      <c r="N29" s="23">
        <v>2.7100271002710027E-3</v>
      </c>
      <c r="O29" s="23">
        <v>0.12195121951219512</v>
      </c>
      <c r="P29" s="23">
        <v>8.6720867208672087E-2</v>
      </c>
      <c r="Q29" s="23">
        <v>0.15989159891598917</v>
      </c>
      <c r="R29" s="23">
        <v>0.33604336043360433</v>
      </c>
      <c r="S29" s="23">
        <v>1</v>
      </c>
      <c r="U29"/>
      <c r="V29"/>
      <c r="W29"/>
      <c r="X29"/>
      <c r="Y29"/>
      <c r="Z29"/>
      <c r="AA29"/>
      <c r="AB29"/>
      <c r="AC29"/>
    </row>
    <row r="30" spans="1:29">
      <c r="A30" s="24" t="s">
        <v>30</v>
      </c>
      <c r="B30" s="19">
        <v>266</v>
      </c>
      <c r="C30" s="19">
        <v>115</v>
      </c>
      <c r="D30" s="19">
        <v>1</v>
      </c>
      <c r="E30" s="19">
        <v>87</v>
      </c>
      <c r="F30" s="19">
        <v>98</v>
      </c>
      <c r="G30" s="19">
        <v>111</v>
      </c>
      <c r="H30" s="19">
        <v>53</v>
      </c>
      <c r="I30" s="19">
        <v>731</v>
      </c>
      <c r="K30" s="20" t="s">
        <v>30</v>
      </c>
      <c r="L30" s="23">
        <v>0.36388508891928867</v>
      </c>
      <c r="M30" s="23">
        <v>0.15731874145006841</v>
      </c>
      <c r="N30" s="23">
        <v>1.3679890560875513E-3</v>
      </c>
      <c r="O30" s="23">
        <v>0.11901504787961696</v>
      </c>
      <c r="P30" s="23">
        <v>0.13406292749658003</v>
      </c>
      <c r="Q30" s="23">
        <v>0.15184678522571821</v>
      </c>
      <c r="R30" s="23">
        <v>7.2503419972640218E-2</v>
      </c>
      <c r="S30" s="23">
        <v>1</v>
      </c>
      <c r="U30"/>
      <c r="V30"/>
      <c r="W30"/>
      <c r="X30"/>
      <c r="Y30"/>
      <c r="Z30"/>
      <c r="AA30"/>
      <c r="AB30"/>
      <c r="AC30"/>
    </row>
    <row r="31" spans="1:29">
      <c r="A31" s="24" t="s">
        <v>31</v>
      </c>
      <c r="B31" s="19">
        <v>10</v>
      </c>
      <c r="C31" s="19">
        <v>43</v>
      </c>
      <c r="D31" s="19">
        <v>0</v>
      </c>
      <c r="E31" s="19">
        <v>35</v>
      </c>
      <c r="F31" s="19">
        <v>17</v>
      </c>
      <c r="G31" s="19">
        <v>11</v>
      </c>
      <c r="H31" s="19">
        <v>7</v>
      </c>
      <c r="I31" s="19">
        <v>123</v>
      </c>
      <c r="K31" s="20" t="s">
        <v>31</v>
      </c>
      <c r="L31" s="23">
        <v>8.1300813008130079E-2</v>
      </c>
      <c r="M31" s="23">
        <v>0.34959349593495936</v>
      </c>
      <c r="N31" s="23">
        <v>0</v>
      </c>
      <c r="O31" s="23">
        <v>0.28455284552845528</v>
      </c>
      <c r="P31" s="23">
        <v>0.13821138211382114</v>
      </c>
      <c r="Q31" s="23">
        <v>8.943089430894309E-2</v>
      </c>
      <c r="R31" s="23">
        <v>5.6910569105691054E-2</v>
      </c>
      <c r="S31" s="23">
        <v>1</v>
      </c>
      <c r="U31"/>
      <c r="V31"/>
      <c r="W31"/>
      <c r="X31"/>
      <c r="Y31"/>
      <c r="Z31"/>
      <c r="AA31"/>
      <c r="AB31"/>
      <c r="AC31"/>
    </row>
    <row r="32" spans="1:29">
      <c r="A32" s="24" t="s">
        <v>32</v>
      </c>
      <c r="B32" s="19">
        <v>17</v>
      </c>
      <c r="C32" s="19">
        <v>12</v>
      </c>
      <c r="D32" s="19">
        <v>1</v>
      </c>
      <c r="E32" s="19">
        <v>19</v>
      </c>
      <c r="F32" s="19">
        <v>4</v>
      </c>
      <c r="G32" s="19">
        <v>1</v>
      </c>
      <c r="H32" s="19">
        <v>24</v>
      </c>
      <c r="I32" s="19">
        <v>78</v>
      </c>
      <c r="K32" s="20" t="s">
        <v>32</v>
      </c>
      <c r="L32" s="23">
        <v>0.21794871794871795</v>
      </c>
      <c r="M32" s="23">
        <v>0.15384615384615385</v>
      </c>
      <c r="N32" s="23">
        <v>1.282051282051282E-2</v>
      </c>
      <c r="O32" s="23">
        <v>0.24358974358974358</v>
      </c>
      <c r="P32" s="23">
        <v>5.128205128205128E-2</v>
      </c>
      <c r="Q32" s="23">
        <v>1.282051282051282E-2</v>
      </c>
      <c r="R32" s="23">
        <v>0.30769230769230771</v>
      </c>
      <c r="S32" s="23">
        <v>1</v>
      </c>
      <c r="U32"/>
      <c r="V32"/>
      <c r="W32"/>
      <c r="X32"/>
      <c r="Y32"/>
      <c r="Z32"/>
      <c r="AA32"/>
      <c r="AB32"/>
      <c r="AC32"/>
    </row>
    <row r="33" spans="1:29">
      <c r="A33" s="24" t="s">
        <v>33</v>
      </c>
      <c r="B33" s="19">
        <v>0</v>
      </c>
      <c r="C33" s="19">
        <v>0</v>
      </c>
      <c r="D33" s="19">
        <v>0</v>
      </c>
      <c r="E33" s="19">
        <v>0</v>
      </c>
      <c r="F33" s="19">
        <v>0</v>
      </c>
      <c r="G33" s="19">
        <v>6</v>
      </c>
      <c r="H33" s="19">
        <v>0</v>
      </c>
      <c r="I33" s="19">
        <v>6</v>
      </c>
      <c r="K33" s="20" t="s">
        <v>33</v>
      </c>
      <c r="L33" s="23">
        <v>0</v>
      </c>
      <c r="M33" s="23">
        <v>0</v>
      </c>
      <c r="N33" s="23">
        <v>0</v>
      </c>
      <c r="O33" s="23">
        <v>0</v>
      </c>
      <c r="P33" s="23">
        <v>0</v>
      </c>
      <c r="Q33" s="23">
        <v>1</v>
      </c>
      <c r="R33" s="23">
        <v>0</v>
      </c>
      <c r="S33" s="23">
        <v>1</v>
      </c>
      <c r="U33"/>
      <c r="V33"/>
      <c r="W33"/>
      <c r="X33"/>
      <c r="Y33"/>
      <c r="Z33"/>
      <c r="AA33"/>
      <c r="AB33"/>
      <c r="AC33"/>
    </row>
    <row r="34" spans="1:29">
      <c r="A34" s="24" t="s">
        <v>34</v>
      </c>
      <c r="B34" s="19">
        <v>19</v>
      </c>
      <c r="C34" s="19">
        <v>61</v>
      </c>
      <c r="D34" s="19">
        <v>1</v>
      </c>
      <c r="E34" s="19">
        <v>27</v>
      </c>
      <c r="F34" s="19">
        <v>27</v>
      </c>
      <c r="G34" s="19">
        <v>38</v>
      </c>
      <c r="H34" s="19">
        <v>12</v>
      </c>
      <c r="I34" s="19">
        <v>185</v>
      </c>
      <c r="K34" s="20" t="s">
        <v>34</v>
      </c>
      <c r="L34" s="23">
        <v>0.10270270270270271</v>
      </c>
      <c r="M34" s="23">
        <v>0.32972972972972975</v>
      </c>
      <c r="N34" s="23">
        <v>5.4054054054054057E-3</v>
      </c>
      <c r="O34" s="23">
        <v>0.14594594594594595</v>
      </c>
      <c r="P34" s="23">
        <v>0.14594594594594595</v>
      </c>
      <c r="Q34" s="23">
        <v>0.20540540540540542</v>
      </c>
      <c r="R34" s="23">
        <v>6.4864864864864868E-2</v>
      </c>
      <c r="S34" s="23">
        <v>1</v>
      </c>
      <c r="U34"/>
      <c r="V34"/>
      <c r="W34"/>
      <c r="X34"/>
      <c r="Y34"/>
      <c r="Z34"/>
      <c r="AA34"/>
      <c r="AB34"/>
      <c r="AC34"/>
    </row>
    <row r="35" spans="1:29">
      <c r="A35" s="24" t="s">
        <v>35</v>
      </c>
      <c r="B35" s="19">
        <v>47</v>
      </c>
      <c r="C35" s="19">
        <v>121</v>
      </c>
      <c r="D35" s="19">
        <v>1</v>
      </c>
      <c r="E35" s="19">
        <v>29</v>
      </c>
      <c r="F35" s="19">
        <v>19</v>
      </c>
      <c r="G35" s="19">
        <v>13</v>
      </c>
      <c r="H35" s="19">
        <v>46</v>
      </c>
      <c r="I35" s="19">
        <v>276</v>
      </c>
      <c r="K35" s="20" t="s">
        <v>35</v>
      </c>
      <c r="L35" s="23">
        <v>0.17028985507246377</v>
      </c>
      <c r="M35" s="23">
        <v>0.43840579710144928</v>
      </c>
      <c r="N35" s="23">
        <v>3.6231884057971015E-3</v>
      </c>
      <c r="O35" s="23">
        <v>0.10507246376811594</v>
      </c>
      <c r="P35" s="23">
        <v>6.8840579710144928E-2</v>
      </c>
      <c r="Q35" s="23">
        <v>4.710144927536232E-2</v>
      </c>
      <c r="R35" s="23">
        <v>0.16666666666666666</v>
      </c>
      <c r="S35" s="23">
        <v>1</v>
      </c>
      <c r="U35"/>
      <c r="V35"/>
      <c r="W35"/>
      <c r="X35"/>
      <c r="Y35"/>
      <c r="Z35"/>
      <c r="AA35"/>
      <c r="AB35"/>
      <c r="AC35"/>
    </row>
    <row r="36" spans="1:29">
      <c r="A36" s="24" t="s">
        <v>36</v>
      </c>
      <c r="B36" s="19">
        <v>166</v>
      </c>
      <c r="C36" s="19">
        <v>250</v>
      </c>
      <c r="D36" s="19">
        <v>4</v>
      </c>
      <c r="E36" s="19">
        <v>36</v>
      </c>
      <c r="F36" s="19">
        <v>80</v>
      </c>
      <c r="G36" s="19">
        <v>58</v>
      </c>
      <c r="H36" s="19">
        <v>17</v>
      </c>
      <c r="I36" s="19">
        <v>611</v>
      </c>
      <c r="K36" s="20" t="s">
        <v>36</v>
      </c>
      <c r="L36" s="23">
        <v>0.27168576104746317</v>
      </c>
      <c r="M36" s="23">
        <v>0.40916530278232405</v>
      </c>
      <c r="N36" s="23">
        <v>6.5466448445171853E-3</v>
      </c>
      <c r="O36" s="23">
        <v>5.8919803600654665E-2</v>
      </c>
      <c r="P36" s="23">
        <v>0.13093289689034371</v>
      </c>
      <c r="Q36" s="23">
        <v>9.4926350245499183E-2</v>
      </c>
      <c r="R36" s="23">
        <v>2.7823240589198037E-2</v>
      </c>
      <c r="S36" s="23">
        <v>1</v>
      </c>
      <c r="U36"/>
      <c r="V36"/>
      <c r="W36"/>
      <c r="X36"/>
      <c r="Y36"/>
      <c r="Z36"/>
      <c r="AA36"/>
      <c r="AB36"/>
      <c r="AC36"/>
    </row>
    <row r="37" spans="1:29">
      <c r="A37" s="24" t="s">
        <v>37</v>
      </c>
      <c r="B37" s="19">
        <v>75</v>
      </c>
      <c r="C37" s="19">
        <v>88</v>
      </c>
      <c r="D37" s="19">
        <v>2</v>
      </c>
      <c r="E37" s="19">
        <v>185</v>
      </c>
      <c r="F37" s="19">
        <v>50</v>
      </c>
      <c r="G37" s="19">
        <v>53</v>
      </c>
      <c r="H37" s="19">
        <v>49</v>
      </c>
      <c r="I37" s="19">
        <v>502</v>
      </c>
      <c r="K37" s="20" t="s">
        <v>37</v>
      </c>
      <c r="L37" s="23">
        <v>0.14940239043824702</v>
      </c>
      <c r="M37" s="23">
        <v>0.1752988047808765</v>
      </c>
      <c r="N37" s="23">
        <v>3.9840637450199202E-3</v>
      </c>
      <c r="O37" s="23">
        <v>0.36852589641434264</v>
      </c>
      <c r="P37" s="23">
        <v>9.9601593625498003E-2</v>
      </c>
      <c r="Q37" s="23">
        <v>0.10557768924302789</v>
      </c>
      <c r="R37" s="23">
        <v>9.7609561752988044E-2</v>
      </c>
      <c r="S37" s="23">
        <v>1</v>
      </c>
    </row>
    <row r="38" spans="1:29">
      <c r="A38" s="24" t="s">
        <v>38</v>
      </c>
      <c r="B38" s="19">
        <v>14</v>
      </c>
      <c r="C38" s="19">
        <v>35</v>
      </c>
      <c r="D38" s="19">
        <v>0</v>
      </c>
      <c r="E38" s="19">
        <v>51</v>
      </c>
      <c r="F38" s="19">
        <v>23</v>
      </c>
      <c r="G38" s="19">
        <v>4</v>
      </c>
      <c r="H38" s="19">
        <v>10</v>
      </c>
      <c r="I38" s="19">
        <v>137</v>
      </c>
      <c r="K38" s="20" t="s">
        <v>38</v>
      </c>
      <c r="L38" s="23">
        <v>0.10218978102189781</v>
      </c>
      <c r="M38" s="23">
        <v>0.25547445255474455</v>
      </c>
      <c r="N38" s="23">
        <v>0</v>
      </c>
      <c r="O38" s="23">
        <v>0.37226277372262773</v>
      </c>
      <c r="P38" s="23">
        <v>0.16788321167883211</v>
      </c>
      <c r="Q38" s="23">
        <v>2.9197080291970802E-2</v>
      </c>
      <c r="R38" s="23">
        <v>7.2992700729927001E-2</v>
      </c>
      <c r="S38" s="23">
        <v>1</v>
      </c>
    </row>
    <row r="39" spans="1:29">
      <c r="A39" s="24" t="s">
        <v>39</v>
      </c>
      <c r="B39" s="19">
        <v>23</v>
      </c>
      <c r="C39" s="19">
        <v>70</v>
      </c>
      <c r="D39" s="19">
        <v>2</v>
      </c>
      <c r="E39" s="19">
        <v>15</v>
      </c>
      <c r="F39" s="19">
        <v>34</v>
      </c>
      <c r="G39" s="19">
        <v>0</v>
      </c>
      <c r="H39" s="19">
        <v>18</v>
      </c>
      <c r="I39" s="19">
        <v>162</v>
      </c>
      <c r="K39" s="20" t="s">
        <v>39</v>
      </c>
      <c r="L39" s="23">
        <v>0.1419753086419753</v>
      </c>
      <c r="M39" s="23">
        <v>0.43209876543209874</v>
      </c>
      <c r="N39" s="23">
        <v>1.2345679012345678E-2</v>
      </c>
      <c r="O39" s="23">
        <v>9.2592592592592587E-2</v>
      </c>
      <c r="P39" s="23">
        <v>0.20987654320987653</v>
      </c>
      <c r="Q39" s="23">
        <v>0</v>
      </c>
      <c r="R39" s="23">
        <v>0.1111111111111111</v>
      </c>
      <c r="S39" s="23">
        <v>1</v>
      </c>
    </row>
    <row r="40" spans="1:29">
      <c r="A40" s="24" t="s">
        <v>40</v>
      </c>
      <c r="B40" s="19">
        <v>7</v>
      </c>
      <c r="C40" s="19">
        <v>13</v>
      </c>
      <c r="D40" s="19">
        <v>0</v>
      </c>
      <c r="E40" s="19">
        <v>24</v>
      </c>
      <c r="F40" s="19">
        <v>43</v>
      </c>
      <c r="G40" s="19">
        <v>4</v>
      </c>
      <c r="H40" s="19">
        <v>2</v>
      </c>
      <c r="I40" s="19">
        <v>93</v>
      </c>
      <c r="K40" s="20" t="s">
        <v>40</v>
      </c>
      <c r="L40" s="23">
        <v>7.5268817204301078E-2</v>
      </c>
      <c r="M40" s="23">
        <v>0.13978494623655913</v>
      </c>
      <c r="N40" s="23">
        <v>0</v>
      </c>
      <c r="O40" s="23">
        <v>0.25806451612903225</v>
      </c>
      <c r="P40" s="23">
        <v>0.46236559139784944</v>
      </c>
      <c r="Q40" s="23">
        <v>4.3010752688172046E-2</v>
      </c>
      <c r="R40" s="23">
        <v>2.1505376344086023E-2</v>
      </c>
      <c r="S40" s="23">
        <v>1</v>
      </c>
    </row>
    <row r="41" spans="1:29">
      <c r="A41" s="24" t="s">
        <v>41</v>
      </c>
      <c r="B41" s="19">
        <v>120</v>
      </c>
      <c r="C41" s="19">
        <v>47</v>
      </c>
      <c r="D41" s="19">
        <v>0</v>
      </c>
      <c r="E41" s="19">
        <v>32</v>
      </c>
      <c r="F41" s="19">
        <v>23</v>
      </c>
      <c r="G41" s="19">
        <v>1</v>
      </c>
      <c r="H41" s="19">
        <v>48</v>
      </c>
      <c r="I41" s="19">
        <v>271</v>
      </c>
      <c r="K41" s="20" t="s">
        <v>41</v>
      </c>
      <c r="L41" s="23">
        <v>0.44280442804428044</v>
      </c>
      <c r="M41" s="23">
        <v>0.17343173431734318</v>
      </c>
      <c r="N41" s="23">
        <v>0</v>
      </c>
      <c r="O41" s="23">
        <v>0.11808118081180811</v>
      </c>
      <c r="P41" s="23">
        <v>8.4870848708487087E-2</v>
      </c>
      <c r="Q41" s="23">
        <v>3.6900369003690036E-3</v>
      </c>
      <c r="R41" s="23">
        <v>0.17712177121771217</v>
      </c>
      <c r="S41" s="23">
        <v>1</v>
      </c>
    </row>
    <row r="42" spans="1:29">
      <c r="A42" s="24" t="s">
        <v>42</v>
      </c>
      <c r="B42" s="19">
        <v>102</v>
      </c>
      <c r="C42" s="19">
        <v>153</v>
      </c>
      <c r="D42" s="19">
        <v>0</v>
      </c>
      <c r="E42" s="19">
        <v>40</v>
      </c>
      <c r="F42" s="19">
        <v>57</v>
      </c>
      <c r="G42" s="19">
        <v>135</v>
      </c>
      <c r="H42" s="19">
        <v>9</v>
      </c>
      <c r="I42" s="19">
        <v>496</v>
      </c>
      <c r="K42" s="20" t="s">
        <v>42</v>
      </c>
      <c r="L42" s="23">
        <v>0.20564516129032259</v>
      </c>
      <c r="M42" s="23">
        <v>0.30846774193548387</v>
      </c>
      <c r="N42" s="23">
        <v>0</v>
      </c>
      <c r="O42" s="23">
        <v>8.0645161290322578E-2</v>
      </c>
      <c r="P42" s="23">
        <v>0.11491935483870967</v>
      </c>
      <c r="Q42" s="23">
        <v>0.27217741935483869</v>
      </c>
      <c r="R42" s="23">
        <v>1.8145161290322582E-2</v>
      </c>
      <c r="S42" s="23">
        <v>1</v>
      </c>
    </row>
    <row r="43" spans="1:29">
      <c r="A43" s="24" t="s">
        <v>43</v>
      </c>
      <c r="B43" s="19">
        <v>29</v>
      </c>
      <c r="C43" s="19">
        <v>30</v>
      </c>
      <c r="D43" s="19">
        <v>0</v>
      </c>
      <c r="E43" s="19">
        <v>17</v>
      </c>
      <c r="F43" s="19">
        <v>32</v>
      </c>
      <c r="G43" s="19">
        <v>17</v>
      </c>
      <c r="H43" s="19">
        <v>29</v>
      </c>
      <c r="I43" s="19">
        <v>154</v>
      </c>
      <c r="K43" s="20" t="s">
        <v>43</v>
      </c>
      <c r="L43" s="23">
        <v>0.18831168831168832</v>
      </c>
      <c r="M43" s="23">
        <v>0.19480519480519481</v>
      </c>
      <c r="N43" s="23">
        <v>0</v>
      </c>
      <c r="O43" s="23">
        <v>0.11038961038961038</v>
      </c>
      <c r="P43" s="23">
        <v>0.20779220779220781</v>
      </c>
      <c r="Q43" s="23">
        <v>0.11038961038961038</v>
      </c>
      <c r="R43" s="23">
        <v>0.18831168831168832</v>
      </c>
      <c r="S43" s="23">
        <v>1</v>
      </c>
    </row>
    <row r="44" spans="1:29">
      <c r="A44" s="24" t="s">
        <v>44</v>
      </c>
      <c r="B44" s="19">
        <v>32</v>
      </c>
      <c r="C44" s="19">
        <v>36</v>
      </c>
      <c r="D44" s="19">
        <v>0</v>
      </c>
      <c r="E44" s="19">
        <v>25</v>
      </c>
      <c r="F44" s="19">
        <v>32</v>
      </c>
      <c r="G44" s="19">
        <v>0</v>
      </c>
      <c r="H44" s="19">
        <v>6</v>
      </c>
      <c r="I44" s="19">
        <v>131</v>
      </c>
      <c r="K44" s="20" t="s">
        <v>44</v>
      </c>
      <c r="L44" s="23">
        <v>0.24427480916030533</v>
      </c>
      <c r="M44" s="23">
        <v>0.27480916030534353</v>
      </c>
      <c r="N44" s="23">
        <v>0</v>
      </c>
      <c r="O44" s="23">
        <v>0.19083969465648856</v>
      </c>
      <c r="P44" s="23">
        <v>0.24427480916030533</v>
      </c>
      <c r="Q44" s="23">
        <v>0</v>
      </c>
      <c r="R44" s="23">
        <v>4.5801526717557252E-2</v>
      </c>
      <c r="S44" s="23">
        <v>1</v>
      </c>
    </row>
    <row r="45" spans="1:29">
      <c r="A45" s="24" t="s">
        <v>45</v>
      </c>
      <c r="B45" s="19">
        <v>51</v>
      </c>
      <c r="C45" s="19">
        <v>246</v>
      </c>
      <c r="D45" s="19">
        <v>0</v>
      </c>
      <c r="E45" s="19">
        <v>40</v>
      </c>
      <c r="F45" s="19">
        <v>206</v>
      </c>
      <c r="G45" s="19">
        <v>71</v>
      </c>
      <c r="H45" s="19">
        <v>44</v>
      </c>
      <c r="I45" s="19">
        <v>658</v>
      </c>
      <c r="K45" s="20" t="s">
        <v>45</v>
      </c>
      <c r="L45" s="23">
        <v>7.7507598784194526E-2</v>
      </c>
      <c r="M45" s="23">
        <v>0.37386018237082069</v>
      </c>
      <c r="N45" s="23">
        <v>0</v>
      </c>
      <c r="O45" s="23">
        <v>6.0790273556231005E-2</v>
      </c>
      <c r="P45" s="23">
        <v>0.31306990881458968</v>
      </c>
      <c r="Q45" s="23">
        <v>0.10790273556231003</v>
      </c>
      <c r="R45" s="23">
        <v>6.6869300911854099E-2</v>
      </c>
      <c r="S45" s="23">
        <v>1</v>
      </c>
    </row>
    <row r="46" spans="1:29">
      <c r="A46" s="24" t="s">
        <v>46</v>
      </c>
      <c r="B46" s="19">
        <v>17</v>
      </c>
      <c r="C46" s="19">
        <v>89</v>
      </c>
      <c r="D46" s="19">
        <v>0</v>
      </c>
      <c r="E46" s="19">
        <v>54</v>
      </c>
      <c r="F46" s="19">
        <v>46</v>
      </c>
      <c r="G46" s="19">
        <v>3</v>
      </c>
      <c r="H46" s="19">
        <v>37</v>
      </c>
      <c r="I46" s="19">
        <v>246</v>
      </c>
      <c r="K46" s="20" t="s">
        <v>46</v>
      </c>
      <c r="L46" s="23">
        <v>6.910569105691057E-2</v>
      </c>
      <c r="M46" s="23">
        <v>0.36178861788617889</v>
      </c>
      <c r="N46" s="23">
        <v>0</v>
      </c>
      <c r="O46" s="23">
        <v>0.21951219512195122</v>
      </c>
      <c r="P46" s="23">
        <v>0.18699186991869918</v>
      </c>
      <c r="Q46" s="23">
        <v>1.2195121951219513E-2</v>
      </c>
      <c r="R46" s="23">
        <v>0.15040650406504066</v>
      </c>
      <c r="S46" s="23">
        <v>1</v>
      </c>
    </row>
    <row r="47" spans="1:29">
      <c r="A47" s="24" t="s">
        <v>47</v>
      </c>
      <c r="B47" s="19">
        <v>51</v>
      </c>
      <c r="C47" s="19">
        <v>208</v>
      </c>
      <c r="D47" s="19">
        <v>5</v>
      </c>
      <c r="E47" s="19">
        <v>170</v>
      </c>
      <c r="F47" s="19">
        <v>75</v>
      </c>
      <c r="G47" s="19">
        <v>20</v>
      </c>
      <c r="H47" s="19">
        <v>100</v>
      </c>
      <c r="I47" s="19">
        <v>629</v>
      </c>
      <c r="K47" s="20" t="s">
        <v>47</v>
      </c>
      <c r="L47" s="23">
        <v>8.1081081081081086E-2</v>
      </c>
      <c r="M47" s="23">
        <v>0.33068362480127184</v>
      </c>
      <c r="N47" s="23">
        <v>7.9491255961844191E-3</v>
      </c>
      <c r="O47" s="23">
        <v>0.27027027027027029</v>
      </c>
      <c r="P47" s="23">
        <v>0.1192368839427663</v>
      </c>
      <c r="Q47" s="23">
        <v>3.1796502384737677E-2</v>
      </c>
      <c r="R47" s="23">
        <v>0.1589825119236884</v>
      </c>
      <c r="S47" s="23">
        <v>1</v>
      </c>
    </row>
    <row r="48" spans="1:29">
      <c r="A48" s="24" t="s">
        <v>48</v>
      </c>
      <c r="B48" s="19">
        <v>58</v>
      </c>
      <c r="C48" s="19">
        <v>68</v>
      </c>
      <c r="D48" s="19">
        <v>5</v>
      </c>
      <c r="E48" s="19">
        <v>106</v>
      </c>
      <c r="F48" s="19">
        <v>23</v>
      </c>
      <c r="G48" s="19">
        <v>16</v>
      </c>
      <c r="H48" s="19">
        <v>22</v>
      </c>
      <c r="I48" s="19">
        <v>298</v>
      </c>
      <c r="K48" s="20" t="s">
        <v>48</v>
      </c>
      <c r="L48" s="23">
        <v>0.19463087248322147</v>
      </c>
      <c r="M48" s="23">
        <v>0.22818791946308725</v>
      </c>
      <c r="N48" s="23">
        <v>1.6778523489932886E-2</v>
      </c>
      <c r="O48" s="23">
        <v>0.35570469798657717</v>
      </c>
      <c r="P48" s="23">
        <v>7.7181208053691275E-2</v>
      </c>
      <c r="Q48" s="23">
        <v>5.3691275167785234E-2</v>
      </c>
      <c r="R48" s="23">
        <v>7.3825503355704702E-2</v>
      </c>
      <c r="S48" s="23">
        <v>1</v>
      </c>
    </row>
    <row r="49" spans="1:19">
      <c r="A49" s="24" t="s">
        <v>49</v>
      </c>
      <c r="B49" s="19">
        <v>12</v>
      </c>
      <c r="C49" s="19">
        <v>9</v>
      </c>
      <c r="D49" s="19">
        <v>2</v>
      </c>
      <c r="E49" s="19">
        <v>22</v>
      </c>
      <c r="F49" s="19">
        <v>13</v>
      </c>
      <c r="G49" s="19">
        <v>3</v>
      </c>
      <c r="H49" s="19">
        <v>13</v>
      </c>
      <c r="I49" s="19">
        <v>74</v>
      </c>
      <c r="K49" s="20" t="s">
        <v>49</v>
      </c>
      <c r="L49" s="23">
        <v>0.16216216216216217</v>
      </c>
      <c r="M49" s="23">
        <v>0.12162162162162163</v>
      </c>
      <c r="N49" s="23">
        <v>2.7027027027027029E-2</v>
      </c>
      <c r="O49" s="23">
        <v>0.29729729729729731</v>
      </c>
      <c r="P49" s="23">
        <v>0.17567567567567569</v>
      </c>
      <c r="Q49" s="23">
        <v>4.0540540540540543E-2</v>
      </c>
      <c r="R49" s="23">
        <v>0.17567567567567569</v>
      </c>
      <c r="S49" s="23">
        <v>1</v>
      </c>
    </row>
    <row r="50" spans="1:19">
      <c r="A50" s="24" t="s">
        <v>51</v>
      </c>
      <c r="B50" s="19">
        <v>49</v>
      </c>
      <c r="C50" s="19">
        <v>75</v>
      </c>
      <c r="D50" s="19">
        <v>8</v>
      </c>
      <c r="E50" s="19">
        <v>50</v>
      </c>
      <c r="F50" s="19">
        <v>38</v>
      </c>
      <c r="G50" s="19">
        <v>43</v>
      </c>
      <c r="H50" s="19">
        <v>45</v>
      </c>
      <c r="I50" s="19">
        <v>308</v>
      </c>
      <c r="K50" s="20" t="s">
        <v>51</v>
      </c>
      <c r="L50" s="23">
        <v>0.15909090909090909</v>
      </c>
      <c r="M50" s="23">
        <v>0.2435064935064935</v>
      </c>
      <c r="N50" s="23">
        <v>2.5974025974025976E-2</v>
      </c>
      <c r="O50" s="23">
        <v>0.16233766233766234</v>
      </c>
      <c r="P50" s="23">
        <v>0.12337662337662338</v>
      </c>
      <c r="Q50" s="23">
        <v>0.1396103896103896</v>
      </c>
      <c r="R50" s="23">
        <v>0.1461038961038961</v>
      </c>
      <c r="S50" s="23">
        <v>1</v>
      </c>
    </row>
    <row r="51" spans="1:19">
      <c r="A51" s="24" t="s">
        <v>58</v>
      </c>
      <c r="B51" s="19">
        <v>19</v>
      </c>
      <c r="C51" s="19">
        <v>48</v>
      </c>
      <c r="D51" s="19">
        <v>15</v>
      </c>
      <c r="E51" s="19">
        <v>145</v>
      </c>
      <c r="F51" s="19">
        <v>15</v>
      </c>
      <c r="G51" s="19">
        <v>25</v>
      </c>
      <c r="H51" s="19">
        <v>31</v>
      </c>
      <c r="I51" s="19">
        <v>298</v>
      </c>
      <c r="K51" s="20" t="s">
        <v>58</v>
      </c>
      <c r="L51" s="23">
        <v>6.3758389261744972E-2</v>
      </c>
      <c r="M51" s="23">
        <v>0.16107382550335569</v>
      </c>
      <c r="N51" s="23">
        <v>5.0335570469798654E-2</v>
      </c>
      <c r="O51" s="23">
        <v>0.48657718120805371</v>
      </c>
      <c r="P51" s="23">
        <v>5.0335570469798654E-2</v>
      </c>
      <c r="Q51" s="23">
        <v>8.3892617449664433E-2</v>
      </c>
      <c r="R51" s="23">
        <v>0.1040268456375839</v>
      </c>
      <c r="S51" s="23">
        <v>1</v>
      </c>
    </row>
    <row r="52" spans="1:19">
      <c r="A52" s="24" t="s">
        <v>59</v>
      </c>
      <c r="B52" s="19">
        <v>49</v>
      </c>
      <c r="C52" s="19">
        <v>153</v>
      </c>
      <c r="D52" s="19">
        <v>13</v>
      </c>
      <c r="E52" s="19">
        <v>79</v>
      </c>
      <c r="F52" s="19">
        <v>32</v>
      </c>
      <c r="G52" s="19">
        <v>89</v>
      </c>
      <c r="H52" s="19">
        <v>32</v>
      </c>
      <c r="I52" s="19">
        <v>447</v>
      </c>
      <c r="K52" s="20" t="s">
        <v>59</v>
      </c>
      <c r="L52" s="23">
        <v>0.10961968680089486</v>
      </c>
      <c r="M52" s="23">
        <v>0.34228187919463088</v>
      </c>
      <c r="N52" s="23">
        <v>2.9082774049217001E-2</v>
      </c>
      <c r="O52" s="23">
        <v>0.1767337807606264</v>
      </c>
      <c r="P52" s="23">
        <v>7.1588366890380312E-2</v>
      </c>
      <c r="Q52" s="23">
        <v>0.19910514541387025</v>
      </c>
      <c r="R52" s="23">
        <v>7.1588366890380312E-2</v>
      </c>
      <c r="S52" s="23">
        <v>1</v>
      </c>
    </row>
    <row r="53" spans="1:19">
      <c r="A53" s="24" t="s">
        <v>60</v>
      </c>
      <c r="B53" s="19">
        <v>142</v>
      </c>
      <c r="C53" s="19">
        <v>448</v>
      </c>
      <c r="D53" s="19">
        <v>102</v>
      </c>
      <c r="E53" s="19">
        <v>605</v>
      </c>
      <c r="F53" s="19">
        <v>246</v>
      </c>
      <c r="G53" s="19">
        <v>205</v>
      </c>
      <c r="H53" s="19">
        <v>118</v>
      </c>
      <c r="I53" s="19">
        <v>1866</v>
      </c>
      <c r="K53" s="20" t="s">
        <v>60</v>
      </c>
      <c r="L53" s="23">
        <v>7.6098606645230438E-2</v>
      </c>
      <c r="M53" s="23">
        <v>0.24008574490889603</v>
      </c>
      <c r="N53" s="23">
        <v>5.4662379421221867E-2</v>
      </c>
      <c r="O53" s="23">
        <v>0.32422293676312969</v>
      </c>
      <c r="P53" s="23">
        <v>0.13183279742765272</v>
      </c>
      <c r="Q53" s="23">
        <v>0.10986066452304394</v>
      </c>
      <c r="R53" s="23">
        <v>6.3236870310825297E-2</v>
      </c>
      <c r="S53" s="23">
        <v>1</v>
      </c>
    </row>
    <row r="54" spans="1:19">
      <c r="A54" s="24" t="s">
        <v>62</v>
      </c>
      <c r="B54" s="19">
        <v>32</v>
      </c>
      <c r="C54" s="19">
        <v>174</v>
      </c>
      <c r="D54" s="19">
        <v>30</v>
      </c>
      <c r="E54" s="19">
        <v>201</v>
      </c>
      <c r="F54" s="19">
        <v>39</v>
      </c>
      <c r="G54" s="19">
        <v>26</v>
      </c>
      <c r="H54" s="19">
        <v>100</v>
      </c>
      <c r="I54" s="19">
        <v>602</v>
      </c>
      <c r="K54" s="20" t="s">
        <v>62</v>
      </c>
      <c r="L54" s="23">
        <v>5.3156146179401995E-2</v>
      </c>
      <c r="M54" s="23">
        <v>0.28903654485049834</v>
      </c>
      <c r="N54" s="23">
        <v>4.9833887043189369E-2</v>
      </c>
      <c r="O54" s="23">
        <v>0.33388704318936879</v>
      </c>
      <c r="P54" s="23">
        <v>6.4784053156146174E-2</v>
      </c>
      <c r="Q54" s="23">
        <v>4.3189368770764118E-2</v>
      </c>
      <c r="R54" s="23">
        <v>0.16611295681063123</v>
      </c>
      <c r="S54" s="23">
        <v>1</v>
      </c>
    </row>
    <row r="55" spans="1:19">
      <c r="A55" s="24" t="s">
        <v>63</v>
      </c>
      <c r="B55" s="19">
        <v>91</v>
      </c>
      <c r="C55" s="19">
        <v>352</v>
      </c>
      <c r="D55" s="19">
        <v>13</v>
      </c>
      <c r="E55" s="19">
        <v>320</v>
      </c>
      <c r="F55" s="19">
        <v>124</v>
      </c>
      <c r="G55" s="19">
        <v>21</v>
      </c>
      <c r="H55" s="19">
        <v>497</v>
      </c>
      <c r="I55" s="19">
        <v>1418</v>
      </c>
      <c r="K55" s="20" t="s">
        <v>63</v>
      </c>
      <c r="L55" s="23">
        <v>6.4174894217207332E-2</v>
      </c>
      <c r="M55" s="23">
        <v>0.24823695345557123</v>
      </c>
      <c r="N55" s="23">
        <v>9.1678420310296188E-3</v>
      </c>
      <c r="O55" s="23">
        <v>0.22566995768688294</v>
      </c>
      <c r="P55" s="23">
        <v>8.744710860366714E-2</v>
      </c>
      <c r="Q55" s="23">
        <v>1.4809590973201692E-2</v>
      </c>
      <c r="R55" s="23">
        <v>0.35049365303244007</v>
      </c>
      <c r="S55" s="23">
        <v>1</v>
      </c>
    </row>
    <row r="56" spans="1:19">
      <c r="A56" s="24" t="s">
        <v>65</v>
      </c>
      <c r="B56" s="19">
        <v>10</v>
      </c>
      <c r="C56" s="19">
        <v>66</v>
      </c>
      <c r="D56" s="19">
        <v>10</v>
      </c>
      <c r="E56" s="19">
        <v>127</v>
      </c>
      <c r="F56" s="19">
        <v>4</v>
      </c>
      <c r="G56" s="19">
        <v>8</v>
      </c>
      <c r="H56" s="19">
        <v>13</v>
      </c>
      <c r="I56" s="19">
        <v>238</v>
      </c>
      <c r="K56" s="20" t="s">
        <v>65</v>
      </c>
      <c r="L56" s="23">
        <v>4.2016806722689079E-2</v>
      </c>
      <c r="M56" s="23">
        <v>0.27731092436974791</v>
      </c>
      <c r="N56" s="23">
        <v>4.2016806722689079E-2</v>
      </c>
      <c r="O56" s="23">
        <v>0.53361344537815125</v>
      </c>
      <c r="P56" s="23">
        <v>1.680672268907563E-2</v>
      </c>
      <c r="Q56" s="23">
        <v>3.3613445378151259E-2</v>
      </c>
      <c r="R56" s="23">
        <v>5.4621848739495799E-2</v>
      </c>
      <c r="S56" s="23">
        <v>1</v>
      </c>
    </row>
    <row r="57" spans="1:19">
      <c r="A57" s="24" t="s">
        <v>66</v>
      </c>
      <c r="B57" s="19">
        <v>18</v>
      </c>
      <c r="C57" s="19">
        <v>120</v>
      </c>
      <c r="D57" s="19">
        <v>11</v>
      </c>
      <c r="E57" s="19">
        <v>133</v>
      </c>
      <c r="F57" s="19">
        <v>223</v>
      </c>
      <c r="G57" s="19">
        <v>1</v>
      </c>
      <c r="H57" s="19">
        <v>11</v>
      </c>
      <c r="I57" s="19">
        <v>517</v>
      </c>
      <c r="K57" s="20" t="s">
        <v>66</v>
      </c>
      <c r="L57" s="23">
        <v>3.4816247582205029E-2</v>
      </c>
      <c r="M57" s="23">
        <v>0.23210831721470018</v>
      </c>
      <c r="N57" s="23">
        <v>2.1276595744680851E-2</v>
      </c>
      <c r="O57" s="23">
        <v>0.2572533849129594</v>
      </c>
      <c r="P57" s="23">
        <v>0.43133462282398455</v>
      </c>
      <c r="Q57" s="23">
        <v>1.9342359767891683E-3</v>
      </c>
      <c r="R57" s="23">
        <v>2.1276595744680851E-2</v>
      </c>
      <c r="S57" s="23">
        <v>1</v>
      </c>
    </row>
    <row r="58" spans="1:19">
      <c r="A58" s="24" t="s">
        <v>67</v>
      </c>
      <c r="B58" s="19">
        <v>3</v>
      </c>
      <c r="C58" s="19">
        <v>35</v>
      </c>
      <c r="D58" s="19">
        <v>16</v>
      </c>
      <c r="E58" s="19">
        <v>128</v>
      </c>
      <c r="F58" s="19">
        <v>25</v>
      </c>
      <c r="G58" s="19">
        <v>17</v>
      </c>
      <c r="H58" s="19">
        <v>46</v>
      </c>
      <c r="I58" s="19">
        <v>270</v>
      </c>
      <c r="K58" s="20" t="s">
        <v>67</v>
      </c>
      <c r="L58" s="23">
        <v>1.1111111111111112E-2</v>
      </c>
      <c r="M58" s="23">
        <v>0.12962962962962962</v>
      </c>
      <c r="N58" s="23">
        <v>5.9259259259259262E-2</v>
      </c>
      <c r="O58" s="23">
        <v>0.47407407407407409</v>
      </c>
      <c r="P58" s="23">
        <v>9.2592592592592587E-2</v>
      </c>
      <c r="Q58" s="23">
        <v>6.2962962962962957E-2</v>
      </c>
      <c r="R58" s="23">
        <v>0.17037037037037037</v>
      </c>
      <c r="S58" s="23">
        <v>1</v>
      </c>
    </row>
    <row r="59" spans="1:19">
      <c r="A59" s="24" t="s">
        <v>68</v>
      </c>
      <c r="B59" s="19">
        <v>7</v>
      </c>
      <c r="C59" s="19">
        <v>66</v>
      </c>
      <c r="D59" s="19">
        <v>18</v>
      </c>
      <c r="E59" s="19">
        <v>161</v>
      </c>
      <c r="F59" s="19">
        <v>23</v>
      </c>
      <c r="G59" s="19">
        <v>24</v>
      </c>
      <c r="H59" s="19">
        <v>68</v>
      </c>
      <c r="I59" s="19">
        <v>367</v>
      </c>
      <c r="K59" s="20" t="s">
        <v>68</v>
      </c>
      <c r="L59" s="23">
        <v>1.9073569482288829E-2</v>
      </c>
      <c r="M59" s="23">
        <v>0.17983651226158037</v>
      </c>
      <c r="N59" s="23">
        <v>4.9046321525885561E-2</v>
      </c>
      <c r="O59" s="23">
        <v>0.43869209809264303</v>
      </c>
      <c r="P59" s="23">
        <v>6.2670299727520432E-2</v>
      </c>
      <c r="Q59" s="23">
        <v>6.5395095367847406E-2</v>
      </c>
      <c r="R59" s="23">
        <v>0.18528610354223432</v>
      </c>
      <c r="S59" s="23">
        <v>1</v>
      </c>
    </row>
    <row r="60" spans="1:19">
      <c r="A60" s="24" t="s">
        <v>69</v>
      </c>
      <c r="B60" s="19">
        <v>12</v>
      </c>
      <c r="C60" s="19">
        <v>50</v>
      </c>
      <c r="D60" s="19">
        <v>5</v>
      </c>
      <c r="E60" s="19">
        <v>164</v>
      </c>
      <c r="F60" s="19">
        <v>48</v>
      </c>
      <c r="G60" s="19">
        <v>17</v>
      </c>
      <c r="H60" s="19">
        <v>22</v>
      </c>
      <c r="I60" s="19">
        <v>318</v>
      </c>
      <c r="K60" s="20" t="s">
        <v>69</v>
      </c>
      <c r="L60" s="23">
        <v>3.7735849056603772E-2</v>
      </c>
      <c r="M60" s="23">
        <v>0.15723270440251572</v>
      </c>
      <c r="N60" s="23">
        <v>1.5723270440251572E-2</v>
      </c>
      <c r="O60" s="23">
        <v>0.51572327044025157</v>
      </c>
      <c r="P60" s="23">
        <v>0.15094339622641509</v>
      </c>
      <c r="Q60" s="23">
        <v>5.3459119496855348E-2</v>
      </c>
      <c r="R60" s="23">
        <v>6.9182389937106917E-2</v>
      </c>
      <c r="S60" s="23">
        <v>1</v>
      </c>
    </row>
    <row r="61" spans="1:19">
      <c r="A61" s="24" t="s">
        <v>70</v>
      </c>
      <c r="B61" s="19">
        <v>4</v>
      </c>
      <c r="C61" s="19">
        <v>27</v>
      </c>
      <c r="D61" s="19">
        <v>19</v>
      </c>
      <c r="E61" s="19">
        <v>110</v>
      </c>
      <c r="F61" s="19">
        <v>12</v>
      </c>
      <c r="G61" s="19">
        <v>9</v>
      </c>
      <c r="H61" s="19">
        <v>2</v>
      </c>
      <c r="I61" s="19">
        <v>183</v>
      </c>
      <c r="K61" s="20" t="s">
        <v>70</v>
      </c>
      <c r="L61" s="23">
        <v>2.185792349726776E-2</v>
      </c>
      <c r="M61" s="23">
        <v>0.14754098360655737</v>
      </c>
      <c r="N61" s="23">
        <v>0.10382513661202186</v>
      </c>
      <c r="O61" s="23">
        <v>0.60109289617486339</v>
      </c>
      <c r="P61" s="23">
        <v>6.5573770491803282E-2</v>
      </c>
      <c r="Q61" s="23">
        <v>4.9180327868852458E-2</v>
      </c>
      <c r="R61" s="23">
        <v>1.092896174863388E-2</v>
      </c>
      <c r="S61" s="23">
        <v>1</v>
      </c>
    </row>
    <row r="62" spans="1:19">
      <c r="A62" s="24" t="s">
        <v>71</v>
      </c>
      <c r="B62" s="19">
        <v>85</v>
      </c>
      <c r="C62" s="19">
        <v>339</v>
      </c>
      <c r="D62" s="19">
        <v>29</v>
      </c>
      <c r="E62" s="19">
        <v>538</v>
      </c>
      <c r="F62" s="19">
        <v>62</v>
      </c>
      <c r="G62" s="19">
        <v>6</v>
      </c>
      <c r="H62" s="19">
        <v>38</v>
      </c>
      <c r="I62" s="19">
        <v>1097</v>
      </c>
      <c r="K62" s="20" t="s">
        <v>71</v>
      </c>
      <c r="L62" s="23">
        <v>7.7484047402005471E-2</v>
      </c>
      <c r="M62" s="23">
        <v>0.30902461257976299</v>
      </c>
      <c r="N62" s="23">
        <v>2.6435733819507749E-2</v>
      </c>
      <c r="O62" s="23">
        <v>0.49042844120328166</v>
      </c>
      <c r="P62" s="23">
        <v>5.6517775752051046E-2</v>
      </c>
      <c r="Q62" s="23">
        <v>5.4694621695533276E-3</v>
      </c>
      <c r="R62" s="23">
        <v>3.4639927073837742E-2</v>
      </c>
      <c r="S62" s="23">
        <v>1</v>
      </c>
    </row>
    <row r="63" spans="1:19">
      <c r="A63" s="24" t="s">
        <v>73</v>
      </c>
      <c r="B63" s="19">
        <v>19</v>
      </c>
      <c r="C63" s="19">
        <v>42</v>
      </c>
      <c r="D63" s="19">
        <v>30</v>
      </c>
      <c r="E63" s="19">
        <v>94</v>
      </c>
      <c r="F63" s="19">
        <v>18</v>
      </c>
      <c r="G63" s="19">
        <v>15</v>
      </c>
      <c r="H63" s="19">
        <v>7</v>
      </c>
      <c r="I63" s="19">
        <v>225</v>
      </c>
      <c r="K63" s="20" t="s">
        <v>73</v>
      </c>
      <c r="L63" s="23">
        <v>8.4444444444444447E-2</v>
      </c>
      <c r="M63" s="23">
        <v>0.18666666666666668</v>
      </c>
      <c r="N63" s="23">
        <v>0.13333333333333333</v>
      </c>
      <c r="O63" s="23">
        <v>0.4177777777777778</v>
      </c>
      <c r="P63" s="23">
        <v>0.08</v>
      </c>
      <c r="Q63" s="23">
        <v>6.6666666666666666E-2</v>
      </c>
      <c r="R63" s="23">
        <v>3.111111111111111E-2</v>
      </c>
      <c r="S63" s="23">
        <v>1</v>
      </c>
    </row>
    <row r="64" spans="1:19">
      <c r="A64" s="24" t="s">
        <v>74</v>
      </c>
      <c r="B64" s="19">
        <v>13</v>
      </c>
      <c r="C64" s="19">
        <v>31</v>
      </c>
      <c r="D64" s="19">
        <v>14</v>
      </c>
      <c r="E64" s="19">
        <v>50</v>
      </c>
      <c r="F64" s="19">
        <v>46</v>
      </c>
      <c r="G64" s="19">
        <v>28</v>
      </c>
      <c r="H64" s="19">
        <v>0</v>
      </c>
      <c r="I64" s="19">
        <v>182</v>
      </c>
      <c r="K64" s="20" t="s">
        <v>74</v>
      </c>
      <c r="L64" s="23">
        <v>7.1428571428571425E-2</v>
      </c>
      <c r="M64" s="23">
        <v>0.17032967032967034</v>
      </c>
      <c r="N64" s="23">
        <v>7.6923076923076927E-2</v>
      </c>
      <c r="O64" s="23">
        <v>0.27472527472527475</v>
      </c>
      <c r="P64" s="23">
        <v>0.25274725274725274</v>
      </c>
      <c r="Q64" s="23">
        <v>0.15384615384615385</v>
      </c>
      <c r="R64" s="23">
        <v>0</v>
      </c>
      <c r="S64" s="23">
        <v>1</v>
      </c>
    </row>
    <row r="65" spans="1:19">
      <c r="A65" s="24" t="s">
        <v>75</v>
      </c>
      <c r="B65" s="19">
        <v>9</v>
      </c>
      <c r="C65" s="19">
        <v>9</v>
      </c>
      <c r="D65" s="19">
        <v>12</v>
      </c>
      <c r="E65" s="19">
        <v>69</v>
      </c>
      <c r="F65" s="19">
        <v>25</v>
      </c>
      <c r="G65" s="19">
        <v>25</v>
      </c>
      <c r="H65" s="19">
        <v>14</v>
      </c>
      <c r="I65" s="19">
        <v>163</v>
      </c>
      <c r="K65" s="20" t="s">
        <v>75</v>
      </c>
      <c r="L65" s="23">
        <v>5.5214723926380369E-2</v>
      </c>
      <c r="M65" s="23">
        <v>5.5214723926380369E-2</v>
      </c>
      <c r="N65" s="23">
        <v>7.3619631901840496E-2</v>
      </c>
      <c r="O65" s="23">
        <v>0.42331288343558282</v>
      </c>
      <c r="P65" s="23">
        <v>0.15337423312883436</v>
      </c>
      <c r="Q65" s="23">
        <v>0.15337423312883436</v>
      </c>
      <c r="R65" s="23">
        <v>8.5889570552147243E-2</v>
      </c>
      <c r="S65" s="23">
        <v>1</v>
      </c>
    </row>
    <row r="66" spans="1:19">
      <c r="A66" s="24" t="s">
        <v>76</v>
      </c>
      <c r="B66" s="19">
        <v>7</v>
      </c>
      <c r="C66" s="19">
        <v>5</v>
      </c>
      <c r="D66" s="19">
        <v>1</v>
      </c>
      <c r="E66" s="19">
        <v>21</v>
      </c>
      <c r="F66" s="19">
        <v>11</v>
      </c>
      <c r="G66" s="19">
        <v>0</v>
      </c>
      <c r="H66" s="19">
        <v>0</v>
      </c>
      <c r="I66" s="19">
        <v>45</v>
      </c>
      <c r="K66" s="20" t="s">
        <v>76</v>
      </c>
      <c r="L66" s="23">
        <v>0.15555555555555556</v>
      </c>
      <c r="M66" s="23">
        <v>0.1111111111111111</v>
      </c>
      <c r="N66" s="23">
        <v>2.2222222222222223E-2</v>
      </c>
      <c r="O66" s="23">
        <v>0.46666666666666667</v>
      </c>
      <c r="P66" s="23">
        <v>0.24444444444444444</v>
      </c>
      <c r="Q66" s="23">
        <v>0</v>
      </c>
      <c r="R66" s="23">
        <v>0</v>
      </c>
      <c r="S66" s="23">
        <v>1</v>
      </c>
    </row>
    <row r="67" spans="1:19">
      <c r="A67" s="24" t="s">
        <v>77</v>
      </c>
      <c r="B67" s="19">
        <v>3</v>
      </c>
      <c r="C67" s="19">
        <v>8</v>
      </c>
      <c r="D67" s="19">
        <v>7</v>
      </c>
      <c r="E67" s="19">
        <v>38</v>
      </c>
      <c r="F67" s="19">
        <v>11</v>
      </c>
      <c r="G67" s="19">
        <v>15</v>
      </c>
      <c r="H67" s="19">
        <v>1</v>
      </c>
      <c r="I67" s="19">
        <v>83</v>
      </c>
      <c r="K67" s="20" t="s">
        <v>77</v>
      </c>
      <c r="L67" s="23">
        <v>3.614457831325301E-2</v>
      </c>
      <c r="M67" s="23">
        <v>9.6385542168674704E-2</v>
      </c>
      <c r="N67" s="23">
        <v>8.4337349397590355E-2</v>
      </c>
      <c r="O67" s="23">
        <v>0.45783132530120479</v>
      </c>
      <c r="P67" s="23">
        <v>0.13253012048192772</v>
      </c>
      <c r="Q67" s="23">
        <v>0.18072289156626506</v>
      </c>
      <c r="R67" s="23">
        <v>1.2048192771084338E-2</v>
      </c>
      <c r="S67" s="23">
        <v>1</v>
      </c>
    </row>
    <row r="68" spans="1:19">
      <c r="A68" s="24" t="s">
        <v>78</v>
      </c>
      <c r="B68" s="19">
        <v>3</v>
      </c>
      <c r="C68" s="19">
        <v>9</v>
      </c>
      <c r="D68" s="19">
        <v>1</v>
      </c>
      <c r="E68" s="19">
        <v>30</v>
      </c>
      <c r="F68" s="19">
        <v>19</v>
      </c>
      <c r="G68" s="19">
        <v>6</v>
      </c>
      <c r="H68" s="19">
        <v>1</v>
      </c>
      <c r="I68" s="19">
        <v>69</v>
      </c>
      <c r="K68" s="20" t="s">
        <v>78</v>
      </c>
      <c r="L68" s="23">
        <v>4.3478260869565216E-2</v>
      </c>
      <c r="M68" s="23">
        <v>0.13043478260869565</v>
      </c>
      <c r="N68" s="23">
        <v>1.4492753623188406E-2</v>
      </c>
      <c r="O68" s="23">
        <v>0.43478260869565216</v>
      </c>
      <c r="P68" s="23">
        <v>0.27536231884057971</v>
      </c>
      <c r="Q68" s="23">
        <v>8.6956521739130432E-2</v>
      </c>
      <c r="R68" s="23">
        <v>1.4492753623188406E-2</v>
      </c>
      <c r="S68" s="23">
        <v>1</v>
      </c>
    </row>
    <row r="69" spans="1:19">
      <c r="A69" s="24" t="s">
        <v>79</v>
      </c>
      <c r="B69" s="19">
        <v>4</v>
      </c>
      <c r="C69" s="19">
        <v>25</v>
      </c>
      <c r="D69" s="19">
        <v>12</v>
      </c>
      <c r="E69" s="19">
        <v>41</v>
      </c>
      <c r="F69" s="19">
        <v>37</v>
      </c>
      <c r="G69" s="19">
        <v>15</v>
      </c>
      <c r="H69" s="19">
        <v>13</v>
      </c>
      <c r="I69" s="19">
        <v>147</v>
      </c>
      <c r="K69" s="20" t="s">
        <v>79</v>
      </c>
      <c r="L69" s="23">
        <v>2.7210884353741496E-2</v>
      </c>
      <c r="M69" s="23">
        <v>0.17006802721088435</v>
      </c>
      <c r="N69" s="23">
        <v>8.1632653061224483E-2</v>
      </c>
      <c r="O69" s="23">
        <v>0.27891156462585032</v>
      </c>
      <c r="P69" s="23">
        <v>0.25170068027210885</v>
      </c>
      <c r="Q69" s="23">
        <v>0.10204081632653061</v>
      </c>
      <c r="R69" s="23">
        <v>8.8435374149659865E-2</v>
      </c>
      <c r="S69" s="23">
        <v>1</v>
      </c>
    </row>
    <row r="70" spans="1:19">
      <c r="A70" s="24" t="s">
        <v>80</v>
      </c>
      <c r="B70" s="19">
        <v>20</v>
      </c>
      <c r="C70" s="19">
        <v>10</v>
      </c>
      <c r="D70" s="19">
        <v>9</v>
      </c>
      <c r="E70" s="19">
        <v>45</v>
      </c>
      <c r="F70" s="19">
        <v>22</v>
      </c>
      <c r="G70" s="19">
        <v>9</v>
      </c>
      <c r="H70" s="19">
        <v>29</v>
      </c>
      <c r="I70" s="19">
        <v>144</v>
      </c>
      <c r="K70" s="20" t="s">
        <v>80</v>
      </c>
      <c r="L70" s="23">
        <v>0.1388888888888889</v>
      </c>
      <c r="M70" s="23">
        <v>6.9444444444444448E-2</v>
      </c>
      <c r="N70" s="23">
        <v>6.25E-2</v>
      </c>
      <c r="O70" s="23">
        <v>0.3125</v>
      </c>
      <c r="P70" s="23">
        <v>0.15277777777777779</v>
      </c>
      <c r="Q70" s="23">
        <v>6.25E-2</v>
      </c>
      <c r="R70" s="23">
        <v>0.2013888888888889</v>
      </c>
      <c r="S70" s="23">
        <v>1</v>
      </c>
    </row>
    <row r="71" spans="1:19">
      <c r="A71" s="24" t="s">
        <v>81</v>
      </c>
      <c r="B71" s="19">
        <v>1</v>
      </c>
      <c r="C71" s="19">
        <v>10</v>
      </c>
      <c r="D71" s="19">
        <v>2</v>
      </c>
      <c r="E71" s="19">
        <v>38</v>
      </c>
      <c r="F71" s="19">
        <v>2</v>
      </c>
      <c r="G71" s="19">
        <v>4</v>
      </c>
      <c r="H71" s="19">
        <v>3</v>
      </c>
      <c r="I71" s="19">
        <v>60</v>
      </c>
      <c r="K71" s="20" t="s">
        <v>81</v>
      </c>
      <c r="L71" s="23">
        <v>1.6666666666666666E-2</v>
      </c>
      <c r="M71" s="23">
        <v>0.16666666666666666</v>
      </c>
      <c r="N71" s="23">
        <v>3.3333333333333333E-2</v>
      </c>
      <c r="O71" s="23">
        <v>0.6333333333333333</v>
      </c>
      <c r="P71" s="23">
        <v>3.3333333333333333E-2</v>
      </c>
      <c r="Q71" s="23">
        <v>6.6666666666666666E-2</v>
      </c>
      <c r="R71" s="23">
        <v>0.05</v>
      </c>
      <c r="S71" s="23">
        <v>1</v>
      </c>
    </row>
    <row r="72" spans="1:19">
      <c r="A72" s="24" t="s">
        <v>82</v>
      </c>
      <c r="B72" s="19">
        <v>0</v>
      </c>
      <c r="C72" s="19">
        <v>8</v>
      </c>
      <c r="D72" s="19">
        <v>3</v>
      </c>
      <c r="E72" s="19">
        <v>13</v>
      </c>
      <c r="F72" s="19">
        <v>8</v>
      </c>
      <c r="G72" s="19">
        <v>1</v>
      </c>
      <c r="H72" s="19">
        <v>1</v>
      </c>
      <c r="I72" s="19">
        <v>34</v>
      </c>
      <c r="K72" s="20" t="s">
        <v>82</v>
      </c>
      <c r="L72" s="23">
        <v>0</v>
      </c>
      <c r="M72" s="23">
        <v>0.23529411764705882</v>
      </c>
      <c r="N72" s="23">
        <v>8.8235294117647065E-2</v>
      </c>
      <c r="O72" s="23">
        <v>0.38235294117647056</v>
      </c>
      <c r="P72" s="23">
        <v>0.23529411764705882</v>
      </c>
      <c r="Q72" s="23">
        <v>2.9411764705882353E-2</v>
      </c>
      <c r="R72" s="23">
        <v>2.9411764705882353E-2</v>
      </c>
      <c r="S72" s="23">
        <v>1</v>
      </c>
    </row>
    <row r="73" spans="1:19">
      <c r="A73" s="24" t="s">
        <v>88</v>
      </c>
      <c r="B73" s="19">
        <v>20</v>
      </c>
      <c r="C73" s="19">
        <v>148</v>
      </c>
      <c r="D73" s="19">
        <v>42</v>
      </c>
      <c r="E73" s="19">
        <v>182</v>
      </c>
      <c r="F73" s="19">
        <v>79</v>
      </c>
      <c r="G73" s="19">
        <v>30</v>
      </c>
      <c r="H73" s="19">
        <v>28</v>
      </c>
      <c r="I73" s="19">
        <v>529</v>
      </c>
      <c r="K73" s="20" t="s">
        <v>88</v>
      </c>
      <c r="L73" s="23">
        <v>3.780718336483932E-2</v>
      </c>
      <c r="M73" s="23">
        <v>0.27977315689981097</v>
      </c>
      <c r="N73" s="23">
        <v>7.9395085066162566E-2</v>
      </c>
      <c r="O73" s="23">
        <v>0.34404536862003782</v>
      </c>
      <c r="P73" s="23">
        <v>0.14933837429111532</v>
      </c>
      <c r="Q73" s="23">
        <v>5.6710775047258979E-2</v>
      </c>
      <c r="R73" s="23">
        <v>5.2930056710775046E-2</v>
      </c>
      <c r="S73" s="23">
        <v>1</v>
      </c>
    </row>
    <row r="74" spans="1:19">
      <c r="A74" s="24" t="s">
        <v>89</v>
      </c>
      <c r="B74" s="19">
        <v>39</v>
      </c>
      <c r="C74" s="19">
        <v>125</v>
      </c>
      <c r="D74" s="19">
        <v>15</v>
      </c>
      <c r="E74" s="19">
        <v>129</v>
      </c>
      <c r="F74" s="19">
        <v>70</v>
      </c>
      <c r="G74" s="19">
        <v>31</v>
      </c>
      <c r="H74" s="19">
        <v>55</v>
      </c>
      <c r="I74" s="19">
        <v>464</v>
      </c>
      <c r="K74" s="20" t="s">
        <v>89</v>
      </c>
      <c r="L74" s="23">
        <v>8.4051724137931036E-2</v>
      </c>
      <c r="M74" s="23">
        <v>0.26939655172413796</v>
      </c>
      <c r="N74" s="23">
        <v>3.2327586206896554E-2</v>
      </c>
      <c r="O74" s="23">
        <v>0.27801724137931033</v>
      </c>
      <c r="P74" s="23">
        <v>0.15086206896551724</v>
      </c>
      <c r="Q74" s="23">
        <v>6.6810344827586202E-2</v>
      </c>
      <c r="R74" s="23">
        <v>0.11853448275862069</v>
      </c>
      <c r="S74" s="23">
        <v>1</v>
      </c>
    </row>
    <row r="75" spans="1:19">
      <c r="A75" s="24" t="s">
        <v>90</v>
      </c>
      <c r="B75" s="19">
        <v>3</v>
      </c>
      <c r="C75" s="19">
        <v>4</v>
      </c>
      <c r="D75" s="19">
        <v>0</v>
      </c>
      <c r="E75" s="19">
        <v>13</v>
      </c>
      <c r="F75" s="19">
        <v>21</v>
      </c>
      <c r="G75" s="19">
        <v>8</v>
      </c>
      <c r="H75" s="19">
        <v>3</v>
      </c>
      <c r="I75" s="19">
        <v>52</v>
      </c>
      <c r="K75" s="20" t="s">
        <v>90</v>
      </c>
      <c r="L75" s="23">
        <v>5.7692307692307696E-2</v>
      </c>
      <c r="M75" s="23">
        <v>7.6923076923076927E-2</v>
      </c>
      <c r="N75" s="23">
        <v>0</v>
      </c>
      <c r="O75" s="23">
        <v>0.25</v>
      </c>
      <c r="P75" s="23">
        <v>0.40384615384615385</v>
      </c>
      <c r="Q75" s="23">
        <v>0.15384615384615385</v>
      </c>
      <c r="R75" s="23">
        <v>5.7692307692307696E-2</v>
      </c>
      <c r="S75" s="23">
        <v>1</v>
      </c>
    </row>
    <row r="76" spans="1:19">
      <c r="A76" s="24" t="s">
        <v>91</v>
      </c>
      <c r="B76" s="19">
        <v>3</v>
      </c>
      <c r="C76" s="19">
        <v>20</v>
      </c>
      <c r="D76" s="19">
        <v>8</v>
      </c>
      <c r="E76" s="19">
        <v>133</v>
      </c>
      <c r="F76" s="19">
        <v>40</v>
      </c>
      <c r="G76" s="19">
        <v>26</v>
      </c>
      <c r="H76" s="19">
        <v>12</v>
      </c>
      <c r="I76" s="19">
        <v>242</v>
      </c>
      <c r="K76" s="20" t="s">
        <v>91</v>
      </c>
      <c r="L76" s="23">
        <v>1.2396694214876033E-2</v>
      </c>
      <c r="M76" s="23">
        <v>8.2644628099173556E-2</v>
      </c>
      <c r="N76" s="23">
        <v>3.3057851239669422E-2</v>
      </c>
      <c r="O76" s="23">
        <v>0.54958677685950408</v>
      </c>
      <c r="P76" s="23">
        <v>0.16528925619834711</v>
      </c>
      <c r="Q76" s="23">
        <v>0.10743801652892562</v>
      </c>
      <c r="R76" s="23">
        <v>4.9586776859504134E-2</v>
      </c>
      <c r="S76" s="23">
        <v>1</v>
      </c>
    </row>
    <row r="77" spans="1:19">
      <c r="A77" s="24" t="s">
        <v>92</v>
      </c>
      <c r="B77" s="19">
        <v>4</v>
      </c>
      <c r="C77" s="19">
        <v>26</v>
      </c>
      <c r="D77" s="19">
        <v>2</v>
      </c>
      <c r="E77" s="19">
        <v>68</v>
      </c>
      <c r="F77" s="19">
        <v>14</v>
      </c>
      <c r="G77" s="19">
        <v>5</v>
      </c>
      <c r="H77" s="19">
        <v>4</v>
      </c>
      <c r="I77" s="19">
        <v>123</v>
      </c>
      <c r="K77" s="20" t="s">
        <v>92</v>
      </c>
      <c r="L77" s="23">
        <v>3.2520325203252036E-2</v>
      </c>
      <c r="M77" s="23">
        <v>0.21138211382113822</v>
      </c>
      <c r="N77" s="23">
        <v>1.6260162601626018E-2</v>
      </c>
      <c r="O77" s="23">
        <v>0.55284552845528456</v>
      </c>
      <c r="P77" s="23">
        <v>0.11382113821138211</v>
      </c>
      <c r="Q77" s="23">
        <v>4.065040650406504E-2</v>
      </c>
      <c r="R77" s="23">
        <v>3.2520325203252036E-2</v>
      </c>
      <c r="S77" s="23">
        <v>1</v>
      </c>
    </row>
    <row r="78" spans="1:19">
      <c r="A78" s="24" t="s">
        <v>93</v>
      </c>
      <c r="B78" s="19">
        <v>14</v>
      </c>
      <c r="C78" s="19">
        <v>52</v>
      </c>
      <c r="D78" s="19">
        <v>7</v>
      </c>
      <c r="E78" s="19">
        <v>70</v>
      </c>
      <c r="F78" s="19">
        <v>25</v>
      </c>
      <c r="G78" s="19">
        <v>3</v>
      </c>
      <c r="H78" s="19">
        <v>4</v>
      </c>
      <c r="I78" s="19">
        <v>175</v>
      </c>
      <c r="K78" s="20" t="s">
        <v>93</v>
      </c>
      <c r="L78" s="23">
        <v>0.08</v>
      </c>
      <c r="M78" s="23">
        <v>0.29714285714285715</v>
      </c>
      <c r="N78" s="23">
        <v>0.04</v>
      </c>
      <c r="O78" s="23">
        <v>0.4</v>
      </c>
      <c r="P78" s="23">
        <v>0.14285714285714285</v>
      </c>
      <c r="Q78" s="23">
        <v>1.7142857142857144E-2</v>
      </c>
      <c r="R78" s="23">
        <v>2.2857142857142857E-2</v>
      </c>
      <c r="S78" s="23">
        <v>1</v>
      </c>
    </row>
    <row r="79" spans="1:19">
      <c r="A79" s="24" t="s">
        <v>94</v>
      </c>
      <c r="B79" s="19">
        <v>4</v>
      </c>
      <c r="C79" s="19">
        <v>17</v>
      </c>
      <c r="D79" s="19">
        <v>4</v>
      </c>
      <c r="E79" s="19">
        <v>33</v>
      </c>
      <c r="F79" s="19">
        <v>21</v>
      </c>
      <c r="G79" s="19">
        <v>18</v>
      </c>
      <c r="H79" s="19">
        <v>1</v>
      </c>
      <c r="I79" s="19">
        <v>98</v>
      </c>
      <c r="K79" s="20" t="s">
        <v>94</v>
      </c>
      <c r="L79" s="23">
        <v>4.0816326530612242E-2</v>
      </c>
      <c r="M79" s="23">
        <v>0.17346938775510204</v>
      </c>
      <c r="N79" s="23">
        <v>4.0816326530612242E-2</v>
      </c>
      <c r="O79" s="23">
        <v>0.33673469387755101</v>
      </c>
      <c r="P79" s="23">
        <v>0.21428571428571427</v>
      </c>
      <c r="Q79" s="23">
        <v>0.18367346938775511</v>
      </c>
      <c r="R79" s="23">
        <v>1.020408163265306E-2</v>
      </c>
      <c r="S79" s="23">
        <v>1</v>
      </c>
    </row>
    <row r="80" spans="1:19">
      <c r="A80" s="24" t="s">
        <v>95</v>
      </c>
      <c r="B80" s="19">
        <v>18</v>
      </c>
      <c r="C80" s="19">
        <v>30</v>
      </c>
      <c r="D80" s="19">
        <v>11</v>
      </c>
      <c r="E80" s="19">
        <v>135</v>
      </c>
      <c r="F80" s="19">
        <v>111</v>
      </c>
      <c r="G80" s="19">
        <v>15</v>
      </c>
      <c r="H80" s="19">
        <v>9</v>
      </c>
      <c r="I80" s="19">
        <v>329</v>
      </c>
      <c r="K80" s="20" t="s">
        <v>95</v>
      </c>
      <c r="L80" s="23">
        <v>5.4711246200607903E-2</v>
      </c>
      <c r="M80" s="23">
        <v>9.1185410334346503E-2</v>
      </c>
      <c r="N80" s="23">
        <v>3.3434650455927049E-2</v>
      </c>
      <c r="O80" s="23">
        <v>0.41033434650455924</v>
      </c>
      <c r="P80" s="23">
        <v>0.33738601823708209</v>
      </c>
      <c r="Q80" s="23">
        <v>4.5592705167173252E-2</v>
      </c>
      <c r="R80" s="23">
        <v>2.7355623100303952E-2</v>
      </c>
      <c r="S80" s="23">
        <v>1</v>
      </c>
    </row>
    <row r="81" spans="1:19">
      <c r="A81" s="24" t="s">
        <v>96</v>
      </c>
      <c r="B81" s="19">
        <v>3</v>
      </c>
      <c r="C81" s="19">
        <v>27</v>
      </c>
      <c r="D81" s="19">
        <v>0</v>
      </c>
      <c r="E81" s="19">
        <v>13</v>
      </c>
      <c r="F81" s="19">
        <v>20</v>
      </c>
      <c r="G81" s="19">
        <v>33</v>
      </c>
      <c r="H81" s="19">
        <v>1</v>
      </c>
      <c r="I81" s="19">
        <v>97</v>
      </c>
      <c r="K81" s="20" t="s">
        <v>96</v>
      </c>
      <c r="L81" s="23">
        <v>3.0927835051546393E-2</v>
      </c>
      <c r="M81" s="23">
        <v>0.27835051546391754</v>
      </c>
      <c r="N81" s="23">
        <v>0</v>
      </c>
      <c r="O81" s="23">
        <v>0.13402061855670103</v>
      </c>
      <c r="P81" s="23">
        <v>0.20618556701030927</v>
      </c>
      <c r="Q81" s="23">
        <v>0.34020618556701032</v>
      </c>
      <c r="R81" s="23">
        <v>1.0309278350515464E-2</v>
      </c>
      <c r="S81" s="23">
        <v>1</v>
      </c>
    </row>
    <row r="82" spans="1:19">
      <c r="A82" s="24" t="s">
        <v>97</v>
      </c>
      <c r="B82" s="19">
        <v>16</v>
      </c>
      <c r="C82" s="19">
        <v>38</v>
      </c>
      <c r="D82" s="19">
        <v>49</v>
      </c>
      <c r="E82" s="19">
        <v>109</v>
      </c>
      <c r="F82" s="19">
        <v>86</v>
      </c>
      <c r="G82" s="19">
        <v>15</v>
      </c>
      <c r="H82" s="19">
        <v>26</v>
      </c>
      <c r="I82" s="19">
        <v>339</v>
      </c>
      <c r="K82" s="20" t="s">
        <v>97</v>
      </c>
      <c r="L82" s="23">
        <v>4.71976401179941E-2</v>
      </c>
      <c r="M82" s="23">
        <v>0.11209439528023599</v>
      </c>
      <c r="N82" s="23">
        <v>0.14454277286135694</v>
      </c>
      <c r="O82" s="23">
        <v>0.32153392330383479</v>
      </c>
      <c r="P82" s="23">
        <v>0.25368731563421831</v>
      </c>
      <c r="Q82" s="23">
        <v>4.4247787610619468E-2</v>
      </c>
      <c r="R82" s="23">
        <v>7.6696165191740412E-2</v>
      </c>
      <c r="S82" s="23">
        <v>1</v>
      </c>
    </row>
    <row r="83" spans="1:19">
      <c r="A83" s="24" t="s">
        <v>98</v>
      </c>
      <c r="B83" s="19">
        <v>5</v>
      </c>
      <c r="C83" s="19">
        <v>14</v>
      </c>
      <c r="D83" s="19">
        <v>9</v>
      </c>
      <c r="E83" s="19">
        <v>84</v>
      </c>
      <c r="F83" s="19">
        <v>16</v>
      </c>
      <c r="G83" s="19">
        <v>13</v>
      </c>
      <c r="H83" s="19">
        <v>1</v>
      </c>
      <c r="I83" s="19">
        <v>142</v>
      </c>
      <c r="K83" s="20" t="s">
        <v>98</v>
      </c>
      <c r="L83" s="23">
        <v>3.5211267605633804E-2</v>
      </c>
      <c r="M83" s="23">
        <v>9.8591549295774641E-2</v>
      </c>
      <c r="N83" s="23">
        <v>6.3380281690140844E-2</v>
      </c>
      <c r="O83" s="23">
        <v>0.59154929577464788</v>
      </c>
      <c r="P83" s="23">
        <v>0.11267605633802817</v>
      </c>
      <c r="Q83" s="23">
        <v>9.154929577464789E-2</v>
      </c>
      <c r="R83" s="23">
        <v>7.0422535211267607E-3</v>
      </c>
      <c r="S83" s="23">
        <v>1</v>
      </c>
    </row>
    <row r="84" spans="1:19">
      <c r="A84" s="24" t="s">
        <v>99</v>
      </c>
      <c r="B84" s="19">
        <v>25</v>
      </c>
      <c r="C84" s="19">
        <v>29</v>
      </c>
      <c r="D84" s="19">
        <v>28</v>
      </c>
      <c r="E84" s="19">
        <v>73</v>
      </c>
      <c r="F84" s="19">
        <v>44</v>
      </c>
      <c r="G84" s="19">
        <v>28</v>
      </c>
      <c r="H84" s="19">
        <v>9</v>
      </c>
      <c r="I84" s="19">
        <v>236</v>
      </c>
      <c r="K84" s="20" t="s">
        <v>99</v>
      </c>
      <c r="L84" s="23">
        <v>0.1059322033898305</v>
      </c>
      <c r="M84" s="23">
        <v>0.1228813559322034</v>
      </c>
      <c r="N84" s="23">
        <v>0.11864406779661017</v>
      </c>
      <c r="O84" s="23">
        <v>0.30932203389830509</v>
      </c>
      <c r="P84" s="23">
        <v>0.1864406779661017</v>
      </c>
      <c r="Q84" s="23">
        <v>0.11864406779661017</v>
      </c>
      <c r="R84" s="23">
        <v>3.8135593220338986E-2</v>
      </c>
      <c r="S84" s="23">
        <v>1</v>
      </c>
    </row>
    <row r="85" spans="1:19">
      <c r="A85" s="24" t="s">
        <v>100</v>
      </c>
      <c r="B85" s="19">
        <v>39</v>
      </c>
      <c r="C85" s="19">
        <v>60</v>
      </c>
      <c r="D85" s="19">
        <v>20</v>
      </c>
      <c r="E85" s="19">
        <v>153</v>
      </c>
      <c r="F85" s="19">
        <v>60</v>
      </c>
      <c r="G85" s="19">
        <v>17</v>
      </c>
      <c r="H85" s="19">
        <v>18</v>
      </c>
      <c r="I85" s="19">
        <v>367</v>
      </c>
      <c r="K85" s="20" t="s">
        <v>100</v>
      </c>
      <c r="L85" s="23">
        <v>0.10626702997275204</v>
      </c>
      <c r="M85" s="23">
        <v>0.16348773841961853</v>
      </c>
      <c r="N85" s="23">
        <v>5.4495912806539509E-2</v>
      </c>
      <c r="O85" s="23">
        <v>0.41689373297002724</v>
      </c>
      <c r="P85" s="23">
        <v>0.16348773841961853</v>
      </c>
      <c r="Q85" s="23">
        <v>4.632152588555858E-2</v>
      </c>
      <c r="R85" s="23">
        <v>4.9046321525885561E-2</v>
      </c>
      <c r="S85" s="23">
        <v>1</v>
      </c>
    </row>
    <row r="86" spans="1:19">
      <c r="A86" s="24" t="s">
        <v>101</v>
      </c>
      <c r="B86" s="19">
        <v>52</v>
      </c>
      <c r="C86" s="19">
        <v>192</v>
      </c>
      <c r="D86" s="19">
        <v>3</v>
      </c>
      <c r="E86" s="19">
        <v>217</v>
      </c>
      <c r="F86" s="19">
        <v>60</v>
      </c>
      <c r="G86" s="19">
        <v>9</v>
      </c>
      <c r="H86" s="19">
        <v>18</v>
      </c>
      <c r="I86" s="19">
        <v>551</v>
      </c>
      <c r="K86" s="20" t="s">
        <v>101</v>
      </c>
      <c r="L86" s="23">
        <v>9.4373865698729589E-2</v>
      </c>
      <c r="M86" s="23">
        <v>0.34845735027223229</v>
      </c>
      <c r="N86" s="23">
        <v>5.4446460980036296E-3</v>
      </c>
      <c r="O86" s="23">
        <v>0.39382940108892922</v>
      </c>
      <c r="P86" s="23">
        <v>0.10889292196007259</v>
      </c>
      <c r="Q86" s="23">
        <v>1.6333938294010888E-2</v>
      </c>
      <c r="R86" s="23">
        <v>3.2667876588021776E-2</v>
      </c>
      <c r="S86" s="23">
        <v>1</v>
      </c>
    </row>
    <row r="87" spans="1:19">
      <c r="A87" s="24" t="s">
        <v>102</v>
      </c>
      <c r="B87" s="19">
        <v>27</v>
      </c>
      <c r="C87" s="19">
        <v>81</v>
      </c>
      <c r="D87" s="19">
        <v>0</v>
      </c>
      <c r="E87" s="19">
        <v>92</v>
      </c>
      <c r="F87" s="19">
        <v>53</v>
      </c>
      <c r="G87" s="19">
        <v>8</v>
      </c>
      <c r="H87" s="19">
        <v>15</v>
      </c>
      <c r="I87" s="19">
        <v>276</v>
      </c>
      <c r="K87" s="20" t="s">
        <v>102</v>
      </c>
      <c r="L87" s="23">
        <v>9.7826086956521743E-2</v>
      </c>
      <c r="M87" s="23">
        <v>0.29347826086956524</v>
      </c>
      <c r="N87" s="23">
        <v>0</v>
      </c>
      <c r="O87" s="23">
        <v>0.33333333333333331</v>
      </c>
      <c r="P87" s="23">
        <v>0.19202898550724637</v>
      </c>
      <c r="Q87" s="23">
        <v>2.8985507246376812E-2</v>
      </c>
      <c r="R87" s="23">
        <v>5.434782608695652E-2</v>
      </c>
      <c r="S87" s="23">
        <v>1</v>
      </c>
    </row>
    <row r="88" spans="1:19">
      <c r="A88" s="24" t="s">
        <v>103</v>
      </c>
      <c r="B88" s="19">
        <v>1</v>
      </c>
      <c r="C88" s="19">
        <v>8</v>
      </c>
      <c r="D88" s="19">
        <v>0</v>
      </c>
      <c r="E88" s="19">
        <v>3</v>
      </c>
      <c r="F88" s="19">
        <v>3</v>
      </c>
      <c r="G88" s="19">
        <v>1</v>
      </c>
      <c r="H88" s="19">
        <v>0</v>
      </c>
      <c r="I88" s="19">
        <v>16</v>
      </c>
      <c r="K88" s="20" t="s">
        <v>103</v>
      </c>
      <c r="L88" s="23">
        <v>6.25E-2</v>
      </c>
      <c r="M88" s="23">
        <v>0.5</v>
      </c>
      <c r="N88" s="23">
        <v>0</v>
      </c>
      <c r="O88" s="23">
        <v>0.1875</v>
      </c>
      <c r="P88" s="23">
        <v>0.1875</v>
      </c>
      <c r="Q88" s="23">
        <v>6.25E-2</v>
      </c>
      <c r="R88" s="23">
        <v>0</v>
      </c>
      <c r="S88" s="23">
        <v>1</v>
      </c>
    </row>
    <row r="89" spans="1:19">
      <c r="A89" s="24" t="s">
        <v>104</v>
      </c>
      <c r="B89" s="19">
        <v>12</v>
      </c>
      <c r="C89" s="19">
        <v>43</v>
      </c>
      <c r="D89" s="19">
        <v>12</v>
      </c>
      <c r="E89" s="19">
        <v>73</v>
      </c>
      <c r="F89" s="19">
        <v>12</v>
      </c>
      <c r="G89" s="19">
        <v>16</v>
      </c>
      <c r="H89" s="19">
        <v>4</v>
      </c>
      <c r="I89" s="19">
        <v>172</v>
      </c>
      <c r="K89" s="20" t="s">
        <v>104</v>
      </c>
      <c r="L89" s="23">
        <v>6.9767441860465115E-2</v>
      </c>
      <c r="M89" s="23">
        <v>0.25</v>
      </c>
      <c r="N89" s="23">
        <v>6.9767441860465115E-2</v>
      </c>
      <c r="O89" s="23">
        <v>0.42441860465116277</v>
      </c>
      <c r="P89" s="23">
        <v>6.9767441860465115E-2</v>
      </c>
      <c r="Q89" s="23">
        <v>9.3023255813953487E-2</v>
      </c>
      <c r="R89" s="23">
        <v>2.3255813953488372E-2</v>
      </c>
      <c r="S89" s="23">
        <v>1</v>
      </c>
    </row>
    <row r="90" spans="1:19">
      <c r="A90" s="24" t="s">
        <v>105</v>
      </c>
      <c r="B90" s="19">
        <v>69</v>
      </c>
      <c r="C90" s="19">
        <v>288</v>
      </c>
      <c r="D90" s="19">
        <v>25</v>
      </c>
      <c r="E90" s="19">
        <v>294</v>
      </c>
      <c r="F90" s="19">
        <v>151</v>
      </c>
      <c r="G90" s="19">
        <v>50</v>
      </c>
      <c r="H90" s="19">
        <v>65</v>
      </c>
      <c r="I90" s="19">
        <v>942</v>
      </c>
      <c r="K90" s="20" t="s">
        <v>105</v>
      </c>
      <c r="L90" s="23">
        <v>7.32484076433121E-2</v>
      </c>
      <c r="M90" s="23">
        <v>0.30573248407643311</v>
      </c>
      <c r="N90" s="23">
        <v>2.6539278131634821E-2</v>
      </c>
      <c r="O90" s="23">
        <v>0.31210191082802546</v>
      </c>
      <c r="P90" s="23">
        <v>0.1602972399150743</v>
      </c>
      <c r="Q90" s="23">
        <v>5.3078556263269641E-2</v>
      </c>
      <c r="R90" s="23">
        <v>6.9002123142250529E-2</v>
      </c>
      <c r="S90" s="23">
        <v>1</v>
      </c>
    </row>
    <row r="91" spans="1:19">
      <c r="A91" s="24" t="s">
        <v>106</v>
      </c>
      <c r="B91" s="19">
        <v>2</v>
      </c>
      <c r="C91" s="19">
        <v>19</v>
      </c>
      <c r="D91" s="19">
        <v>1</v>
      </c>
      <c r="E91" s="19">
        <v>14</v>
      </c>
      <c r="F91" s="19">
        <v>20</v>
      </c>
      <c r="G91" s="19">
        <v>1</v>
      </c>
      <c r="H91" s="19">
        <v>10</v>
      </c>
      <c r="I91" s="19">
        <v>67</v>
      </c>
      <c r="K91" s="20" t="s">
        <v>106</v>
      </c>
      <c r="L91" s="23">
        <v>2.9850746268656716E-2</v>
      </c>
      <c r="M91" s="23">
        <v>0.28358208955223879</v>
      </c>
      <c r="N91" s="23">
        <v>1.4925373134328358E-2</v>
      </c>
      <c r="O91" s="23">
        <v>0.20895522388059701</v>
      </c>
      <c r="P91" s="23">
        <v>0.29850746268656714</v>
      </c>
      <c r="Q91" s="23">
        <v>1.4925373134328358E-2</v>
      </c>
      <c r="R91" s="23">
        <v>0.14925373134328357</v>
      </c>
      <c r="S91" s="23">
        <v>1</v>
      </c>
    </row>
    <row r="92" spans="1:19">
      <c r="A92" s="24" t="s">
        <v>107</v>
      </c>
      <c r="B92" s="19">
        <v>4</v>
      </c>
      <c r="C92" s="19">
        <v>17</v>
      </c>
      <c r="D92" s="19">
        <v>3</v>
      </c>
      <c r="E92" s="19">
        <v>10</v>
      </c>
      <c r="F92" s="19">
        <v>28</v>
      </c>
      <c r="G92" s="19">
        <v>12</v>
      </c>
      <c r="H92" s="19">
        <v>0</v>
      </c>
      <c r="I92" s="19">
        <v>74</v>
      </c>
      <c r="K92" s="20" t="s">
        <v>107</v>
      </c>
      <c r="L92" s="23">
        <v>5.4054054054054057E-2</v>
      </c>
      <c r="M92" s="23">
        <v>0.22972972972972974</v>
      </c>
      <c r="N92" s="23">
        <v>4.0540540540540543E-2</v>
      </c>
      <c r="O92" s="23">
        <v>0.13513513513513514</v>
      </c>
      <c r="P92" s="23">
        <v>0.3783783783783784</v>
      </c>
      <c r="Q92" s="23">
        <v>0.16216216216216217</v>
      </c>
      <c r="R92" s="23">
        <v>0</v>
      </c>
      <c r="S92" s="23">
        <v>1</v>
      </c>
    </row>
    <row r="93" spans="1:19">
      <c r="A93" s="24" t="s">
        <v>108</v>
      </c>
      <c r="B93" s="19">
        <v>5</v>
      </c>
      <c r="C93" s="19">
        <v>14</v>
      </c>
      <c r="D93" s="19">
        <v>4</v>
      </c>
      <c r="E93" s="19">
        <v>13</v>
      </c>
      <c r="F93" s="19">
        <v>18</v>
      </c>
      <c r="G93" s="19">
        <v>108</v>
      </c>
      <c r="H93" s="19">
        <v>3</v>
      </c>
      <c r="I93" s="19">
        <v>165</v>
      </c>
      <c r="K93" s="20" t="s">
        <v>108</v>
      </c>
      <c r="L93" s="23">
        <v>3.0303030303030304E-2</v>
      </c>
      <c r="M93" s="23">
        <v>8.4848484848484854E-2</v>
      </c>
      <c r="N93" s="23">
        <v>2.4242424242424242E-2</v>
      </c>
      <c r="O93" s="23">
        <v>7.8787878787878782E-2</v>
      </c>
      <c r="P93" s="23">
        <v>0.10909090909090909</v>
      </c>
      <c r="Q93" s="23">
        <v>0.65454545454545454</v>
      </c>
      <c r="R93" s="23">
        <v>1.8181818181818181E-2</v>
      </c>
      <c r="S93" s="23">
        <v>1</v>
      </c>
    </row>
    <row r="94" spans="1:19">
      <c r="A94" s="24" t="s">
        <v>109</v>
      </c>
      <c r="B94" s="19">
        <v>5</v>
      </c>
      <c r="C94" s="19">
        <v>20</v>
      </c>
      <c r="D94" s="19">
        <v>13</v>
      </c>
      <c r="E94" s="19">
        <v>50</v>
      </c>
      <c r="F94" s="19">
        <v>13</v>
      </c>
      <c r="G94" s="19">
        <v>6</v>
      </c>
      <c r="H94" s="19">
        <v>5</v>
      </c>
      <c r="I94" s="19">
        <v>112</v>
      </c>
      <c r="K94" s="20" t="s">
        <v>109</v>
      </c>
      <c r="L94" s="23">
        <v>4.4642857142857144E-2</v>
      </c>
      <c r="M94" s="23">
        <v>0.17857142857142858</v>
      </c>
      <c r="N94" s="23">
        <v>0.11607142857142858</v>
      </c>
      <c r="O94" s="23">
        <v>0.44642857142857145</v>
      </c>
      <c r="P94" s="23">
        <v>0.11607142857142858</v>
      </c>
      <c r="Q94" s="23">
        <v>5.3571428571428568E-2</v>
      </c>
      <c r="R94" s="23">
        <v>4.4642857142857144E-2</v>
      </c>
      <c r="S94" s="23">
        <v>1</v>
      </c>
    </row>
    <row r="95" spans="1:19">
      <c r="A95" s="24" t="s">
        <v>110</v>
      </c>
      <c r="B95" s="19">
        <v>12</v>
      </c>
      <c r="C95" s="19">
        <v>12</v>
      </c>
      <c r="D95" s="19">
        <v>5</v>
      </c>
      <c r="E95" s="19">
        <v>26</v>
      </c>
      <c r="F95" s="19">
        <v>12</v>
      </c>
      <c r="G95" s="19">
        <v>11</v>
      </c>
      <c r="H95" s="19">
        <v>2</v>
      </c>
      <c r="I95" s="19">
        <v>80</v>
      </c>
      <c r="K95" s="20" t="s">
        <v>110</v>
      </c>
      <c r="L95" s="23">
        <v>0.15</v>
      </c>
      <c r="M95" s="23">
        <v>0.15</v>
      </c>
      <c r="N95" s="23">
        <v>6.25E-2</v>
      </c>
      <c r="O95" s="23">
        <v>0.32500000000000001</v>
      </c>
      <c r="P95" s="23">
        <v>0.15</v>
      </c>
      <c r="Q95" s="23">
        <v>0.13750000000000001</v>
      </c>
      <c r="R95" s="23">
        <v>2.5000000000000001E-2</v>
      </c>
      <c r="S95" s="23">
        <v>1</v>
      </c>
    </row>
    <row r="96" spans="1:19">
      <c r="A96" s="24" t="s">
        <v>111</v>
      </c>
      <c r="B96" s="19">
        <v>3</v>
      </c>
      <c r="C96" s="19">
        <v>6</v>
      </c>
      <c r="D96" s="19">
        <v>1</v>
      </c>
      <c r="E96" s="19">
        <v>20</v>
      </c>
      <c r="F96" s="19">
        <v>9</v>
      </c>
      <c r="G96" s="19">
        <v>7</v>
      </c>
      <c r="H96" s="19">
        <v>1</v>
      </c>
      <c r="I96" s="19">
        <v>47</v>
      </c>
      <c r="K96" s="20" t="s">
        <v>111</v>
      </c>
      <c r="L96" s="23">
        <v>6.3829787234042548E-2</v>
      </c>
      <c r="M96" s="23">
        <v>0.1276595744680851</v>
      </c>
      <c r="N96" s="23">
        <v>2.1276595744680851E-2</v>
      </c>
      <c r="O96" s="23">
        <v>0.42553191489361702</v>
      </c>
      <c r="P96" s="23">
        <v>0.19148936170212766</v>
      </c>
      <c r="Q96" s="23">
        <v>0.14893617021276595</v>
      </c>
      <c r="R96" s="23">
        <v>2.1276595744680851E-2</v>
      </c>
      <c r="S96" s="23">
        <v>1</v>
      </c>
    </row>
    <row r="97" spans="1:19">
      <c r="A97" s="24" t="s">
        <v>112</v>
      </c>
      <c r="B97" s="19">
        <v>5</v>
      </c>
      <c r="C97" s="19">
        <v>20</v>
      </c>
      <c r="D97" s="19">
        <v>3</v>
      </c>
      <c r="E97" s="19">
        <v>26</v>
      </c>
      <c r="F97" s="19">
        <v>17</v>
      </c>
      <c r="G97" s="19">
        <v>24</v>
      </c>
      <c r="H97" s="19">
        <v>0</v>
      </c>
      <c r="I97" s="19">
        <v>95</v>
      </c>
      <c r="K97" s="20" t="s">
        <v>112</v>
      </c>
      <c r="L97" s="23">
        <v>5.2631578947368418E-2</v>
      </c>
      <c r="M97" s="23">
        <v>0.21052631578947367</v>
      </c>
      <c r="N97" s="23">
        <v>3.1578947368421054E-2</v>
      </c>
      <c r="O97" s="23">
        <v>0.27368421052631581</v>
      </c>
      <c r="P97" s="23">
        <v>0.17894736842105263</v>
      </c>
      <c r="Q97" s="23">
        <v>0.25263157894736843</v>
      </c>
      <c r="R97" s="23">
        <v>0</v>
      </c>
      <c r="S97" s="23">
        <v>1</v>
      </c>
    </row>
    <row r="98" spans="1:19">
      <c r="A98" s="24" t="s">
        <v>113</v>
      </c>
      <c r="B98" s="19">
        <v>4</v>
      </c>
      <c r="C98" s="19">
        <v>16</v>
      </c>
      <c r="D98" s="19">
        <v>28</v>
      </c>
      <c r="E98" s="19">
        <v>79</v>
      </c>
      <c r="F98" s="19">
        <v>13</v>
      </c>
      <c r="G98" s="19">
        <v>26</v>
      </c>
      <c r="H98" s="19">
        <v>0</v>
      </c>
      <c r="I98" s="19">
        <v>166</v>
      </c>
      <c r="K98" s="20" t="s">
        <v>113</v>
      </c>
      <c r="L98" s="23">
        <v>2.4096385542168676E-2</v>
      </c>
      <c r="M98" s="23">
        <v>9.6385542168674704E-2</v>
      </c>
      <c r="N98" s="23">
        <v>0.16867469879518071</v>
      </c>
      <c r="O98" s="23">
        <v>0.4759036144578313</v>
      </c>
      <c r="P98" s="23">
        <v>7.8313253012048195E-2</v>
      </c>
      <c r="Q98" s="23">
        <v>0.15662650602409639</v>
      </c>
      <c r="R98" s="23">
        <v>0</v>
      </c>
      <c r="S98" s="23">
        <v>1</v>
      </c>
    </row>
    <row r="99" spans="1:19">
      <c r="A99" s="24" t="s">
        <v>115</v>
      </c>
      <c r="B99" s="19">
        <v>4</v>
      </c>
      <c r="C99" s="19">
        <v>5</v>
      </c>
      <c r="D99" s="19">
        <v>0</v>
      </c>
      <c r="E99" s="19">
        <v>4</v>
      </c>
      <c r="F99" s="19">
        <v>7</v>
      </c>
      <c r="G99" s="19">
        <v>58</v>
      </c>
      <c r="H99" s="19">
        <v>116</v>
      </c>
      <c r="I99" s="19">
        <v>194</v>
      </c>
      <c r="K99" s="20" t="s">
        <v>115</v>
      </c>
      <c r="L99" s="23">
        <v>2.0618556701030927E-2</v>
      </c>
      <c r="M99" s="23">
        <v>2.5773195876288658E-2</v>
      </c>
      <c r="N99" s="23">
        <v>0</v>
      </c>
      <c r="O99" s="23">
        <v>2.0618556701030927E-2</v>
      </c>
      <c r="P99" s="23">
        <v>3.608247422680412E-2</v>
      </c>
      <c r="Q99" s="23">
        <v>0.29896907216494845</v>
      </c>
      <c r="R99" s="23">
        <v>0.59793814432989689</v>
      </c>
      <c r="S99" s="23">
        <v>1</v>
      </c>
    </row>
    <row r="100" spans="1:19">
      <c r="A100" s="24" t="s">
        <v>116</v>
      </c>
      <c r="B100" s="19">
        <v>18</v>
      </c>
      <c r="C100" s="19">
        <v>76</v>
      </c>
      <c r="D100" s="19">
        <v>0</v>
      </c>
      <c r="E100" s="19">
        <v>27</v>
      </c>
      <c r="F100" s="19">
        <v>27</v>
      </c>
      <c r="G100" s="19">
        <v>5</v>
      </c>
      <c r="H100" s="19">
        <v>4</v>
      </c>
      <c r="I100" s="19">
        <v>157</v>
      </c>
      <c r="K100" s="20" t="s">
        <v>116</v>
      </c>
      <c r="L100" s="23">
        <v>0.11464968152866242</v>
      </c>
      <c r="M100" s="23">
        <v>0.48407643312101911</v>
      </c>
      <c r="N100" s="23">
        <v>0</v>
      </c>
      <c r="O100" s="23">
        <v>0.17197452229299362</v>
      </c>
      <c r="P100" s="23">
        <v>0.17197452229299362</v>
      </c>
      <c r="Q100" s="23">
        <v>3.1847133757961783E-2</v>
      </c>
      <c r="R100" s="23">
        <v>2.5477707006369428E-2</v>
      </c>
      <c r="S100" s="23">
        <v>1</v>
      </c>
    </row>
    <row r="101" spans="1:19">
      <c r="A101" s="24" t="s">
        <v>117</v>
      </c>
      <c r="B101" s="19">
        <v>15</v>
      </c>
      <c r="C101" s="19">
        <v>89</v>
      </c>
      <c r="D101" s="19">
        <v>1</v>
      </c>
      <c r="E101" s="19">
        <v>32</v>
      </c>
      <c r="F101" s="19">
        <v>91</v>
      </c>
      <c r="G101" s="19">
        <v>34</v>
      </c>
      <c r="H101" s="19">
        <v>41</v>
      </c>
      <c r="I101" s="19">
        <v>303</v>
      </c>
      <c r="K101" s="20" t="s">
        <v>117</v>
      </c>
      <c r="L101" s="23">
        <v>4.9504950495049507E-2</v>
      </c>
      <c r="M101" s="23">
        <v>0.29372937293729373</v>
      </c>
      <c r="N101" s="23">
        <v>3.3003300330033004E-3</v>
      </c>
      <c r="O101" s="23">
        <v>0.10561056105610561</v>
      </c>
      <c r="P101" s="23">
        <v>0.30033003300330036</v>
      </c>
      <c r="Q101" s="23">
        <v>0.11221122112211221</v>
      </c>
      <c r="R101" s="23">
        <v>0.13531353135313531</v>
      </c>
      <c r="S101" s="23">
        <v>1</v>
      </c>
    </row>
    <row r="102" spans="1:19">
      <c r="A102" s="24" t="s">
        <v>118</v>
      </c>
      <c r="B102" s="19">
        <v>21</v>
      </c>
      <c r="C102" s="19">
        <v>86</v>
      </c>
      <c r="D102" s="19">
        <v>6</v>
      </c>
      <c r="E102" s="19">
        <v>47</v>
      </c>
      <c r="F102" s="19">
        <v>32</v>
      </c>
      <c r="G102" s="19">
        <v>15</v>
      </c>
      <c r="H102" s="19">
        <v>2</v>
      </c>
      <c r="I102" s="19">
        <v>209</v>
      </c>
      <c r="K102" s="20" t="s">
        <v>118</v>
      </c>
      <c r="L102" s="23">
        <v>0.10047846889952153</v>
      </c>
      <c r="M102" s="23">
        <v>0.41148325358851673</v>
      </c>
      <c r="N102" s="23">
        <v>2.8708133971291867E-2</v>
      </c>
      <c r="O102" s="23">
        <v>0.22488038277511962</v>
      </c>
      <c r="P102" s="23">
        <v>0.15311004784688995</v>
      </c>
      <c r="Q102" s="23">
        <v>7.1770334928229665E-2</v>
      </c>
      <c r="R102" s="23">
        <v>9.5693779904306216E-3</v>
      </c>
      <c r="S102" s="23">
        <v>1</v>
      </c>
    </row>
    <row r="103" spans="1:19">
      <c r="A103" s="24" t="s">
        <v>119</v>
      </c>
      <c r="B103" s="19">
        <v>3</v>
      </c>
      <c r="C103" s="19">
        <v>26</v>
      </c>
      <c r="D103" s="19">
        <v>1</v>
      </c>
      <c r="E103" s="19">
        <v>7</v>
      </c>
      <c r="F103" s="19">
        <v>7</v>
      </c>
      <c r="G103" s="19">
        <v>7</v>
      </c>
      <c r="H103" s="19">
        <v>1</v>
      </c>
      <c r="I103" s="19">
        <v>52</v>
      </c>
      <c r="K103" s="20" t="s">
        <v>119</v>
      </c>
      <c r="L103" s="23">
        <v>5.7692307692307696E-2</v>
      </c>
      <c r="M103" s="23">
        <v>0.5</v>
      </c>
      <c r="N103" s="23">
        <v>1.9230769230769232E-2</v>
      </c>
      <c r="O103" s="23">
        <v>0.13461538461538461</v>
      </c>
      <c r="P103" s="23">
        <v>0.13461538461538461</v>
      </c>
      <c r="Q103" s="23">
        <v>0.13461538461538461</v>
      </c>
      <c r="R103" s="23">
        <v>1.9230769230769232E-2</v>
      </c>
      <c r="S103" s="23">
        <v>1</v>
      </c>
    </row>
    <row r="104" spans="1:19">
      <c r="A104" s="24" t="s">
        <v>120</v>
      </c>
      <c r="B104" s="19">
        <v>1</v>
      </c>
      <c r="C104" s="19">
        <v>13</v>
      </c>
      <c r="D104" s="19">
        <v>19</v>
      </c>
      <c r="E104" s="19">
        <v>34</v>
      </c>
      <c r="F104" s="19">
        <v>18</v>
      </c>
      <c r="G104" s="19">
        <v>13</v>
      </c>
      <c r="H104" s="19">
        <v>11</v>
      </c>
      <c r="I104" s="19">
        <v>109</v>
      </c>
      <c r="K104" s="20" t="s">
        <v>120</v>
      </c>
      <c r="L104" s="23">
        <v>9.1743119266055051E-3</v>
      </c>
      <c r="M104" s="23">
        <v>0.11926605504587157</v>
      </c>
      <c r="N104" s="23">
        <v>0.1743119266055046</v>
      </c>
      <c r="O104" s="23">
        <v>0.31192660550458717</v>
      </c>
      <c r="P104" s="23">
        <v>0.16513761467889909</v>
      </c>
      <c r="Q104" s="23">
        <v>0.11926605504587157</v>
      </c>
      <c r="R104" s="23">
        <v>0.10091743119266056</v>
      </c>
      <c r="S104" s="23">
        <v>1</v>
      </c>
    </row>
    <row r="105" spans="1:19">
      <c r="A105" s="24" t="s">
        <v>121</v>
      </c>
      <c r="B105" s="19">
        <v>2</v>
      </c>
      <c r="C105" s="19">
        <v>4</v>
      </c>
      <c r="D105" s="19">
        <v>10</v>
      </c>
      <c r="E105" s="19">
        <v>9</v>
      </c>
      <c r="F105" s="19">
        <v>14</v>
      </c>
      <c r="G105" s="19">
        <v>25</v>
      </c>
      <c r="H105" s="19">
        <v>22</v>
      </c>
      <c r="I105" s="19">
        <v>86</v>
      </c>
      <c r="K105" s="20" t="s">
        <v>121</v>
      </c>
      <c r="L105" s="23">
        <v>2.3255813953488372E-2</v>
      </c>
      <c r="M105" s="23">
        <v>4.6511627906976744E-2</v>
      </c>
      <c r="N105" s="23">
        <v>0.11627906976744186</v>
      </c>
      <c r="O105" s="23">
        <v>0.10465116279069768</v>
      </c>
      <c r="P105" s="23">
        <v>0.16279069767441862</v>
      </c>
      <c r="Q105" s="23">
        <v>0.29069767441860467</v>
      </c>
      <c r="R105" s="23">
        <v>0.2558139534883721</v>
      </c>
      <c r="S105" s="23">
        <v>1</v>
      </c>
    </row>
    <row r="106" spans="1:19">
      <c r="A106" s="24" t="s">
        <v>122</v>
      </c>
      <c r="B106" s="19">
        <v>1</v>
      </c>
      <c r="C106" s="19">
        <v>28</v>
      </c>
      <c r="D106" s="19">
        <v>22</v>
      </c>
      <c r="E106" s="19">
        <v>28</v>
      </c>
      <c r="F106" s="19">
        <v>64</v>
      </c>
      <c r="G106" s="19">
        <v>24</v>
      </c>
      <c r="H106" s="19">
        <v>4</v>
      </c>
      <c r="I106" s="19">
        <v>171</v>
      </c>
      <c r="K106" s="20" t="s">
        <v>122</v>
      </c>
      <c r="L106" s="23">
        <v>5.8479532163742687E-3</v>
      </c>
      <c r="M106" s="23">
        <v>0.16374269005847952</v>
      </c>
      <c r="N106" s="23">
        <v>0.12865497076023391</v>
      </c>
      <c r="O106" s="23">
        <v>0.16374269005847952</v>
      </c>
      <c r="P106" s="23">
        <v>0.3742690058479532</v>
      </c>
      <c r="Q106" s="23">
        <v>0.14035087719298245</v>
      </c>
      <c r="R106" s="23">
        <v>2.3391812865497075E-2</v>
      </c>
      <c r="S106" s="23">
        <v>1</v>
      </c>
    </row>
    <row r="107" spans="1:19">
      <c r="A107" s="24" t="s">
        <v>123</v>
      </c>
      <c r="B107" s="19">
        <v>0</v>
      </c>
      <c r="C107" s="19">
        <v>8</v>
      </c>
      <c r="D107" s="19">
        <v>6</v>
      </c>
      <c r="E107" s="19">
        <v>9</v>
      </c>
      <c r="F107" s="19">
        <v>16</v>
      </c>
      <c r="G107" s="19">
        <v>17</v>
      </c>
      <c r="H107" s="19">
        <v>2</v>
      </c>
      <c r="I107" s="19">
        <v>58</v>
      </c>
      <c r="K107" s="20" t="s">
        <v>123</v>
      </c>
      <c r="L107" s="23">
        <v>0</v>
      </c>
      <c r="M107" s="23">
        <v>0.13793103448275862</v>
      </c>
      <c r="N107" s="23">
        <v>0.10344827586206896</v>
      </c>
      <c r="O107" s="23">
        <v>0.15517241379310345</v>
      </c>
      <c r="P107" s="23">
        <v>0.27586206896551724</v>
      </c>
      <c r="Q107" s="23">
        <v>0.29310344827586204</v>
      </c>
      <c r="R107" s="23">
        <v>3.4482758620689655E-2</v>
      </c>
      <c r="S107" s="23">
        <v>1</v>
      </c>
    </row>
    <row r="108" spans="1:19">
      <c r="A108" s="24" t="s">
        <v>124</v>
      </c>
      <c r="B108" s="19">
        <v>10</v>
      </c>
      <c r="C108" s="19">
        <v>8</v>
      </c>
      <c r="D108" s="19">
        <v>12</v>
      </c>
      <c r="E108" s="19">
        <v>4</v>
      </c>
      <c r="F108" s="19">
        <v>17</v>
      </c>
      <c r="G108" s="19">
        <v>22</v>
      </c>
      <c r="H108" s="19">
        <v>4</v>
      </c>
      <c r="I108" s="19">
        <v>77</v>
      </c>
      <c r="K108" s="20" t="s">
        <v>124</v>
      </c>
      <c r="L108" s="23">
        <v>0.12987012987012986</v>
      </c>
      <c r="M108" s="23">
        <v>0.1038961038961039</v>
      </c>
      <c r="N108" s="23">
        <v>0.15584415584415584</v>
      </c>
      <c r="O108" s="23">
        <v>5.1948051948051951E-2</v>
      </c>
      <c r="P108" s="23">
        <v>0.22077922077922077</v>
      </c>
      <c r="Q108" s="23">
        <v>0.2857142857142857</v>
      </c>
      <c r="R108" s="23">
        <v>5.1948051948051951E-2</v>
      </c>
      <c r="S108" s="23">
        <v>1</v>
      </c>
    </row>
    <row r="109" spans="1:19">
      <c r="A109" s="24" t="s">
        <v>125</v>
      </c>
      <c r="B109" s="19">
        <v>1</v>
      </c>
      <c r="C109" s="19">
        <v>12</v>
      </c>
      <c r="D109" s="19">
        <v>2</v>
      </c>
      <c r="E109" s="19">
        <v>19</v>
      </c>
      <c r="F109" s="19">
        <v>13</v>
      </c>
      <c r="G109" s="19">
        <v>7</v>
      </c>
      <c r="H109" s="19">
        <v>1</v>
      </c>
      <c r="I109" s="19">
        <v>55</v>
      </c>
      <c r="K109" s="20" t="s">
        <v>125</v>
      </c>
      <c r="L109" s="23">
        <v>1.8181818181818181E-2</v>
      </c>
      <c r="M109" s="23">
        <v>0.21818181818181817</v>
      </c>
      <c r="N109" s="23">
        <v>3.6363636363636362E-2</v>
      </c>
      <c r="O109" s="23">
        <v>0.34545454545454546</v>
      </c>
      <c r="P109" s="23">
        <v>0.23636363636363636</v>
      </c>
      <c r="Q109" s="23">
        <v>0.12727272727272726</v>
      </c>
      <c r="R109" s="23">
        <v>1.8181818181818181E-2</v>
      </c>
      <c r="S109" s="23">
        <v>1</v>
      </c>
    </row>
    <row r="110" spans="1:19">
      <c r="A110" s="24" t="s">
        <v>126</v>
      </c>
      <c r="B110" s="19">
        <v>0</v>
      </c>
      <c r="C110" s="19">
        <v>4</v>
      </c>
      <c r="D110" s="19">
        <v>0</v>
      </c>
      <c r="E110" s="19">
        <v>2</v>
      </c>
      <c r="F110" s="19">
        <v>4</v>
      </c>
      <c r="G110" s="19">
        <v>0</v>
      </c>
      <c r="H110" s="19">
        <v>8</v>
      </c>
      <c r="I110" s="19">
        <v>18</v>
      </c>
      <c r="K110" s="20" t="s">
        <v>126</v>
      </c>
      <c r="L110" s="23">
        <v>0</v>
      </c>
      <c r="M110" s="23">
        <v>0.22222222222222221</v>
      </c>
      <c r="N110" s="23">
        <v>0</v>
      </c>
      <c r="O110" s="23">
        <v>0.1111111111111111</v>
      </c>
      <c r="P110" s="23">
        <v>0.22222222222222221</v>
      </c>
      <c r="Q110" s="23">
        <v>0</v>
      </c>
      <c r="R110" s="23">
        <v>0.44444444444444442</v>
      </c>
      <c r="S110" s="23">
        <v>1</v>
      </c>
    </row>
    <row r="111" spans="1:19">
      <c r="A111" s="24" t="s">
        <v>127</v>
      </c>
      <c r="B111" s="19">
        <v>25</v>
      </c>
      <c r="C111" s="19">
        <v>67</v>
      </c>
      <c r="D111" s="19">
        <v>2</v>
      </c>
      <c r="E111" s="19">
        <v>45</v>
      </c>
      <c r="F111" s="19">
        <v>21</v>
      </c>
      <c r="G111" s="19">
        <v>4</v>
      </c>
      <c r="H111" s="19">
        <v>48</v>
      </c>
      <c r="I111" s="19">
        <v>212</v>
      </c>
      <c r="K111" s="20" t="s">
        <v>127</v>
      </c>
      <c r="L111" s="23">
        <v>0.11792452830188679</v>
      </c>
      <c r="M111" s="23">
        <v>0.31603773584905659</v>
      </c>
      <c r="N111" s="23">
        <v>9.433962264150943E-3</v>
      </c>
      <c r="O111" s="23">
        <v>0.21226415094339623</v>
      </c>
      <c r="P111" s="23">
        <v>9.9056603773584911E-2</v>
      </c>
      <c r="Q111" s="23">
        <v>1.8867924528301886E-2</v>
      </c>
      <c r="R111" s="23">
        <v>0.22641509433962265</v>
      </c>
      <c r="S111" s="23">
        <v>1</v>
      </c>
    </row>
    <row r="112" spans="1:19">
      <c r="A112" s="24" t="s">
        <v>128</v>
      </c>
      <c r="B112" s="19">
        <v>36</v>
      </c>
      <c r="C112" s="19">
        <v>80</v>
      </c>
      <c r="D112" s="19">
        <v>0</v>
      </c>
      <c r="E112" s="19">
        <v>70</v>
      </c>
      <c r="F112" s="19">
        <v>63</v>
      </c>
      <c r="G112" s="19">
        <v>59</v>
      </c>
      <c r="H112" s="19">
        <v>16</v>
      </c>
      <c r="I112" s="19">
        <v>324</v>
      </c>
      <c r="K112" s="20" t="s">
        <v>128</v>
      </c>
      <c r="L112" s="23">
        <v>0.1111111111111111</v>
      </c>
      <c r="M112" s="23">
        <v>0.24691358024691357</v>
      </c>
      <c r="N112" s="23">
        <v>0</v>
      </c>
      <c r="O112" s="23">
        <v>0.21604938271604937</v>
      </c>
      <c r="P112" s="23">
        <v>0.19444444444444445</v>
      </c>
      <c r="Q112" s="23">
        <v>0.18209876543209877</v>
      </c>
      <c r="R112" s="23">
        <v>4.9382716049382713E-2</v>
      </c>
      <c r="S112" s="23">
        <v>1</v>
      </c>
    </row>
    <row r="113" spans="1:19">
      <c r="A113" s="24" t="s">
        <v>129</v>
      </c>
      <c r="B113" s="19">
        <v>14</v>
      </c>
      <c r="C113" s="19">
        <v>45</v>
      </c>
      <c r="D113" s="19">
        <v>0</v>
      </c>
      <c r="E113" s="19">
        <v>30</v>
      </c>
      <c r="F113" s="19">
        <v>10</v>
      </c>
      <c r="G113" s="19">
        <v>44</v>
      </c>
      <c r="H113" s="19">
        <v>14</v>
      </c>
      <c r="I113" s="19">
        <v>157</v>
      </c>
      <c r="K113" s="20" t="s">
        <v>129</v>
      </c>
      <c r="L113" s="23">
        <v>8.9171974522292988E-2</v>
      </c>
      <c r="M113" s="23">
        <v>0.28662420382165604</v>
      </c>
      <c r="N113" s="23">
        <v>0</v>
      </c>
      <c r="O113" s="23">
        <v>0.19108280254777071</v>
      </c>
      <c r="P113" s="23">
        <v>6.3694267515923567E-2</v>
      </c>
      <c r="Q113" s="23">
        <v>0.28025477707006369</v>
      </c>
      <c r="R113" s="23">
        <v>8.9171974522292988E-2</v>
      </c>
      <c r="S113" s="23">
        <v>1</v>
      </c>
    </row>
    <row r="114" spans="1:19">
      <c r="A114" s="24" t="s">
        <v>130</v>
      </c>
      <c r="B114" s="19">
        <v>52</v>
      </c>
      <c r="C114" s="19">
        <v>165</v>
      </c>
      <c r="D114" s="19">
        <v>0</v>
      </c>
      <c r="E114" s="19">
        <v>67</v>
      </c>
      <c r="F114" s="19">
        <v>76</v>
      </c>
      <c r="G114" s="19">
        <v>116</v>
      </c>
      <c r="H114" s="19">
        <v>186</v>
      </c>
      <c r="I114" s="19">
        <v>662</v>
      </c>
      <c r="K114" s="20" t="s">
        <v>130</v>
      </c>
      <c r="L114" s="23">
        <v>7.8549848942598186E-2</v>
      </c>
      <c r="M114" s="23">
        <v>0.24924471299093656</v>
      </c>
      <c r="N114" s="23">
        <v>0</v>
      </c>
      <c r="O114" s="23">
        <v>0.10120845921450151</v>
      </c>
      <c r="P114" s="23">
        <v>0.11480362537764351</v>
      </c>
      <c r="Q114" s="23">
        <v>0.17522658610271905</v>
      </c>
      <c r="R114" s="23">
        <v>0.2809667673716012</v>
      </c>
      <c r="S114" s="23">
        <v>1</v>
      </c>
    </row>
    <row r="115" spans="1:19">
      <c r="A115" s="24" t="s">
        <v>131</v>
      </c>
      <c r="B115" s="19">
        <v>68</v>
      </c>
      <c r="C115" s="19">
        <v>194</v>
      </c>
      <c r="D115" s="19">
        <v>2</v>
      </c>
      <c r="E115" s="19">
        <v>44</v>
      </c>
      <c r="F115" s="19">
        <v>60</v>
      </c>
      <c r="G115" s="19">
        <v>2</v>
      </c>
      <c r="H115" s="19">
        <v>61</v>
      </c>
      <c r="I115" s="19">
        <v>431</v>
      </c>
      <c r="K115" s="20" t="s">
        <v>131</v>
      </c>
      <c r="L115" s="23">
        <v>0.15777262180974477</v>
      </c>
      <c r="M115" s="23">
        <v>0.45011600928074247</v>
      </c>
      <c r="N115" s="23">
        <v>4.6403712296983757E-3</v>
      </c>
      <c r="O115" s="23">
        <v>0.10208816705336426</v>
      </c>
      <c r="P115" s="23">
        <v>0.13921113689095127</v>
      </c>
      <c r="Q115" s="23">
        <v>4.6403712296983757E-3</v>
      </c>
      <c r="R115" s="23">
        <v>0.14153132250580047</v>
      </c>
      <c r="S115" s="23">
        <v>1</v>
      </c>
    </row>
    <row r="116" spans="1:19">
      <c r="A116" s="24" t="s">
        <v>132</v>
      </c>
      <c r="B116" s="19">
        <v>8</v>
      </c>
      <c r="C116" s="19">
        <v>24</v>
      </c>
      <c r="D116" s="19">
        <v>2</v>
      </c>
      <c r="E116" s="19">
        <v>50</v>
      </c>
      <c r="F116" s="19">
        <v>6</v>
      </c>
      <c r="G116" s="19">
        <v>4</v>
      </c>
      <c r="H116" s="19">
        <v>53</v>
      </c>
      <c r="I116" s="19">
        <v>147</v>
      </c>
      <c r="K116" s="20" t="s">
        <v>132</v>
      </c>
      <c r="L116" s="23">
        <v>5.4421768707482991E-2</v>
      </c>
      <c r="M116" s="23">
        <v>0.16326530612244897</v>
      </c>
      <c r="N116" s="23">
        <v>1.3605442176870748E-2</v>
      </c>
      <c r="O116" s="23">
        <v>0.3401360544217687</v>
      </c>
      <c r="P116" s="23">
        <v>4.0816326530612242E-2</v>
      </c>
      <c r="Q116" s="23">
        <v>2.7210884353741496E-2</v>
      </c>
      <c r="R116" s="23">
        <v>0.36054421768707484</v>
      </c>
      <c r="S116" s="23">
        <v>1</v>
      </c>
    </row>
    <row r="117" spans="1:19">
      <c r="A117" s="24" t="s">
        <v>133</v>
      </c>
      <c r="B117" s="19">
        <v>2</v>
      </c>
      <c r="C117" s="19">
        <v>7</v>
      </c>
      <c r="D117" s="19">
        <v>0</v>
      </c>
      <c r="E117" s="19">
        <v>4</v>
      </c>
      <c r="F117" s="19">
        <v>7</v>
      </c>
      <c r="G117" s="19">
        <v>7</v>
      </c>
      <c r="H117" s="19">
        <v>9</v>
      </c>
      <c r="I117" s="19">
        <v>36</v>
      </c>
      <c r="K117" s="20" t="s">
        <v>133</v>
      </c>
      <c r="L117" s="23">
        <v>5.5555555555555552E-2</v>
      </c>
      <c r="M117" s="23">
        <v>0.19444444444444445</v>
      </c>
      <c r="N117" s="23">
        <v>0</v>
      </c>
      <c r="O117" s="23">
        <v>0.1111111111111111</v>
      </c>
      <c r="P117" s="23">
        <v>0.19444444444444445</v>
      </c>
      <c r="Q117" s="23">
        <v>0.19444444444444445</v>
      </c>
      <c r="R117" s="23">
        <v>0.25</v>
      </c>
      <c r="S117" s="23">
        <v>1</v>
      </c>
    </row>
    <row r="118" spans="1:19">
      <c r="A118" s="24" t="s">
        <v>134</v>
      </c>
      <c r="B118" s="19">
        <v>2</v>
      </c>
      <c r="C118" s="19">
        <v>1</v>
      </c>
      <c r="D118" s="19">
        <v>0</v>
      </c>
      <c r="E118" s="19">
        <v>38</v>
      </c>
      <c r="F118" s="19">
        <v>3</v>
      </c>
      <c r="G118" s="19">
        <v>16</v>
      </c>
      <c r="H118" s="19">
        <v>16</v>
      </c>
      <c r="I118" s="19">
        <v>76</v>
      </c>
      <c r="K118" s="20" t="s">
        <v>134</v>
      </c>
      <c r="L118" s="23">
        <v>2.6315789473684209E-2</v>
      </c>
      <c r="M118" s="23">
        <v>1.3157894736842105E-2</v>
      </c>
      <c r="N118" s="23">
        <v>0</v>
      </c>
      <c r="O118" s="23">
        <v>0.5</v>
      </c>
      <c r="P118" s="23">
        <v>3.9473684210526314E-2</v>
      </c>
      <c r="Q118" s="23">
        <v>0.21052631578947367</v>
      </c>
      <c r="R118" s="23">
        <v>0.21052631578947367</v>
      </c>
      <c r="S118" s="23">
        <v>1</v>
      </c>
    </row>
    <row r="119" spans="1:19">
      <c r="A119" s="24" t="s">
        <v>135</v>
      </c>
      <c r="B119" s="19">
        <v>1</v>
      </c>
      <c r="C119" s="19">
        <v>10</v>
      </c>
      <c r="D119" s="19">
        <v>0</v>
      </c>
      <c r="E119" s="19">
        <v>23</v>
      </c>
      <c r="F119" s="19">
        <v>22</v>
      </c>
      <c r="G119" s="19">
        <v>8</v>
      </c>
      <c r="H119" s="19">
        <v>2</v>
      </c>
      <c r="I119" s="19">
        <v>66</v>
      </c>
      <c r="K119" s="20" t="s">
        <v>135</v>
      </c>
      <c r="L119" s="23">
        <v>1.5151515151515152E-2</v>
      </c>
      <c r="M119" s="23">
        <v>0.15151515151515152</v>
      </c>
      <c r="N119" s="23">
        <v>0</v>
      </c>
      <c r="O119" s="23">
        <v>0.34848484848484851</v>
      </c>
      <c r="P119" s="23">
        <v>0.33333333333333331</v>
      </c>
      <c r="Q119" s="23">
        <v>0.12121212121212122</v>
      </c>
      <c r="R119" s="23">
        <v>3.0303030303030304E-2</v>
      </c>
      <c r="S119" s="23">
        <v>1</v>
      </c>
    </row>
    <row r="120" spans="1:19">
      <c r="A120" s="24" t="s">
        <v>137</v>
      </c>
      <c r="B120" s="19">
        <v>72</v>
      </c>
      <c r="C120" s="19">
        <v>64</v>
      </c>
      <c r="D120" s="19">
        <v>0</v>
      </c>
      <c r="E120" s="19">
        <v>48</v>
      </c>
      <c r="F120" s="19">
        <v>84</v>
      </c>
      <c r="G120" s="19">
        <v>26</v>
      </c>
      <c r="H120" s="19">
        <v>63</v>
      </c>
      <c r="I120" s="19">
        <v>357</v>
      </c>
      <c r="K120" s="20" t="s">
        <v>137</v>
      </c>
      <c r="L120" s="23">
        <v>0.20168067226890757</v>
      </c>
      <c r="M120" s="23">
        <v>0.17927170868347339</v>
      </c>
      <c r="N120" s="23">
        <v>0</v>
      </c>
      <c r="O120" s="23">
        <v>0.13445378151260504</v>
      </c>
      <c r="P120" s="23">
        <v>0.23529411764705882</v>
      </c>
      <c r="Q120" s="23">
        <v>7.2829131652661069E-2</v>
      </c>
      <c r="R120" s="23">
        <v>0.17647058823529413</v>
      </c>
      <c r="S120" s="23">
        <v>1</v>
      </c>
    </row>
    <row r="121" spans="1:19">
      <c r="A121" s="24" t="s">
        <v>138</v>
      </c>
      <c r="B121" s="19">
        <v>45</v>
      </c>
      <c r="C121" s="19">
        <v>24</v>
      </c>
      <c r="D121" s="19">
        <v>0</v>
      </c>
      <c r="E121" s="19">
        <v>7</v>
      </c>
      <c r="F121" s="19">
        <v>16</v>
      </c>
      <c r="G121" s="19">
        <v>74</v>
      </c>
      <c r="H121" s="19">
        <v>4</v>
      </c>
      <c r="I121" s="19">
        <v>170</v>
      </c>
      <c r="K121" s="20" t="s">
        <v>138</v>
      </c>
      <c r="L121" s="23">
        <v>0.26470588235294118</v>
      </c>
      <c r="M121" s="23">
        <v>0.14117647058823529</v>
      </c>
      <c r="N121" s="23">
        <v>0</v>
      </c>
      <c r="O121" s="23">
        <v>4.1176470588235294E-2</v>
      </c>
      <c r="P121" s="23">
        <v>9.4117647058823528E-2</v>
      </c>
      <c r="Q121" s="23">
        <v>0.43529411764705883</v>
      </c>
      <c r="R121" s="23">
        <v>2.3529411764705882E-2</v>
      </c>
      <c r="S121" s="23">
        <v>1</v>
      </c>
    </row>
    <row r="122" spans="1:19">
      <c r="A122" s="24" t="s">
        <v>139</v>
      </c>
      <c r="B122" s="19">
        <v>73</v>
      </c>
      <c r="C122" s="19">
        <v>140</v>
      </c>
      <c r="D122" s="19">
        <v>2</v>
      </c>
      <c r="E122" s="19">
        <v>136</v>
      </c>
      <c r="F122" s="19">
        <v>227</v>
      </c>
      <c r="G122" s="19">
        <v>76</v>
      </c>
      <c r="H122" s="19">
        <v>127</v>
      </c>
      <c r="I122" s="19">
        <v>781</v>
      </c>
      <c r="K122" s="20" t="s">
        <v>139</v>
      </c>
      <c r="L122" s="23">
        <v>9.3469910371318826E-2</v>
      </c>
      <c r="M122" s="23">
        <v>0.17925736235595391</v>
      </c>
      <c r="N122" s="23">
        <v>2.5608194622279128E-3</v>
      </c>
      <c r="O122" s="23">
        <v>0.17413572343149808</v>
      </c>
      <c r="P122" s="23">
        <v>0.29065300896286811</v>
      </c>
      <c r="Q122" s="23">
        <v>9.7311139564660698E-2</v>
      </c>
      <c r="R122" s="23">
        <v>0.16261203585147246</v>
      </c>
      <c r="S122" s="23">
        <v>1</v>
      </c>
    </row>
    <row r="123" spans="1:19">
      <c r="A123" s="24" t="s">
        <v>140</v>
      </c>
      <c r="B123" s="19">
        <v>54</v>
      </c>
      <c r="C123" s="19">
        <v>111</v>
      </c>
      <c r="D123" s="19">
        <v>1</v>
      </c>
      <c r="E123" s="19">
        <v>128</v>
      </c>
      <c r="F123" s="19">
        <v>71</v>
      </c>
      <c r="G123" s="19">
        <v>107</v>
      </c>
      <c r="H123" s="19">
        <v>202</v>
      </c>
      <c r="I123" s="19">
        <v>674</v>
      </c>
      <c r="K123" s="20" t="s">
        <v>140</v>
      </c>
      <c r="L123" s="23">
        <v>8.0118694362017809E-2</v>
      </c>
      <c r="M123" s="23">
        <v>0.16468842729970326</v>
      </c>
      <c r="N123" s="23">
        <v>1.483679525222552E-3</v>
      </c>
      <c r="O123" s="23">
        <v>0.18991097922848665</v>
      </c>
      <c r="P123" s="23">
        <v>0.10534124629080119</v>
      </c>
      <c r="Q123" s="23">
        <v>0.15875370919881307</v>
      </c>
      <c r="R123" s="23">
        <v>0.29970326409495551</v>
      </c>
      <c r="S123" s="23">
        <v>1</v>
      </c>
    </row>
    <row r="124" spans="1:19">
      <c r="A124" s="24" t="s">
        <v>141</v>
      </c>
      <c r="B124" s="19">
        <v>28</v>
      </c>
      <c r="C124" s="19">
        <v>63</v>
      </c>
      <c r="D124" s="19">
        <v>3</v>
      </c>
      <c r="E124" s="19">
        <v>87</v>
      </c>
      <c r="F124" s="19">
        <v>185</v>
      </c>
      <c r="G124" s="19">
        <v>53</v>
      </c>
      <c r="H124" s="19">
        <v>59</v>
      </c>
      <c r="I124" s="19">
        <v>478</v>
      </c>
      <c r="K124" s="20" t="s">
        <v>141</v>
      </c>
      <c r="L124" s="23">
        <v>5.8577405857740586E-2</v>
      </c>
      <c r="M124" s="23">
        <v>0.13179916317991633</v>
      </c>
      <c r="N124" s="23">
        <v>6.2761506276150627E-3</v>
      </c>
      <c r="O124" s="23">
        <v>0.18200836820083682</v>
      </c>
      <c r="P124" s="23">
        <v>0.38702928870292885</v>
      </c>
      <c r="Q124" s="23">
        <v>0.11087866108786611</v>
      </c>
      <c r="R124" s="23">
        <v>0.12343096234309624</v>
      </c>
      <c r="S124" s="23">
        <v>1</v>
      </c>
    </row>
    <row r="125" spans="1:19">
      <c r="A125" s="24" t="s">
        <v>142</v>
      </c>
      <c r="B125" s="19">
        <v>5</v>
      </c>
      <c r="C125" s="19">
        <v>14</v>
      </c>
      <c r="D125" s="19">
        <v>1</v>
      </c>
      <c r="E125" s="19">
        <v>36</v>
      </c>
      <c r="F125" s="19">
        <v>7</v>
      </c>
      <c r="G125" s="19">
        <v>3</v>
      </c>
      <c r="H125" s="19">
        <v>5</v>
      </c>
      <c r="I125" s="19">
        <v>71</v>
      </c>
      <c r="K125" s="20" t="s">
        <v>142</v>
      </c>
      <c r="L125" s="23">
        <v>7.0422535211267609E-2</v>
      </c>
      <c r="M125" s="23">
        <v>0.19718309859154928</v>
      </c>
      <c r="N125" s="23">
        <v>1.4084507042253521E-2</v>
      </c>
      <c r="O125" s="23">
        <v>0.50704225352112675</v>
      </c>
      <c r="P125" s="23">
        <v>9.8591549295774641E-2</v>
      </c>
      <c r="Q125" s="23">
        <v>4.2253521126760563E-2</v>
      </c>
      <c r="R125" s="23">
        <v>7.0422535211267609E-2</v>
      </c>
      <c r="S125" s="23">
        <v>1</v>
      </c>
    </row>
    <row r="126" spans="1:19">
      <c r="A126" s="24" t="s">
        <v>143</v>
      </c>
      <c r="B126" s="19">
        <v>20</v>
      </c>
      <c r="C126" s="19">
        <v>56</v>
      </c>
      <c r="D126" s="19">
        <v>3</v>
      </c>
      <c r="E126" s="19">
        <v>98</v>
      </c>
      <c r="F126" s="19">
        <v>31</v>
      </c>
      <c r="G126" s="19">
        <v>13</v>
      </c>
      <c r="H126" s="19">
        <v>303</v>
      </c>
      <c r="I126" s="19">
        <v>524</v>
      </c>
      <c r="K126" s="20" t="s">
        <v>143</v>
      </c>
      <c r="L126" s="23">
        <v>3.8167938931297711E-2</v>
      </c>
      <c r="M126" s="23">
        <v>0.10687022900763359</v>
      </c>
      <c r="N126" s="23">
        <v>5.7251908396946565E-3</v>
      </c>
      <c r="O126" s="23">
        <v>0.18702290076335878</v>
      </c>
      <c r="P126" s="23">
        <v>5.9160305343511452E-2</v>
      </c>
      <c r="Q126" s="23">
        <v>2.4809160305343511E-2</v>
      </c>
      <c r="R126" s="23">
        <v>0.5782442748091603</v>
      </c>
      <c r="S126" s="23">
        <v>1</v>
      </c>
    </row>
    <row r="127" spans="1:19">
      <c r="A127" s="24" t="s">
        <v>144</v>
      </c>
      <c r="B127" s="19">
        <v>4</v>
      </c>
      <c r="C127" s="19">
        <v>6</v>
      </c>
      <c r="D127" s="19">
        <v>0</v>
      </c>
      <c r="E127" s="19">
        <v>2</v>
      </c>
      <c r="F127" s="19">
        <v>6</v>
      </c>
      <c r="G127" s="19">
        <v>4</v>
      </c>
      <c r="H127" s="19">
        <v>52</v>
      </c>
      <c r="I127" s="19">
        <v>74</v>
      </c>
      <c r="K127" s="20" t="s">
        <v>144</v>
      </c>
      <c r="L127" s="23">
        <v>5.4054054054054057E-2</v>
      </c>
      <c r="M127" s="23">
        <v>8.1081081081081086E-2</v>
      </c>
      <c r="N127" s="23">
        <v>0</v>
      </c>
      <c r="O127" s="23">
        <v>2.7027027027027029E-2</v>
      </c>
      <c r="P127" s="23">
        <v>8.1081081081081086E-2</v>
      </c>
      <c r="Q127" s="23">
        <v>5.4054054054054057E-2</v>
      </c>
      <c r="R127" s="23">
        <v>0.70270270270270274</v>
      </c>
      <c r="S127" s="23">
        <v>1</v>
      </c>
    </row>
    <row r="128" spans="1:19">
      <c r="A128" s="24" t="s">
        <v>145</v>
      </c>
      <c r="B128" s="19">
        <v>20</v>
      </c>
      <c r="C128" s="19">
        <v>42</v>
      </c>
      <c r="D128" s="19">
        <v>0</v>
      </c>
      <c r="E128" s="19">
        <v>156</v>
      </c>
      <c r="F128" s="19">
        <v>105</v>
      </c>
      <c r="G128" s="19">
        <v>33</v>
      </c>
      <c r="H128" s="19">
        <v>48</v>
      </c>
      <c r="I128" s="19">
        <v>404</v>
      </c>
      <c r="K128" s="20" t="s">
        <v>145</v>
      </c>
      <c r="L128" s="23">
        <v>4.9504950495049507E-2</v>
      </c>
      <c r="M128" s="23">
        <v>0.10396039603960396</v>
      </c>
      <c r="N128" s="23">
        <v>0</v>
      </c>
      <c r="O128" s="23">
        <v>0.38613861386138615</v>
      </c>
      <c r="P128" s="23">
        <v>0.25990099009900991</v>
      </c>
      <c r="Q128" s="23">
        <v>8.1683168316831686E-2</v>
      </c>
      <c r="R128" s="23">
        <v>0.11881188118811881</v>
      </c>
      <c r="S128" s="23">
        <v>1</v>
      </c>
    </row>
    <row r="129" spans="1:19">
      <c r="A129" s="24" t="s">
        <v>146</v>
      </c>
      <c r="B129" s="19">
        <v>9</v>
      </c>
      <c r="C129" s="19">
        <v>49</v>
      </c>
      <c r="D129" s="19">
        <v>3</v>
      </c>
      <c r="E129" s="19">
        <v>59</v>
      </c>
      <c r="F129" s="19">
        <v>19</v>
      </c>
      <c r="G129" s="19">
        <v>18</v>
      </c>
      <c r="H129" s="19">
        <v>4</v>
      </c>
      <c r="I129" s="19">
        <v>161</v>
      </c>
      <c r="K129" s="20" t="s">
        <v>146</v>
      </c>
      <c r="L129" s="23">
        <v>5.5900621118012424E-2</v>
      </c>
      <c r="M129" s="23">
        <v>0.30434782608695654</v>
      </c>
      <c r="N129" s="23">
        <v>1.8633540372670808E-2</v>
      </c>
      <c r="O129" s="23">
        <v>0.36645962732919257</v>
      </c>
      <c r="P129" s="23">
        <v>0.11801242236024845</v>
      </c>
      <c r="Q129" s="23">
        <v>0.11180124223602485</v>
      </c>
      <c r="R129" s="23">
        <v>2.4844720496894408E-2</v>
      </c>
      <c r="S129" s="23">
        <v>1</v>
      </c>
    </row>
    <row r="130" spans="1:19">
      <c r="A130" s="24" t="s">
        <v>147</v>
      </c>
      <c r="B130" s="19">
        <v>37</v>
      </c>
      <c r="C130" s="19">
        <v>60</v>
      </c>
      <c r="D130" s="19">
        <v>1</v>
      </c>
      <c r="E130" s="19">
        <v>153</v>
      </c>
      <c r="F130" s="19">
        <v>134</v>
      </c>
      <c r="G130" s="19">
        <v>7</v>
      </c>
      <c r="H130" s="19">
        <v>68</v>
      </c>
      <c r="I130" s="19">
        <v>460</v>
      </c>
      <c r="K130" s="20" t="s">
        <v>147</v>
      </c>
      <c r="L130" s="23">
        <v>8.0434782608695646E-2</v>
      </c>
      <c r="M130" s="23">
        <v>0.13043478260869565</v>
      </c>
      <c r="N130" s="23">
        <v>2.1739130434782609E-3</v>
      </c>
      <c r="O130" s="23">
        <v>0.33260869565217394</v>
      </c>
      <c r="P130" s="23">
        <v>0.29130434782608694</v>
      </c>
      <c r="Q130" s="23">
        <v>1.5217391304347827E-2</v>
      </c>
      <c r="R130" s="23">
        <v>0.14782608695652175</v>
      </c>
      <c r="S130" s="23">
        <v>1</v>
      </c>
    </row>
    <row r="131" spans="1:19">
      <c r="A131" s="24" t="s">
        <v>148</v>
      </c>
      <c r="B131" s="19">
        <v>77</v>
      </c>
      <c r="C131" s="19">
        <v>43</v>
      </c>
      <c r="D131" s="19">
        <v>9</v>
      </c>
      <c r="E131" s="19">
        <v>52</v>
      </c>
      <c r="F131" s="19">
        <v>23</v>
      </c>
      <c r="G131" s="19">
        <v>15</v>
      </c>
      <c r="H131" s="19">
        <v>39</v>
      </c>
      <c r="I131" s="19">
        <v>258</v>
      </c>
      <c r="K131" s="20" t="s">
        <v>148</v>
      </c>
      <c r="L131" s="23">
        <v>0.29844961240310075</v>
      </c>
      <c r="M131" s="23">
        <v>0.16666666666666666</v>
      </c>
      <c r="N131" s="23">
        <v>3.4883720930232558E-2</v>
      </c>
      <c r="O131" s="23">
        <v>0.20155038759689922</v>
      </c>
      <c r="P131" s="23">
        <v>8.9147286821705432E-2</v>
      </c>
      <c r="Q131" s="23">
        <v>5.8139534883720929E-2</v>
      </c>
      <c r="R131" s="23">
        <v>0.15116279069767441</v>
      </c>
      <c r="S131" s="23">
        <v>1</v>
      </c>
    </row>
    <row r="132" spans="1:19">
      <c r="A132" s="24" t="s">
        <v>149</v>
      </c>
      <c r="B132" s="19">
        <v>14</v>
      </c>
      <c r="C132" s="19">
        <v>47</v>
      </c>
      <c r="D132" s="19">
        <v>7</v>
      </c>
      <c r="E132" s="19">
        <v>11</v>
      </c>
      <c r="F132" s="19">
        <v>13</v>
      </c>
      <c r="G132" s="19">
        <v>14</v>
      </c>
      <c r="H132" s="19">
        <v>97</v>
      </c>
      <c r="I132" s="19">
        <v>203</v>
      </c>
      <c r="K132" s="20" t="s">
        <v>149</v>
      </c>
      <c r="L132" s="23">
        <v>6.8965517241379309E-2</v>
      </c>
      <c r="M132" s="23">
        <v>0.23152709359605911</v>
      </c>
      <c r="N132" s="23">
        <v>3.4482758620689655E-2</v>
      </c>
      <c r="O132" s="23">
        <v>5.4187192118226604E-2</v>
      </c>
      <c r="P132" s="23">
        <v>6.4039408866995079E-2</v>
      </c>
      <c r="Q132" s="23">
        <v>6.8965517241379309E-2</v>
      </c>
      <c r="R132" s="23">
        <v>0.47783251231527096</v>
      </c>
      <c r="S132" s="23">
        <v>1</v>
      </c>
    </row>
    <row r="133" spans="1:19">
      <c r="A133" s="24" t="s">
        <v>150</v>
      </c>
      <c r="B133" s="19">
        <v>3</v>
      </c>
      <c r="C133" s="19">
        <v>28</v>
      </c>
      <c r="D133" s="19">
        <v>3</v>
      </c>
      <c r="E133" s="19">
        <v>42</v>
      </c>
      <c r="F133" s="19">
        <v>11</v>
      </c>
      <c r="G133" s="19">
        <v>15</v>
      </c>
      <c r="H133" s="19">
        <v>21</v>
      </c>
      <c r="I133" s="19">
        <v>123</v>
      </c>
      <c r="K133" s="20" t="s">
        <v>150</v>
      </c>
      <c r="L133" s="23">
        <v>2.4390243902439025E-2</v>
      </c>
      <c r="M133" s="23">
        <v>0.22764227642276422</v>
      </c>
      <c r="N133" s="23">
        <v>2.4390243902439025E-2</v>
      </c>
      <c r="O133" s="23">
        <v>0.34146341463414637</v>
      </c>
      <c r="P133" s="23">
        <v>8.943089430894309E-2</v>
      </c>
      <c r="Q133" s="23">
        <v>0.12195121951219512</v>
      </c>
      <c r="R133" s="23">
        <v>0.17073170731707318</v>
      </c>
      <c r="S133" s="23">
        <v>1</v>
      </c>
    </row>
    <row r="134" spans="1:19">
      <c r="A134" s="24" t="s">
        <v>152</v>
      </c>
      <c r="B134" s="19">
        <v>51</v>
      </c>
      <c r="C134" s="19">
        <v>156</v>
      </c>
      <c r="D134" s="19">
        <v>3</v>
      </c>
      <c r="E134" s="19">
        <v>35</v>
      </c>
      <c r="F134" s="19">
        <v>61</v>
      </c>
      <c r="G134" s="19">
        <v>58</v>
      </c>
      <c r="H134" s="19">
        <v>57</v>
      </c>
      <c r="I134" s="19">
        <v>421</v>
      </c>
      <c r="K134" s="20" t="s">
        <v>152</v>
      </c>
      <c r="L134" s="23">
        <v>0.12114014251781473</v>
      </c>
      <c r="M134" s="23">
        <v>0.37054631828978624</v>
      </c>
      <c r="N134" s="23">
        <v>7.1258907363420431E-3</v>
      </c>
      <c r="O134" s="23">
        <v>8.3135391923990498E-2</v>
      </c>
      <c r="P134" s="23">
        <v>0.14489311163895488</v>
      </c>
      <c r="Q134" s="23">
        <v>0.13776722090261281</v>
      </c>
      <c r="R134" s="23">
        <v>0.13539192399049882</v>
      </c>
      <c r="S134" s="23">
        <v>1</v>
      </c>
    </row>
    <row r="135" spans="1:19">
      <c r="A135" s="24" t="s">
        <v>153</v>
      </c>
      <c r="B135" s="19">
        <v>142</v>
      </c>
      <c r="C135" s="19">
        <v>281</v>
      </c>
      <c r="D135" s="19">
        <v>8</v>
      </c>
      <c r="E135" s="19">
        <v>452</v>
      </c>
      <c r="F135" s="19">
        <v>110</v>
      </c>
      <c r="G135" s="19">
        <v>66</v>
      </c>
      <c r="H135" s="19">
        <v>80</v>
      </c>
      <c r="I135" s="19">
        <v>1139</v>
      </c>
      <c r="K135" s="20" t="s">
        <v>153</v>
      </c>
      <c r="L135" s="23">
        <v>0.12467076382791922</v>
      </c>
      <c r="M135" s="23">
        <v>0.24670763827919229</v>
      </c>
      <c r="N135" s="23">
        <v>7.0237050043898156E-3</v>
      </c>
      <c r="O135" s="23">
        <v>0.39683933274802458</v>
      </c>
      <c r="P135" s="23">
        <v>9.6575943810359971E-2</v>
      </c>
      <c r="Q135" s="23">
        <v>5.7945566286215978E-2</v>
      </c>
      <c r="R135" s="23">
        <v>7.0237050043898158E-2</v>
      </c>
      <c r="S135" s="23">
        <v>1</v>
      </c>
    </row>
    <row r="136" spans="1:19">
      <c r="A136" s="24" t="s">
        <v>154</v>
      </c>
      <c r="B136" s="19">
        <v>14</v>
      </c>
      <c r="C136" s="19">
        <v>21</v>
      </c>
      <c r="D136" s="19">
        <v>2</v>
      </c>
      <c r="E136" s="19">
        <v>15</v>
      </c>
      <c r="F136" s="19">
        <v>13</v>
      </c>
      <c r="G136" s="19">
        <v>2</v>
      </c>
      <c r="H136" s="19">
        <v>10</v>
      </c>
      <c r="I136" s="19">
        <v>77</v>
      </c>
      <c r="K136" s="20" t="s">
        <v>154</v>
      </c>
      <c r="L136" s="23">
        <v>0.18181818181818182</v>
      </c>
      <c r="M136" s="23">
        <v>0.27272727272727271</v>
      </c>
      <c r="N136" s="23">
        <v>2.5974025974025976E-2</v>
      </c>
      <c r="O136" s="23">
        <v>0.19480519480519481</v>
      </c>
      <c r="P136" s="23">
        <v>0.16883116883116883</v>
      </c>
      <c r="Q136" s="23">
        <v>2.5974025974025976E-2</v>
      </c>
      <c r="R136" s="23">
        <v>0.12987012987012986</v>
      </c>
      <c r="S136" s="23">
        <v>1</v>
      </c>
    </row>
    <row r="137" spans="1:19">
      <c r="A137" s="24" t="s">
        <v>155</v>
      </c>
      <c r="B137" s="19">
        <v>0</v>
      </c>
      <c r="C137" s="19">
        <v>8</v>
      </c>
      <c r="D137" s="19">
        <v>1</v>
      </c>
      <c r="E137" s="19">
        <v>0</v>
      </c>
      <c r="F137" s="19">
        <v>2</v>
      </c>
      <c r="G137" s="19">
        <v>0</v>
      </c>
      <c r="H137" s="19">
        <v>3</v>
      </c>
      <c r="I137" s="19">
        <v>14</v>
      </c>
      <c r="K137" s="20" t="s">
        <v>155</v>
      </c>
      <c r="L137" s="23">
        <v>0</v>
      </c>
      <c r="M137" s="23">
        <v>0.5714285714285714</v>
      </c>
      <c r="N137" s="23">
        <v>7.1428571428571425E-2</v>
      </c>
      <c r="O137" s="23">
        <v>0</v>
      </c>
      <c r="P137" s="23">
        <v>0.14285714285714285</v>
      </c>
      <c r="Q137" s="23">
        <v>0</v>
      </c>
      <c r="R137" s="23">
        <v>0.21428571428571427</v>
      </c>
      <c r="S137" s="23">
        <v>1</v>
      </c>
    </row>
    <row r="138" spans="1:19">
      <c r="A138" s="24" t="s">
        <v>156</v>
      </c>
      <c r="B138" s="19">
        <v>0</v>
      </c>
      <c r="C138" s="19">
        <v>57</v>
      </c>
      <c r="D138" s="19">
        <v>0</v>
      </c>
      <c r="E138" s="19">
        <v>6</v>
      </c>
      <c r="F138" s="19">
        <v>23</v>
      </c>
      <c r="G138" s="19">
        <v>21</v>
      </c>
      <c r="H138" s="19">
        <v>17</v>
      </c>
      <c r="I138" s="19">
        <v>124</v>
      </c>
      <c r="K138" s="20" t="s">
        <v>156</v>
      </c>
      <c r="L138" s="23">
        <v>0</v>
      </c>
      <c r="M138" s="23">
        <v>0.45967741935483869</v>
      </c>
      <c r="N138" s="23">
        <v>0</v>
      </c>
      <c r="O138" s="23">
        <v>4.8387096774193547E-2</v>
      </c>
      <c r="P138" s="23">
        <v>0.18548387096774194</v>
      </c>
      <c r="Q138" s="23">
        <v>0.16935483870967741</v>
      </c>
      <c r="R138" s="23">
        <v>0.13709677419354838</v>
      </c>
      <c r="S138" s="23">
        <v>1</v>
      </c>
    </row>
    <row r="139" spans="1:19">
      <c r="A139" s="24" t="s">
        <v>157</v>
      </c>
      <c r="B139" s="19">
        <v>1</v>
      </c>
      <c r="C139" s="19">
        <v>20</v>
      </c>
      <c r="D139" s="19">
        <v>1</v>
      </c>
      <c r="E139" s="19">
        <v>7</v>
      </c>
      <c r="F139" s="19">
        <v>11</v>
      </c>
      <c r="G139" s="19">
        <v>7</v>
      </c>
      <c r="H139" s="19">
        <v>34</v>
      </c>
      <c r="I139" s="19">
        <v>81</v>
      </c>
      <c r="K139" s="20" t="s">
        <v>157</v>
      </c>
      <c r="L139" s="23">
        <v>1.2345679012345678E-2</v>
      </c>
      <c r="M139" s="23">
        <v>0.24691358024691357</v>
      </c>
      <c r="N139" s="23">
        <v>1.2345679012345678E-2</v>
      </c>
      <c r="O139" s="23">
        <v>8.6419753086419748E-2</v>
      </c>
      <c r="P139" s="23">
        <v>0.13580246913580246</v>
      </c>
      <c r="Q139" s="23">
        <v>8.6419753086419748E-2</v>
      </c>
      <c r="R139" s="23">
        <v>0.41975308641975306</v>
      </c>
      <c r="S139" s="23">
        <v>1</v>
      </c>
    </row>
    <row r="140" spans="1:19">
      <c r="A140" s="24" t="s">
        <v>158</v>
      </c>
      <c r="B140" s="19">
        <v>2</v>
      </c>
      <c r="C140" s="19">
        <v>15</v>
      </c>
      <c r="D140" s="19">
        <v>2</v>
      </c>
      <c r="E140" s="19">
        <v>8</v>
      </c>
      <c r="F140" s="19">
        <v>4</v>
      </c>
      <c r="G140" s="19">
        <v>2</v>
      </c>
      <c r="H140" s="19">
        <v>5</v>
      </c>
      <c r="I140" s="19">
        <v>38</v>
      </c>
      <c r="K140" s="20" t="s">
        <v>158</v>
      </c>
      <c r="L140" s="23">
        <v>5.2631578947368418E-2</v>
      </c>
      <c r="M140" s="23">
        <v>0.39473684210526316</v>
      </c>
      <c r="N140" s="23">
        <v>5.2631578947368418E-2</v>
      </c>
      <c r="O140" s="23">
        <v>0.21052631578947367</v>
      </c>
      <c r="P140" s="23">
        <v>0.10526315789473684</v>
      </c>
      <c r="Q140" s="23">
        <v>5.2631578947368418E-2</v>
      </c>
      <c r="R140" s="23">
        <v>0.13157894736842105</v>
      </c>
      <c r="S140" s="23">
        <v>1</v>
      </c>
    </row>
    <row r="141" spans="1:19">
      <c r="A141" s="24" t="s">
        <v>159</v>
      </c>
      <c r="B141" s="19">
        <v>8</v>
      </c>
      <c r="C141" s="19">
        <v>37</v>
      </c>
      <c r="D141" s="19">
        <v>5</v>
      </c>
      <c r="E141" s="19">
        <v>9</v>
      </c>
      <c r="F141" s="19">
        <v>15</v>
      </c>
      <c r="G141" s="19">
        <v>32</v>
      </c>
      <c r="H141" s="19">
        <v>12</v>
      </c>
      <c r="I141" s="19">
        <v>118</v>
      </c>
      <c r="K141" s="20" t="s">
        <v>159</v>
      </c>
      <c r="L141" s="23">
        <v>6.7796610169491525E-2</v>
      </c>
      <c r="M141" s="23">
        <v>0.3135593220338983</v>
      </c>
      <c r="N141" s="23">
        <v>4.2372881355932202E-2</v>
      </c>
      <c r="O141" s="23">
        <v>7.6271186440677971E-2</v>
      </c>
      <c r="P141" s="23">
        <v>0.1271186440677966</v>
      </c>
      <c r="Q141" s="23">
        <v>0.2711864406779661</v>
      </c>
      <c r="R141" s="23">
        <v>0.10169491525423729</v>
      </c>
      <c r="S141" s="23">
        <v>1</v>
      </c>
    </row>
    <row r="142" spans="1:19">
      <c r="A142" s="24" t="s">
        <v>160</v>
      </c>
      <c r="B142" s="19">
        <v>37</v>
      </c>
      <c r="C142" s="19">
        <v>97</v>
      </c>
      <c r="D142" s="19">
        <v>1</v>
      </c>
      <c r="E142" s="19">
        <v>123</v>
      </c>
      <c r="F142" s="19">
        <v>24</v>
      </c>
      <c r="G142" s="19">
        <v>6</v>
      </c>
      <c r="H142" s="19">
        <v>42</v>
      </c>
      <c r="I142" s="19">
        <v>330</v>
      </c>
      <c r="K142" s="20" t="s">
        <v>160</v>
      </c>
      <c r="L142" s="23">
        <v>0.11212121212121212</v>
      </c>
      <c r="M142" s="23">
        <v>0.29393939393939394</v>
      </c>
      <c r="N142" s="23">
        <v>3.0303030303030303E-3</v>
      </c>
      <c r="O142" s="23">
        <v>0.37272727272727274</v>
      </c>
      <c r="P142" s="23">
        <v>7.2727272727272724E-2</v>
      </c>
      <c r="Q142" s="23">
        <v>1.8181818181818181E-2</v>
      </c>
      <c r="R142" s="23">
        <v>0.12727272727272726</v>
      </c>
      <c r="S142" s="23">
        <v>1</v>
      </c>
    </row>
    <row r="143" spans="1:19">
      <c r="A143" s="24" t="s">
        <v>161</v>
      </c>
      <c r="B143" s="19">
        <v>16</v>
      </c>
      <c r="C143" s="19">
        <v>62</v>
      </c>
      <c r="D143" s="19">
        <v>2</v>
      </c>
      <c r="E143" s="19">
        <v>69</v>
      </c>
      <c r="F143" s="19">
        <v>20</v>
      </c>
      <c r="G143" s="19">
        <v>12</v>
      </c>
      <c r="H143" s="19">
        <v>6</v>
      </c>
      <c r="I143" s="19">
        <v>187</v>
      </c>
      <c r="K143" s="20" t="s">
        <v>161</v>
      </c>
      <c r="L143" s="23">
        <v>8.5561497326203204E-2</v>
      </c>
      <c r="M143" s="23">
        <v>0.33155080213903743</v>
      </c>
      <c r="N143" s="23">
        <v>1.06951871657754E-2</v>
      </c>
      <c r="O143" s="23">
        <v>0.36898395721925131</v>
      </c>
      <c r="P143" s="23">
        <v>0.10695187165775401</v>
      </c>
      <c r="Q143" s="23">
        <v>6.4171122994652413E-2</v>
      </c>
      <c r="R143" s="23">
        <v>3.2085561497326207E-2</v>
      </c>
      <c r="S143" s="23">
        <v>1</v>
      </c>
    </row>
    <row r="144" spans="1:19">
      <c r="A144" s="24" t="s">
        <v>162</v>
      </c>
      <c r="B144" s="19">
        <v>2</v>
      </c>
      <c r="C144" s="19">
        <v>14</v>
      </c>
      <c r="D144" s="19">
        <v>22</v>
      </c>
      <c r="E144" s="19">
        <v>82</v>
      </c>
      <c r="F144" s="19">
        <v>12</v>
      </c>
      <c r="G144" s="19">
        <v>10</v>
      </c>
      <c r="H144" s="19">
        <v>9</v>
      </c>
      <c r="I144" s="19">
        <v>151</v>
      </c>
      <c r="K144" s="20" t="s">
        <v>162</v>
      </c>
      <c r="L144" s="23">
        <v>1.3245033112582781E-2</v>
      </c>
      <c r="M144" s="23">
        <v>9.2715231788079472E-2</v>
      </c>
      <c r="N144" s="23">
        <v>0.14569536423841059</v>
      </c>
      <c r="O144" s="23">
        <v>0.54304635761589404</v>
      </c>
      <c r="P144" s="23">
        <v>7.9470198675496692E-2</v>
      </c>
      <c r="Q144" s="23">
        <v>6.6225165562913912E-2</v>
      </c>
      <c r="R144" s="23">
        <v>5.9602649006622516E-2</v>
      </c>
      <c r="S144" s="23">
        <v>1</v>
      </c>
    </row>
    <row r="145" spans="1:19">
      <c r="A145" s="24" t="s">
        <v>163</v>
      </c>
      <c r="B145" s="19">
        <v>2</v>
      </c>
      <c r="C145" s="19">
        <v>25</v>
      </c>
      <c r="D145" s="19">
        <v>3</v>
      </c>
      <c r="E145" s="19">
        <v>8</v>
      </c>
      <c r="F145" s="19">
        <v>11</v>
      </c>
      <c r="G145" s="19">
        <v>3</v>
      </c>
      <c r="H145" s="19">
        <v>5</v>
      </c>
      <c r="I145" s="19">
        <v>57</v>
      </c>
      <c r="K145" s="20" t="s">
        <v>163</v>
      </c>
      <c r="L145" s="23">
        <v>3.5087719298245612E-2</v>
      </c>
      <c r="M145" s="23">
        <v>0.43859649122807015</v>
      </c>
      <c r="N145" s="23">
        <v>5.2631578947368418E-2</v>
      </c>
      <c r="O145" s="23">
        <v>0.14035087719298245</v>
      </c>
      <c r="P145" s="23">
        <v>0.19298245614035087</v>
      </c>
      <c r="Q145" s="23">
        <v>5.2631578947368418E-2</v>
      </c>
      <c r="R145" s="23">
        <v>8.771929824561403E-2</v>
      </c>
      <c r="S145" s="23">
        <v>1</v>
      </c>
    </row>
    <row r="146" spans="1:19">
      <c r="A146" s="24" t="s">
        <v>164</v>
      </c>
      <c r="B146" s="19">
        <v>1</v>
      </c>
      <c r="C146" s="19">
        <v>14</v>
      </c>
      <c r="D146" s="19">
        <v>5</v>
      </c>
      <c r="E146" s="19">
        <v>8</v>
      </c>
      <c r="F146" s="19">
        <v>21</v>
      </c>
      <c r="G146" s="19">
        <v>49</v>
      </c>
      <c r="H146" s="19">
        <v>5</v>
      </c>
      <c r="I146" s="19">
        <v>103</v>
      </c>
      <c r="K146" s="20" t="s">
        <v>164</v>
      </c>
      <c r="L146" s="23">
        <v>9.7087378640776691E-3</v>
      </c>
      <c r="M146" s="23">
        <v>0.13592233009708737</v>
      </c>
      <c r="N146" s="23">
        <v>4.8543689320388349E-2</v>
      </c>
      <c r="O146" s="23">
        <v>7.7669902912621352E-2</v>
      </c>
      <c r="P146" s="23">
        <v>0.20388349514563106</v>
      </c>
      <c r="Q146" s="23">
        <v>0.47572815533980584</v>
      </c>
      <c r="R146" s="23">
        <v>4.8543689320388349E-2</v>
      </c>
      <c r="S146" s="23">
        <v>1</v>
      </c>
    </row>
    <row r="147" spans="1:19">
      <c r="A147" s="24" t="s">
        <v>165</v>
      </c>
      <c r="B147" s="19">
        <v>4</v>
      </c>
      <c r="C147" s="19">
        <v>15</v>
      </c>
      <c r="D147" s="19">
        <v>1</v>
      </c>
      <c r="E147" s="19">
        <v>9</v>
      </c>
      <c r="F147" s="19">
        <v>13</v>
      </c>
      <c r="G147" s="19">
        <v>7</v>
      </c>
      <c r="H147" s="19">
        <v>17</v>
      </c>
      <c r="I147" s="19">
        <v>66</v>
      </c>
      <c r="K147" s="20" t="s">
        <v>165</v>
      </c>
      <c r="L147" s="23">
        <v>6.0606060606060608E-2</v>
      </c>
      <c r="M147" s="23">
        <v>0.22727272727272727</v>
      </c>
      <c r="N147" s="23">
        <v>1.5151515151515152E-2</v>
      </c>
      <c r="O147" s="23">
        <v>0.13636363636363635</v>
      </c>
      <c r="P147" s="23">
        <v>0.19696969696969696</v>
      </c>
      <c r="Q147" s="23">
        <v>0.10606060606060606</v>
      </c>
      <c r="R147" s="23">
        <v>0.25757575757575757</v>
      </c>
      <c r="S147" s="23">
        <v>1</v>
      </c>
    </row>
    <row r="148" spans="1:19">
      <c r="A148" s="24" t="s">
        <v>166</v>
      </c>
      <c r="B148" s="19">
        <v>2</v>
      </c>
      <c r="C148" s="19">
        <v>6</v>
      </c>
      <c r="D148" s="19">
        <v>1</v>
      </c>
      <c r="E148" s="19">
        <v>13</v>
      </c>
      <c r="F148" s="19">
        <v>4</v>
      </c>
      <c r="G148" s="19">
        <v>22</v>
      </c>
      <c r="H148" s="19">
        <v>10</v>
      </c>
      <c r="I148" s="19">
        <v>58</v>
      </c>
      <c r="K148" s="20" t="s">
        <v>166</v>
      </c>
      <c r="L148" s="23">
        <v>3.4482758620689655E-2</v>
      </c>
      <c r="M148" s="23">
        <v>0.10344827586206896</v>
      </c>
      <c r="N148" s="23">
        <v>1.7241379310344827E-2</v>
      </c>
      <c r="O148" s="23">
        <v>0.22413793103448276</v>
      </c>
      <c r="P148" s="23">
        <v>6.8965517241379309E-2</v>
      </c>
      <c r="Q148" s="23">
        <v>0.37931034482758619</v>
      </c>
      <c r="R148" s="23">
        <v>0.17241379310344829</v>
      </c>
      <c r="S148" s="23">
        <v>1</v>
      </c>
    </row>
    <row r="149" spans="1:19">
      <c r="A149" s="24" t="s">
        <v>167</v>
      </c>
      <c r="B149" s="19">
        <v>4</v>
      </c>
      <c r="C149" s="19">
        <v>7</v>
      </c>
      <c r="D149" s="19">
        <v>3</v>
      </c>
      <c r="E149" s="19">
        <v>12</v>
      </c>
      <c r="F149" s="19">
        <v>5</v>
      </c>
      <c r="G149" s="19">
        <v>5</v>
      </c>
      <c r="H149" s="19">
        <v>14</v>
      </c>
      <c r="I149" s="19">
        <v>50</v>
      </c>
      <c r="K149" s="20" t="s">
        <v>167</v>
      </c>
      <c r="L149" s="23">
        <v>0.08</v>
      </c>
      <c r="M149" s="23">
        <v>0.14000000000000001</v>
      </c>
      <c r="N149" s="23">
        <v>0.06</v>
      </c>
      <c r="O149" s="23">
        <v>0.24</v>
      </c>
      <c r="P149" s="23">
        <v>0.1</v>
      </c>
      <c r="Q149" s="23">
        <v>0.1</v>
      </c>
      <c r="R149" s="23">
        <v>0.28000000000000003</v>
      </c>
      <c r="S149" s="23">
        <v>1</v>
      </c>
    </row>
    <row r="150" spans="1:19">
      <c r="A150" s="24" t="s">
        <v>168</v>
      </c>
      <c r="B150" s="19">
        <v>2</v>
      </c>
      <c r="C150" s="19">
        <v>4</v>
      </c>
      <c r="D150" s="19">
        <v>1</v>
      </c>
      <c r="E150" s="19">
        <v>4</v>
      </c>
      <c r="F150" s="19">
        <v>9</v>
      </c>
      <c r="G150" s="19">
        <v>2</v>
      </c>
      <c r="H150" s="19">
        <v>7</v>
      </c>
      <c r="I150" s="19">
        <v>29</v>
      </c>
      <c r="K150" s="20" t="s">
        <v>168</v>
      </c>
      <c r="L150" s="23">
        <v>6.8965517241379309E-2</v>
      </c>
      <c r="M150" s="23">
        <v>0.13793103448275862</v>
      </c>
      <c r="N150" s="23">
        <v>3.4482758620689655E-2</v>
      </c>
      <c r="O150" s="23">
        <v>0.13793103448275862</v>
      </c>
      <c r="P150" s="23">
        <v>0.31034482758620691</v>
      </c>
      <c r="Q150" s="23">
        <v>6.8965517241379309E-2</v>
      </c>
      <c r="R150" s="23">
        <v>0.2413793103448276</v>
      </c>
      <c r="S150" s="23">
        <v>1</v>
      </c>
    </row>
    <row r="151" spans="1:19">
      <c r="A151" s="24" t="s">
        <v>169</v>
      </c>
      <c r="B151" s="19">
        <v>3</v>
      </c>
      <c r="C151" s="19">
        <v>24</v>
      </c>
      <c r="D151" s="19">
        <v>3</v>
      </c>
      <c r="E151" s="19">
        <v>23</v>
      </c>
      <c r="F151" s="19">
        <v>18</v>
      </c>
      <c r="G151" s="19">
        <v>18</v>
      </c>
      <c r="H151" s="19">
        <v>7</v>
      </c>
      <c r="I151" s="19">
        <v>96</v>
      </c>
      <c r="K151" s="20" t="s">
        <v>169</v>
      </c>
      <c r="L151" s="23">
        <v>3.125E-2</v>
      </c>
      <c r="M151" s="23">
        <v>0.25</v>
      </c>
      <c r="N151" s="23">
        <v>3.125E-2</v>
      </c>
      <c r="O151" s="23">
        <v>0.23958333333333334</v>
      </c>
      <c r="P151" s="23">
        <v>0.1875</v>
      </c>
      <c r="Q151" s="23">
        <v>0.1875</v>
      </c>
      <c r="R151" s="23">
        <v>7.2916666666666671E-2</v>
      </c>
      <c r="S151" s="23">
        <v>1</v>
      </c>
    </row>
    <row r="152" spans="1:19">
      <c r="A152" s="24" t="s">
        <v>171</v>
      </c>
      <c r="B152" s="19">
        <v>3</v>
      </c>
      <c r="C152" s="19">
        <v>31</v>
      </c>
      <c r="D152" s="19">
        <v>9</v>
      </c>
      <c r="E152" s="19">
        <v>48</v>
      </c>
      <c r="F152" s="19">
        <v>4</v>
      </c>
      <c r="G152" s="19">
        <v>14</v>
      </c>
      <c r="H152" s="19">
        <v>1</v>
      </c>
      <c r="I152" s="19">
        <v>110</v>
      </c>
      <c r="K152" s="20" t="s">
        <v>171</v>
      </c>
      <c r="L152" s="23">
        <v>2.7272727272727271E-2</v>
      </c>
      <c r="M152" s="23">
        <v>0.2818181818181818</v>
      </c>
      <c r="N152" s="23">
        <v>8.1818181818181818E-2</v>
      </c>
      <c r="O152" s="23">
        <v>0.43636363636363634</v>
      </c>
      <c r="P152" s="23">
        <v>3.6363636363636362E-2</v>
      </c>
      <c r="Q152" s="23">
        <v>0.12727272727272726</v>
      </c>
      <c r="R152" s="23">
        <v>9.0909090909090905E-3</v>
      </c>
      <c r="S152" s="23">
        <v>1</v>
      </c>
    </row>
    <row r="153" spans="1:19">
      <c r="A153" s="24" t="s">
        <v>172</v>
      </c>
      <c r="B153" s="19">
        <v>11</v>
      </c>
      <c r="C153" s="19">
        <v>61</v>
      </c>
      <c r="D153" s="19">
        <v>0</v>
      </c>
      <c r="E153" s="19">
        <v>27</v>
      </c>
      <c r="F153" s="19">
        <v>5</v>
      </c>
      <c r="G153" s="19">
        <v>14</v>
      </c>
      <c r="H153" s="19">
        <v>19</v>
      </c>
      <c r="I153" s="19">
        <v>137</v>
      </c>
      <c r="K153" s="20" t="s">
        <v>172</v>
      </c>
      <c r="L153" s="23">
        <v>8.0291970802919707E-2</v>
      </c>
      <c r="M153" s="23">
        <v>0.44525547445255476</v>
      </c>
      <c r="N153" s="23">
        <v>0</v>
      </c>
      <c r="O153" s="23">
        <v>0.19708029197080293</v>
      </c>
      <c r="P153" s="23">
        <v>3.6496350364963501E-2</v>
      </c>
      <c r="Q153" s="23">
        <v>0.10218978102189781</v>
      </c>
      <c r="R153" s="23">
        <v>0.13868613138686131</v>
      </c>
      <c r="S153" s="23">
        <v>1</v>
      </c>
    </row>
    <row r="154" spans="1:19">
      <c r="A154" s="24" t="s">
        <v>173</v>
      </c>
      <c r="B154" s="19">
        <v>35</v>
      </c>
      <c r="C154" s="19">
        <v>131</v>
      </c>
      <c r="D154" s="19">
        <v>14</v>
      </c>
      <c r="E154" s="19">
        <v>139</v>
      </c>
      <c r="F154" s="19">
        <v>25</v>
      </c>
      <c r="G154" s="19">
        <v>13</v>
      </c>
      <c r="H154" s="19">
        <v>35</v>
      </c>
      <c r="I154" s="19">
        <v>392</v>
      </c>
      <c r="K154" s="20" t="s">
        <v>173</v>
      </c>
      <c r="L154" s="23">
        <v>8.9285714285714288E-2</v>
      </c>
      <c r="M154" s="23">
        <v>0.33418367346938777</v>
      </c>
      <c r="N154" s="23">
        <v>3.5714285714285712E-2</v>
      </c>
      <c r="O154" s="23">
        <v>0.35459183673469385</v>
      </c>
      <c r="P154" s="23">
        <v>6.3775510204081634E-2</v>
      </c>
      <c r="Q154" s="23">
        <v>3.3163265306122451E-2</v>
      </c>
      <c r="R154" s="23">
        <v>8.9285714285714288E-2</v>
      </c>
      <c r="S154" s="23">
        <v>1</v>
      </c>
    </row>
    <row r="155" spans="1:19">
      <c r="A155" s="24" t="s">
        <v>174</v>
      </c>
      <c r="B155" s="19">
        <v>8</v>
      </c>
      <c r="C155" s="19">
        <v>9</v>
      </c>
      <c r="D155" s="19">
        <v>2</v>
      </c>
      <c r="E155" s="19">
        <v>3</v>
      </c>
      <c r="F155" s="19">
        <v>1</v>
      </c>
      <c r="G155" s="19">
        <v>0</v>
      </c>
      <c r="H155" s="19">
        <v>7</v>
      </c>
      <c r="I155" s="19">
        <v>30</v>
      </c>
      <c r="K155" s="20" t="s">
        <v>174</v>
      </c>
      <c r="L155" s="23">
        <v>0.26666666666666666</v>
      </c>
      <c r="M155" s="23">
        <v>0.3</v>
      </c>
      <c r="N155" s="23">
        <v>6.6666666666666666E-2</v>
      </c>
      <c r="O155" s="23">
        <v>0.1</v>
      </c>
      <c r="P155" s="23">
        <v>3.3333333333333333E-2</v>
      </c>
      <c r="Q155" s="23">
        <v>0</v>
      </c>
      <c r="R155" s="23">
        <v>0.23333333333333334</v>
      </c>
      <c r="S155" s="23">
        <v>1</v>
      </c>
    </row>
    <row r="156" spans="1:19">
      <c r="A156" s="24" t="s">
        <v>175</v>
      </c>
      <c r="B156" s="19">
        <v>2</v>
      </c>
      <c r="C156" s="19">
        <v>4</v>
      </c>
      <c r="D156" s="19">
        <v>1</v>
      </c>
      <c r="E156" s="19">
        <v>2</v>
      </c>
      <c r="F156" s="19">
        <v>3</v>
      </c>
      <c r="G156" s="19">
        <v>0</v>
      </c>
      <c r="H156" s="19">
        <v>0</v>
      </c>
      <c r="I156" s="19">
        <v>12</v>
      </c>
      <c r="K156" s="20" t="s">
        <v>175</v>
      </c>
      <c r="L156" s="23">
        <v>0.16666666666666666</v>
      </c>
      <c r="M156" s="23">
        <v>0.33333333333333331</v>
      </c>
      <c r="N156" s="23">
        <v>8.3333333333333329E-2</v>
      </c>
      <c r="O156" s="23">
        <v>0.16666666666666666</v>
      </c>
      <c r="P156" s="23">
        <v>0.25</v>
      </c>
      <c r="Q156" s="23">
        <v>0</v>
      </c>
      <c r="R156" s="23">
        <v>0</v>
      </c>
      <c r="S156" s="23">
        <v>1</v>
      </c>
    </row>
    <row r="157" spans="1:19">
      <c r="A157" s="24" t="s">
        <v>176</v>
      </c>
      <c r="B157" s="19">
        <v>3</v>
      </c>
      <c r="C157" s="19">
        <v>27</v>
      </c>
      <c r="D157" s="19">
        <v>6</v>
      </c>
      <c r="E157" s="19">
        <v>32</v>
      </c>
      <c r="F157" s="19">
        <v>9</v>
      </c>
      <c r="G157" s="19">
        <v>4</v>
      </c>
      <c r="H157" s="19">
        <v>1</v>
      </c>
      <c r="I157" s="19">
        <v>82</v>
      </c>
      <c r="K157" s="20" t="s">
        <v>176</v>
      </c>
      <c r="L157" s="23">
        <v>3.6585365853658534E-2</v>
      </c>
      <c r="M157" s="23">
        <v>0.32926829268292684</v>
      </c>
      <c r="N157" s="23">
        <v>7.3170731707317069E-2</v>
      </c>
      <c r="O157" s="23">
        <v>0.3902439024390244</v>
      </c>
      <c r="P157" s="23">
        <v>0.10975609756097561</v>
      </c>
      <c r="Q157" s="23">
        <v>4.878048780487805E-2</v>
      </c>
      <c r="R157" s="23">
        <v>1.2195121951219513E-2</v>
      </c>
      <c r="S157" s="23">
        <v>1</v>
      </c>
    </row>
    <row r="158" spans="1:19">
      <c r="A158" s="24" t="s">
        <v>177</v>
      </c>
      <c r="B158" s="19">
        <v>0</v>
      </c>
      <c r="C158" s="19">
        <v>8</v>
      </c>
      <c r="D158" s="19">
        <v>0</v>
      </c>
      <c r="E158" s="19">
        <v>3</v>
      </c>
      <c r="F158" s="19">
        <v>1</v>
      </c>
      <c r="G158" s="19">
        <v>3</v>
      </c>
      <c r="H158" s="19">
        <v>7</v>
      </c>
      <c r="I158" s="19">
        <v>22</v>
      </c>
      <c r="K158" s="20" t="s">
        <v>177</v>
      </c>
      <c r="L158" s="23">
        <v>0</v>
      </c>
      <c r="M158" s="23">
        <v>0.36363636363636365</v>
      </c>
      <c r="N158" s="23">
        <v>0</v>
      </c>
      <c r="O158" s="23">
        <v>0.13636363636363635</v>
      </c>
      <c r="P158" s="23">
        <v>4.5454545454545456E-2</v>
      </c>
      <c r="Q158" s="23">
        <v>0.13636363636363635</v>
      </c>
      <c r="R158" s="23">
        <v>0.31818181818181818</v>
      </c>
      <c r="S158" s="23">
        <v>1</v>
      </c>
    </row>
    <row r="159" spans="1:19">
      <c r="A159" s="24" t="s">
        <v>178</v>
      </c>
      <c r="B159" s="19">
        <v>33</v>
      </c>
      <c r="C159" s="19">
        <v>213</v>
      </c>
      <c r="D159" s="19">
        <v>69</v>
      </c>
      <c r="E159" s="19">
        <v>149</v>
      </c>
      <c r="F159" s="19">
        <v>57</v>
      </c>
      <c r="G159" s="19">
        <v>45</v>
      </c>
      <c r="H159" s="19">
        <v>69</v>
      </c>
      <c r="I159" s="19">
        <v>635</v>
      </c>
      <c r="K159" s="20" t="s">
        <v>178</v>
      </c>
      <c r="L159" s="23">
        <v>5.1968503937007873E-2</v>
      </c>
      <c r="M159" s="23">
        <v>0.33543307086614171</v>
      </c>
      <c r="N159" s="23">
        <v>0.10866141732283464</v>
      </c>
      <c r="O159" s="23">
        <v>0.23464566929133859</v>
      </c>
      <c r="P159" s="23">
        <v>8.9763779527559054E-2</v>
      </c>
      <c r="Q159" s="23">
        <v>7.0866141732283464E-2</v>
      </c>
      <c r="R159" s="23">
        <v>0.10866141732283464</v>
      </c>
      <c r="S159" s="23">
        <v>1</v>
      </c>
    </row>
    <row r="160" spans="1:19">
      <c r="A160" s="24" t="s">
        <v>179</v>
      </c>
      <c r="B160" s="19">
        <v>8</v>
      </c>
      <c r="C160" s="19">
        <v>25</v>
      </c>
      <c r="D160" s="19">
        <v>1</v>
      </c>
      <c r="E160" s="19">
        <v>19</v>
      </c>
      <c r="F160" s="19">
        <v>8</v>
      </c>
      <c r="G160" s="19">
        <v>16</v>
      </c>
      <c r="H160" s="19">
        <v>18</v>
      </c>
      <c r="I160" s="19">
        <v>95</v>
      </c>
      <c r="K160" s="20" t="s">
        <v>179</v>
      </c>
      <c r="L160" s="23">
        <v>8.4210526315789472E-2</v>
      </c>
      <c r="M160" s="23">
        <v>0.26315789473684209</v>
      </c>
      <c r="N160" s="23">
        <v>1.0526315789473684E-2</v>
      </c>
      <c r="O160" s="23">
        <v>0.2</v>
      </c>
      <c r="P160" s="23">
        <v>8.4210526315789472E-2</v>
      </c>
      <c r="Q160" s="23">
        <v>0.16842105263157894</v>
      </c>
      <c r="R160" s="23">
        <v>0.18947368421052632</v>
      </c>
      <c r="S160" s="23">
        <v>1</v>
      </c>
    </row>
    <row r="161" spans="1:19">
      <c r="A161" s="24" t="s">
        <v>180</v>
      </c>
      <c r="B161" s="19">
        <v>0</v>
      </c>
      <c r="C161" s="19">
        <v>5</v>
      </c>
      <c r="D161" s="19">
        <v>0</v>
      </c>
      <c r="E161" s="19">
        <v>18</v>
      </c>
      <c r="F161" s="19">
        <v>2</v>
      </c>
      <c r="G161" s="19">
        <v>11</v>
      </c>
      <c r="H161" s="19">
        <v>6</v>
      </c>
      <c r="I161" s="19">
        <v>42</v>
      </c>
      <c r="K161" s="20" t="s">
        <v>180</v>
      </c>
      <c r="L161" s="23">
        <v>0</v>
      </c>
      <c r="M161" s="23">
        <v>0.11904761904761904</v>
      </c>
      <c r="N161" s="23">
        <v>0</v>
      </c>
      <c r="O161" s="23">
        <v>0.42857142857142855</v>
      </c>
      <c r="P161" s="23">
        <v>4.7619047619047616E-2</v>
      </c>
      <c r="Q161" s="23">
        <v>0.26190476190476192</v>
      </c>
      <c r="R161" s="23">
        <v>0.14285714285714285</v>
      </c>
      <c r="S161" s="23">
        <v>1</v>
      </c>
    </row>
    <row r="162" spans="1:19">
      <c r="A162" s="24" t="s">
        <v>181</v>
      </c>
      <c r="B162" s="19">
        <v>0</v>
      </c>
      <c r="C162" s="19">
        <v>3</v>
      </c>
      <c r="D162" s="19">
        <v>0</v>
      </c>
      <c r="E162" s="19">
        <v>2</v>
      </c>
      <c r="F162" s="19">
        <v>4</v>
      </c>
      <c r="G162" s="19">
        <v>4</v>
      </c>
      <c r="H162" s="19">
        <v>0</v>
      </c>
      <c r="I162" s="19">
        <v>13</v>
      </c>
      <c r="K162" s="20" t="s">
        <v>181</v>
      </c>
      <c r="L162" s="23">
        <v>0</v>
      </c>
      <c r="M162" s="23">
        <v>0.23076923076923078</v>
      </c>
      <c r="N162" s="23">
        <v>0</v>
      </c>
      <c r="O162" s="23">
        <v>0.15384615384615385</v>
      </c>
      <c r="P162" s="23">
        <v>0.30769230769230771</v>
      </c>
      <c r="Q162" s="23">
        <v>0.30769230769230771</v>
      </c>
      <c r="R162" s="23">
        <v>0</v>
      </c>
      <c r="S162" s="23">
        <v>1</v>
      </c>
    </row>
    <row r="163" spans="1:19">
      <c r="A163" s="24" t="s">
        <v>182</v>
      </c>
      <c r="B163" s="19">
        <v>1</v>
      </c>
      <c r="C163" s="19">
        <v>10</v>
      </c>
      <c r="D163" s="19">
        <v>1</v>
      </c>
      <c r="E163" s="19">
        <v>5</v>
      </c>
      <c r="F163" s="19">
        <v>2</v>
      </c>
      <c r="G163" s="19">
        <v>19</v>
      </c>
      <c r="H163" s="19">
        <v>3</v>
      </c>
      <c r="I163" s="19">
        <v>41</v>
      </c>
      <c r="K163" s="20" t="s">
        <v>182</v>
      </c>
      <c r="L163" s="23">
        <v>2.4390243902439025E-2</v>
      </c>
      <c r="M163" s="23">
        <v>0.24390243902439024</v>
      </c>
      <c r="N163" s="23">
        <v>2.4390243902439025E-2</v>
      </c>
      <c r="O163" s="23">
        <v>0.12195121951219512</v>
      </c>
      <c r="P163" s="23">
        <v>4.878048780487805E-2</v>
      </c>
      <c r="Q163" s="23">
        <v>0.46341463414634149</v>
      </c>
      <c r="R163" s="23">
        <v>7.3170731707317069E-2</v>
      </c>
      <c r="S163" s="23">
        <v>1</v>
      </c>
    </row>
    <row r="164" spans="1:19">
      <c r="A164" s="24" t="s">
        <v>183</v>
      </c>
      <c r="B164" s="19">
        <v>0</v>
      </c>
      <c r="C164" s="19">
        <v>13</v>
      </c>
      <c r="D164" s="19">
        <v>2</v>
      </c>
      <c r="E164" s="19">
        <v>9</v>
      </c>
      <c r="F164" s="19">
        <v>13</v>
      </c>
      <c r="G164" s="19">
        <v>9</v>
      </c>
      <c r="H164" s="19">
        <v>5</v>
      </c>
      <c r="I164" s="19">
        <v>51</v>
      </c>
      <c r="K164" s="20" t="s">
        <v>183</v>
      </c>
      <c r="L164" s="23">
        <v>0</v>
      </c>
      <c r="M164" s="23">
        <v>0.25490196078431371</v>
      </c>
      <c r="N164" s="23">
        <v>3.9215686274509803E-2</v>
      </c>
      <c r="O164" s="23">
        <v>0.17647058823529413</v>
      </c>
      <c r="P164" s="23">
        <v>0.25490196078431371</v>
      </c>
      <c r="Q164" s="23">
        <v>0.17647058823529413</v>
      </c>
      <c r="R164" s="23">
        <v>9.8039215686274508E-2</v>
      </c>
      <c r="S164" s="23">
        <v>1</v>
      </c>
    </row>
    <row r="165" spans="1:19">
      <c r="A165" s="24" t="s">
        <v>184</v>
      </c>
      <c r="B165" s="19">
        <v>4</v>
      </c>
      <c r="C165" s="19">
        <v>10</v>
      </c>
      <c r="D165" s="19">
        <v>1</v>
      </c>
      <c r="E165" s="19">
        <v>12</v>
      </c>
      <c r="F165" s="19">
        <v>13</v>
      </c>
      <c r="G165" s="19">
        <v>6</v>
      </c>
      <c r="H165" s="19">
        <v>1</v>
      </c>
      <c r="I165" s="19">
        <v>47</v>
      </c>
      <c r="K165" s="20" t="s">
        <v>184</v>
      </c>
      <c r="L165" s="23">
        <v>8.5106382978723402E-2</v>
      </c>
      <c r="M165" s="23">
        <v>0.21276595744680851</v>
      </c>
      <c r="N165" s="23">
        <v>2.1276595744680851E-2</v>
      </c>
      <c r="O165" s="23">
        <v>0.25531914893617019</v>
      </c>
      <c r="P165" s="23">
        <v>0.27659574468085107</v>
      </c>
      <c r="Q165" s="23">
        <v>0.1276595744680851</v>
      </c>
      <c r="R165" s="23">
        <v>2.1276595744680851E-2</v>
      </c>
      <c r="S165" s="23">
        <v>1</v>
      </c>
    </row>
    <row r="166" spans="1:19">
      <c r="A166" s="24" t="s">
        <v>186</v>
      </c>
      <c r="B166" s="19">
        <v>88</v>
      </c>
      <c r="C166" s="19">
        <v>128</v>
      </c>
      <c r="D166" s="19">
        <v>9</v>
      </c>
      <c r="E166" s="19">
        <v>61</v>
      </c>
      <c r="F166" s="19">
        <v>32</v>
      </c>
      <c r="G166" s="19">
        <v>10</v>
      </c>
      <c r="H166" s="19">
        <v>60</v>
      </c>
      <c r="I166" s="19">
        <v>388</v>
      </c>
      <c r="K166" s="20" t="s">
        <v>186</v>
      </c>
      <c r="L166" s="23">
        <v>0.22680412371134021</v>
      </c>
      <c r="M166" s="23">
        <v>0.32989690721649484</v>
      </c>
      <c r="N166" s="23">
        <v>2.3195876288659795E-2</v>
      </c>
      <c r="O166" s="23">
        <v>0.15721649484536082</v>
      </c>
      <c r="P166" s="23">
        <v>8.247422680412371E-2</v>
      </c>
      <c r="Q166" s="23">
        <v>2.5773195876288658E-2</v>
      </c>
      <c r="R166" s="23">
        <v>0.15463917525773196</v>
      </c>
      <c r="S166" s="23">
        <v>1</v>
      </c>
    </row>
    <row r="167" spans="1:19">
      <c r="A167" s="24" t="s">
        <v>187</v>
      </c>
      <c r="B167" s="19">
        <v>25</v>
      </c>
      <c r="C167" s="19">
        <v>94</v>
      </c>
      <c r="D167" s="19">
        <v>17</v>
      </c>
      <c r="E167" s="19">
        <v>133</v>
      </c>
      <c r="F167" s="19">
        <v>19</v>
      </c>
      <c r="G167" s="19">
        <v>10</v>
      </c>
      <c r="H167" s="19">
        <v>22</v>
      </c>
      <c r="I167" s="19">
        <v>320</v>
      </c>
      <c r="K167" s="20" t="s">
        <v>187</v>
      </c>
      <c r="L167" s="23">
        <v>7.8125E-2</v>
      </c>
      <c r="M167" s="23">
        <v>0.29375000000000001</v>
      </c>
      <c r="N167" s="23">
        <v>5.3124999999999999E-2</v>
      </c>
      <c r="O167" s="23">
        <v>0.41562500000000002</v>
      </c>
      <c r="P167" s="23">
        <v>5.9374999999999997E-2</v>
      </c>
      <c r="Q167" s="23">
        <v>3.125E-2</v>
      </c>
      <c r="R167" s="23">
        <v>6.8750000000000006E-2</v>
      </c>
      <c r="S167" s="23">
        <v>1</v>
      </c>
    </row>
    <row r="168" spans="1:19">
      <c r="A168" s="24" t="s">
        <v>188</v>
      </c>
      <c r="B168" s="19">
        <v>33</v>
      </c>
      <c r="C168" s="19">
        <v>174</v>
      </c>
      <c r="D168" s="19">
        <v>99</v>
      </c>
      <c r="E168" s="19">
        <v>190</v>
      </c>
      <c r="F168" s="19">
        <v>47</v>
      </c>
      <c r="G168" s="19">
        <v>49</v>
      </c>
      <c r="H168" s="19">
        <v>29</v>
      </c>
      <c r="I168" s="19">
        <v>621</v>
      </c>
      <c r="K168" s="20" t="s">
        <v>188</v>
      </c>
      <c r="L168" s="23">
        <v>5.3140096618357488E-2</v>
      </c>
      <c r="M168" s="23">
        <v>0.28019323671497587</v>
      </c>
      <c r="N168" s="23">
        <v>0.15942028985507245</v>
      </c>
      <c r="O168" s="23">
        <v>0.30595813204508859</v>
      </c>
      <c r="P168" s="23">
        <v>7.5684380032206122E-2</v>
      </c>
      <c r="Q168" s="23">
        <v>7.8904991948470213E-2</v>
      </c>
      <c r="R168" s="23">
        <v>4.6698872785829307E-2</v>
      </c>
      <c r="S168" s="23">
        <v>1</v>
      </c>
    </row>
    <row r="169" spans="1:19">
      <c r="A169" s="24" t="s">
        <v>189</v>
      </c>
      <c r="B169" s="19">
        <v>14</v>
      </c>
      <c r="C169" s="19">
        <v>52</v>
      </c>
      <c r="D169" s="19">
        <v>10</v>
      </c>
      <c r="E169" s="19">
        <v>10</v>
      </c>
      <c r="F169" s="19">
        <v>19</v>
      </c>
      <c r="G169" s="19">
        <v>12</v>
      </c>
      <c r="H169" s="19">
        <v>6</v>
      </c>
      <c r="I169" s="19">
        <v>123</v>
      </c>
      <c r="K169" s="20" t="s">
        <v>189</v>
      </c>
      <c r="L169" s="23">
        <v>0.11382113821138211</v>
      </c>
      <c r="M169" s="23">
        <v>0.42276422764227645</v>
      </c>
      <c r="N169" s="23">
        <v>8.1300813008130079E-2</v>
      </c>
      <c r="O169" s="23">
        <v>8.1300813008130079E-2</v>
      </c>
      <c r="P169" s="23">
        <v>0.15447154471544716</v>
      </c>
      <c r="Q169" s="23">
        <v>9.7560975609756101E-2</v>
      </c>
      <c r="R169" s="23">
        <v>4.878048780487805E-2</v>
      </c>
      <c r="S169" s="23">
        <v>1</v>
      </c>
    </row>
    <row r="170" spans="1:19">
      <c r="A170" s="24" t="s">
        <v>190</v>
      </c>
      <c r="B170" s="19">
        <v>25</v>
      </c>
      <c r="C170" s="19">
        <v>47</v>
      </c>
      <c r="D170" s="19">
        <v>3</v>
      </c>
      <c r="E170" s="19">
        <v>39</v>
      </c>
      <c r="F170" s="19">
        <v>10</v>
      </c>
      <c r="G170" s="19">
        <v>17</v>
      </c>
      <c r="H170" s="19">
        <v>18</v>
      </c>
      <c r="I170" s="19">
        <v>159</v>
      </c>
      <c r="K170" s="20" t="s">
        <v>190</v>
      </c>
      <c r="L170" s="23">
        <v>0.15723270440251572</v>
      </c>
      <c r="M170" s="23">
        <v>0.29559748427672955</v>
      </c>
      <c r="N170" s="23">
        <v>1.8867924528301886E-2</v>
      </c>
      <c r="O170" s="23">
        <v>0.24528301886792453</v>
      </c>
      <c r="P170" s="23">
        <v>6.2893081761006289E-2</v>
      </c>
      <c r="Q170" s="23">
        <v>0.1069182389937107</v>
      </c>
      <c r="R170" s="23">
        <v>0.11320754716981132</v>
      </c>
      <c r="S170" s="23">
        <v>1</v>
      </c>
    </row>
    <row r="171" spans="1:19">
      <c r="A171" s="24" t="s">
        <v>191</v>
      </c>
      <c r="B171" s="19">
        <v>21</v>
      </c>
      <c r="C171" s="19">
        <v>67</v>
      </c>
      <c r="D171" s="19">
        <v>4</v>
      </c>
      <c r="E171" s="19">
        <v>89</v>
      </c>
      <c r="F171" s="19">
        <v>10</v>
      </c>
      <c r="G171" s="19">
        <v>3</v>
      </c>
      <c r="H171" s="19">
        <v>36</v>
      </c>
      <c r="I171" s="19">
        <v>230</v>
      </c>
      <c r="K171" s="20" t="s">
        <v>191</v>
      </c>
      <c r="L171" s="23">
        <v>9.1304347826086957E-2</v>
      </c>
      <c r="M171" s="23">
        <v>0.29130434782608694</v>
      </c>
      <c r="N171" s="23">
        <v>1.7391304347826087E-2</v>
      </c>
      <c r="O171" s="23">
        <v>0.38695652173913042</v>
      </c>
      <c r="P171" s="23">
        <v>4.3478260869565216E-2</v>
      </c>
      <c r="Q171" s="23">
        <v>1.3043478260869565E-2</v>
      </c>
      <c r="R171" s="23">
        <v>0.15652173913043479</v>
      </c>
      <c r="S171" s="23">
        <v>1</v>
      </c>
    </row>
    <row r="172" spans="1:19">
      <c r="A172" s="24" t="s">
        <v>192</v>
      </c>
      <c r="B172" s="19">
        <v>37</v>
      </c>
      <c r="C172" s="19">
        <v>38</v>
      </c>
      <c r="D172" s="19">
        <v>3</v>
      </c>
      <c r="E172" s="19">
        <v>55</v>
      </c>
      <c r="F172" s="19">
        <v>16</v>
      </c>
      <c r="G172" s="19">
        <v>3</v>
      </c>
      <c r="H172" s="19">
        <v>6</v>
      </c>
      <c r="I172" s="19">
        <v>158</v>
      </c>
      <c r="K172" s="20" t="s">
        <v>192</v>
      </c>
      <c r="L172" s="23">
        <v>0.23417721518987342</v>
      </c>
      <c r="M172" s="23">
        <v>0.24050632911392406</v>
      </c>
      <c r="N172" s="23">
        <v>1.8987341772151899E-2</v>
      </c>
      <c r="O172" s="23">
        <v>0.34810126582278483</v>
      </c>
      <c r="P172" s="23">
        <v>0.10126582278481013</v>
      </c>
      <c r="Q172" s="23">
        <v>1.8987341772151899E-2</v>
      </c>
      <c r="R172" s="23">
        <v>3.7974683544303799E-2</v>
      </c>
      <c r="S172" s="23">
        <v>1</v>
      </c>
    </row>
    <row r="173" spans="1:19">
      <c r="A173" s="24" t="s">
        <v>193</v>
      </c>
      <c r="B173" s="19">
        <v>3</v>
      </c>
      <c r="C173" s="19">
        <v>10</v>
      </c>
      <c r="D173" s="19">
        <v>0</v>
      </c>
      <c r="E173" s="19">
        <v>4</v>
      </c>
      <c r="F173" s="19">
        <v>0</v>
      </c>
      <c r="G173" s="19">
        <v>3</v>
      </c>
      <c r="H173" s="19">
        <v>0</v>
      </c>
      <c r="I173" s="19">
        <v>20</v>
      </c>
      <c r="K173" s="20" t="s">
        <v>193</v>
      </c>
      <c r="L173" s="23">
        <v>0.15</v>
      </c>
      <c r="M173" s="23">
        <v>0.5</v>
      </c>
      <c r="N173" s="23">
        <v>0</v>
      </c>
      <c r="O173" s="23">
        <v>0.2</v>
      </c>
      <c r="P173" s="23">
        <v>0</v>
      </c>
      <c r="Q173" s="23">
        <v>0.15</v>
      </c>
      <c r="R173" s="23">
        <v>0</v>
      </c>
      <c r="S173" s="23">
        <v>1</v>
      </c>
    </row>
    <row r="174" spans="1:19">
      <c r="A174" s="24" t="s">
        <v>194</v>
      </c>
      <c r="B174" s="19">
        <v>11</v>
      </c>
      <c r="C174" s="19">
        <v>26</v>
      </c>
      <c r="D174" s="19">
        <v>1</v>
      </c>
      <c r="E174" s="19">
        <v>9</v>
      </c>
      <c r="F174" s="19">
        <v>11</v>
      </c>
      <c r="G174" s="19">
        <v>11</v>
      </c>
      <c r="H174" s="19">
        <v>0</v>
      </c>
      <c r="I174" s="19">
        <v>69</v>
      </c>
      <c r="K174" s="20" t="s">
        <v>194</v>
      </c>
      <c r="L174" s="23">
        <v>0.15942028985507245</v>
      </c>
      <c r="M174" s="23">
        <v>0.37681159420289856</v>
      </c>
      <c r="N174" s="23">
        <v>1.4492753623188406E-2</v>
      </c>
      <c r="O174" s="23">
        <v>0.13043478260869565</v>
      </c>
      <c r="P174" s="23">
        <v>0.15942028985507245</v>
      </c>
      <c r="Q174" s="23">
        <v>0.15942028985507245</v>
      </c>
      <c r="R174" s="23">
        <v>0</v>
      </c>
      <c r="S174" s="23">
        <v>1</v>
      </c>
    </row>
    <row r="175" spans="1:19">
      <c r="A175" s="24" t="s">
        <v>195</v>
      </c>
      <c r="B175" s="19">
        <v>3</v>
      </c>
      <c r="C175" s="19">
        <v>31</v>
      </c>
      <c r="D175" s="19">
        <v>1</v>
      </c>
      <c r="E175" s="19">
        <v>9</v>
      </c>
      <c r="F175" s="19">
        <v>10</v>
      </c>
      <c r="G175" s="19">
        <v>0</v>
      </c>
      <c r="H175" s="19">
        <v>0</v>
      </c>
      <c r="I175" s="19">
        <v>54</v>
      </c>
      <c r="K175" s="20" t="s">
        <v>195</v>
      </c>
      <c r="L175" s="23">
        <v>5.5555555555555552E-2</v>
      </c>
      <c r="M175" s="23">
        <v>0.57407407407407407</v>
      </c>
      <c r="N175" s="23">
        <v>1.8518518518518517E-2</v>
      </c>
      <c r="O175" s="23">
        <v>0.16666666666666666</v>
      </c>
      <c r="P175" s="23">
        <v>0.18518518518518517</v>
      </c>
      <c r="Q175" s="23">
        <v>0</v>
      </c>
      <c r="R175" s="23">
        <v>0</v>
      </c>
      <c r="S175" s="23">
        <v>1</v>
      </c>
    </row>
    <row r="176" spans="1:19">
      <c r="A176" s="24" t="s">
        <v>196</v>
      </c>
      <c r="B176" s="19">
        <v>9</v>
      </c>
      <c r="C176" s="19">
        <v>85</v>
      </c>
      <c r="D176" s="19">
        <v>33</v>
      </c>
      <c r="E176" s="19">
        <v>106</v>
      </c>
      <c r="F176" s="19">
        <v>37</v>
      </c>
      <c r="G176" s="19">
        <v>15</v>
      </c>
      <c r="H176" s="19">
        <v>10</v>
      </c>
      <c r="I176" s="19">
        <v>295</v>
      </c>
      <c r="K176" s="20" t="s">
        <v>196</v>
      </c>
      <c r="L176" s="23">
        <v>3.0508474576271188E-2</v>
      </c>
      <c r="M176" s="23">
        <v>0.28813559322033899</v>
      </c>
      <c r="N176" s="23">
        <v>0.11186440677966102</v>
      </c>
      <c r="O176" s="23">
        <v>0.35932203389830508</v>
      </c>
      <c r="P176" s="23">
        <v>0.12542372881355932</v>
      </c>
      <c r="Q176" s="23">
        <v>5.0847457627118647E-2</v>
      </c>
      <c r="R176" s="23">
        <v>3.3898305084745763E-2</v>
      </c>
      <c r="S176" s="23">
        <v>1</v>
      </c>
    </row>
    <row r="177" spans="1:19">
      <c r="A177" s="24" t="s">
        <v>197</v>
      </c>
      <c r="B177" s="19">
        <v>83</v>
      </c>
      <c r="C177" s="19">
        <v>93</v>
      </c>
      <c r="D177" s="19">
        <v>29</v>
      </c>
      <c r="E177" s="19">
        <v>117</v>
      </c>
      <c r="F177" s="19">
        <v>56</v>
      </c>
      <c r="G177" s="19">
        <v>102</v>
      </c>
      <c r="H177" s="19">
        <v>26</v>
      </c>
      <c r="I177" s="19">
        <v>506</v>
      </c>
      <c r="K177" s="20" t="s">
        <v>197</v>
      </c>
      <c r="L177" s="23">
        <v>0.16403162055335968</v>
      </c>
      <c r="M177" s="23">
        <v>0.18379446640316205</v>
      </c>
      <c r="N177" s="23">
        <v>5.731225296442688E-2</v>
      </c>
      <c r="O177" s="23">
        <v>0.23122529644268774</v>
      </c>
      <c r="P177" s="23">
        <v>0.11067193675889328</v>
      </c>
      <c r="Q177" s="23">
        <v>0.20158102766798419</v>
      </c>
      <c r="R177" s="23">
        <v>5.1383399209486168E-2</v>
      </c>
      <c r="S177" s="23">
        <v>1</v>
      </c>
    </row>
    <row r="178" spans="1:19">
      <c r="A178" s="24" t="s">
        <v>198</v>
      </c>
      <c r="B178" s="19">
        <v>19</v>
      </c>
      <c r="C178" s="19">
        <v>35</v>
      </c>
      <c r="D178" s="19">
        <v>3</v>
      </c>
      <c r="E178" s="19">
        <v>20</v>
      </c>
      <c r="F178" s="19">
        <v>10</v>
      </c>
      <c r="G178" s="19">
        <v>6</v>
      </c>
      <c r="H178" s="19">
        <v>12</v>
      </c>
      <c r="I178" s="19">
        <v>105</v>
      </c>
      <c r="K178" s="20" t="s">
        <v>198</v>
      </c>
      <c r="L178" s="23">
        <v>0.18095238095238095</v>
      </c>
      <c r="M178" s="23">
        <v>0.33333333333333331</v>
      </c>
      <c r="N178" s="23">
        <v>2.8571428571428571E-2</v>
      </c>
      <c r="O178" s="23">
        <v>0.19047619047619047</v>
      </c>
      <c r="P178" s="23">
        <v>9.5238095238095233E-2</v>
      </c>
      <c r="Q178" s="23">
        <v>5.7142857142857141E-2</v>
      </c>
      <c r="R178" s="23">
        <v>0.11428571428571428</v>
      </c>
      <c r="S178" s="23">
        <v>1</v>
      </c>
    </row>
    <row r="179" spans="1:19">
      <c r="A179" s="24" t="s">
        <v>199</v>
      </c>
      <c r="B179" s="19">
        <v>26</v>
      </c>
      <c r="C179" s="19">
        <v>123</v>
      </c>
      <c r="D179" s="19">
        <v>5</v>
      </c>
      <c r="E179" s="19">
        <v>36</v>
      </c>
      <c r="F179" s="19">
        <v>33</v>
      </c>
      <c r="G179" s="19">
        <v>39</v>
      </c>
      <c r="H179" s="19">
        <v>15</v>
      </c>
      <c r="I179" s="19">
        <v>277</v>
      </c>
      <c r="K179" s="20" t="s">
        <v>199</v>
      </c>
      <c r="L179" s="23">
        <v>9.3862815884476536E-2</v>
      </c>
      <c r="M179" s="23">
        <v>0.44404332129963897</v>
      </c>
      <c r="N179" s="23">
        <v>1.8050541516245487E-2</v>
      </c>
      <c r="O179" s="23">
        <v>0.1299638989169675</v>
      </c>
      <c r="P179" s="23">
        <v>0.11913357400722022</v>
      </c>
      <c r="Q179" s="23">
        <v>0.1407942238267148</v>
      </c>
      <c r="R179" s="23">
        <v>5.4151624548736461E-2</v>
      </c>
      <c r="S179" s="23">
        <v>1</v>
      </c>
    </row>
    <row r="180" spans="1:19">
      <c r="A180" s="24" t="s">
        <v>200</v>
      </c>
      <c r="B180" s="19">
        <v>6</v>
      </c>
      <c r="C180" s="19">
        <v>38</v>
      </c>
      <c r="D180" s="19">
        <v>33</v>
      </c>
      <c r="E180" s="19">
        <v>80</v>
      </c>
      <c r="F180" s="19">
        <v>22</v>
      </c>
      <c r="G180" s="19">
        <v>14</v>
      </c>
      <c r="H180" s="19">
        <v>2</v>
      </c>
      <c r="I180" s="19">
        <v>195</v>
      </c>
      <c r="K180" s="20" t="s">
        <v>200</v>
      </c>
      <c r="L180" s="23">
        <v>3.0769230769230771E-2</v>
      </c>
      <c r="M180" s="23">
        <v>0.19487179487179487</v>
      </c>
      <c r="N180" s="23">
        <v>0.16923076923076924</v>
      </c>
      <c r="O180" s="23">
        <v>0.41025641025641024</v>
      </c>
      <c r="P180" s="23">
        <v>0.11282051282051282</v>
      </c>
      <c r="Q180" s="23">
        <v>7.179487179487179E-2</v>
      </c>
      <c r="R180" s="23">
        <v>1.0256410256410256E-2</v>
      </c>
      <c r="S180" s="23">
        <v>1</v>
      </c>
    </row>
    <row r="181" spans="1:19">
      <c r="A181" s="24" t="s">
        <v>202</v>
      </c>
      <c r="B181" s="19">
        <v>31</v>
      </c>
      <c r="C181" s="19">
        <v>97</v>
      </c>
      <c r="D181" s="19">
        <v>28</v>
      </c>
      <c r="E181" s="19">
        <v>128</v>
      </c>
      <c r="F181" s="19">
        <v>221</v>
      </c>
      <c r="G181" s="19">
        <v>36</v>
      </c>
      <c r="H181" s="19">
        <v>33</v>
      </c>
      <c r="I181" s="19">
        <v>574</v>
      </c>
      <c r="K181" s="20" t="s">
        <v>202</v>
      </c>
      <c r="L181" s="23">
        <v>5.4006968641114983E-2</v>
      </c>
      <c r="M181" s="23">
        <v>0.16898954703832753</v>
      </c>
      <c r="N181" s="23">
        <v>4.878048780487805E-2</v>
      </c>
      <c r="O181" s="23">
        <v>0.22299651567944251</v>
      </c>
      <c r="P181" s="23">
        <v>0.38501742160278746</v>
      </c>
      <c r="Q181" s="23">
        <v>6.2717770034843204E-2</v>
      </c>
      <c r="R181" s="23">
        <v>5.7491289198606271E-2</v>
      </c>
      <c r="S181" s="23">
        <v>1</v>
      </c>
    </row>
    <row r="182" spans="1:19">
      <c r="A182" s="24" t="s">
        <v>203</v>
      </c>
      <c r="B182" s="19">
        <v>512</v>
      </c>
      <c r="C182" s="19">
        <v>593</v>
      </c>
      <c r="D182" s="19">
        <v>3</v>
      </c>
      <c r="E182" s="19">
        <v>173</v>
      </c>
      <c r="F182" s="19">
        <v>347</v>
      </c>
      <c r="G182" s="19">
        <v>578</v>
      </c>
      <c r="H182" s="19">
        <v>219</v>
      </c>
      <c r="I182" s="19">
        <v>2425</v>
      </c>
      <c r="K182" s="20" t="s">
        <v>203</v>
      </c>
      <c r="L182" s="23">
        <v>0.21113402061855671</v>
      </c>
      <c r="M182" s="23">
        <v>0.24453608247422681</v>
      </c>
      <c r="N182" s="23">
        <v>1.2371134020618556E-3</v>
      </c>
      <c r="O182" s="23">
        <v>7.1340206185567009E-2</v>
      </c>
      <c r="P182" s="23">
        <v>0.14309278350515464</v>
      </c>
      <c r="Q182" s="23">
        <v>0.23835051546391753</v>
      </c>
      <c r="R182" s="23">
        <v>9.0309278350515471E-2</v>
      </c>
      <c r="S182" s="23">
        <v>1</v>
      </c>
    </row>
    <row r="183" spans="1:19">
      <c r="A183" s="24" t="s">
        <v>204</v>
      </c>
      <c r="B183" s="19">
        <v>172</v>
      </c>
      <c r="C183" s="19">
        <v>94</v>
      </c>
      <c r="D183" s="19">
        <v>0</v>
      </c>
      <c r="E183" s="19">
        <v>44</v>
      </c>
      <c r="F183" s="19">
        <v>73</v>
      </c>
      <c r="G183" s="19">
        <v>74</v>
      </c>
      <c r="H183" s="19">
        <v>53</v>
      </c>
      <c r="I183" s="19">
        <v>510</v>
      </c>
      <c r="K183" s="20" t="s">
        <v>204</v>
      </c>
      <c r="L183" s="23">
        <v>0.33725490196078434</v>
      </c>
      <c r="M183" s="23">
        <v>0.18431372549019609</v>
      </c>
      <c r="N183" s="23">
        <v>0</v>
      </c>
      <c r="O183" s="23">
        <v>8.6274509803921567E-2</v>
      </c>
      <c r="P183" s="23">
        <v>0.14313725490196078</v>
      </c>
      <c r="Q183" s="23">
        <v>0.14509803921568629</v>
      </c>
      <c r="R183" s="23">
        <v>0.10392156862745099</v>
      </c>
      <c r="S183" s="23">
        <v>1</v>
      </c>
    </row>
    <row r="184" spans="1:19">
      <c r="A184" s="24" t="s">
        <v>205</v>
      </c>
      <c r="B184" s="19">
        <v>77</v>
      </c>
      <c r="C184" s="19">
        <v>267</v>
      </c>
      <c r="D184" s="19">
        <v>19</v>
      </c>
      <c r="E184" s="19">
        <v>31</v>
      </c>
      <c r="F184" s="19">
        <v>106</v>
      </c>
      <c r="G184" s="19">
        <v>10</v>
      </c>
      <c r="H184" s="19">
        <v>8</v>
      </c>
      <c r="I184" s="19">
        <v>518</v>
      </c>
      <c r="K184" s="20" t="s">
        <v>205</v>
      </c>
      <c r="L184" s="23">
        <v>0.14864864864864866</v>
      </c>
      <c r="M184" s="23">
        <v>0.51544401544401541</v>
      </c>
      <c r="N184" s="23">
        <v>3.6679536679536683E-2</v>
      </c>
      <c r="O184" s="23">
        <v>5.9845559845559844E-2</v>
      </c>
      <c r="P184" s="23">
        <v>0.20463320463320464</v>
      </c>
      <c r="Q184" s="23">
        <v>1.9305019305019305E-2</v>
      </c>
      <c r="R184" s="23">
        <v>1.5444015444015444E-2</v>
      </c>
      <c r="S184" s="23">
        <v>1</v>
      </c>
    </row>
    <row r="185" spans="1:19">
      <c r="A185" s="24" t="s">
        <v>206</v>
      </c>
      <c r="B185" s="19">
        <v>10</v>
      </c>
      <c r="C185" s="19">
        <v>55</v>
      </c>
      <c r="D185" s="19">
        <v>1</v>
      </c>
      <c r="E185" s="19">
        <v>16</v>
      </c>
      <c r="F185" s="19">
        <v>51</v>
      </c>
      <c r="G185" s="19">
        <v>15</v>
      </c>
      <c r="H185" s="19">
        <v>43</v>
      </c>
      <c r="I185" s="19">
        <v>191</v>
      </c>
      <c r="K185" s="20" t="s">
        <v>206</v>
      </c>
      <c r="L185" s="23">
        <v>5.2356020942408377E-2</v>
      </c>
      <c r="M185" s="23">
        <v>0.2879581151832461</v>
      </c>
      <c r="N185" s="23">
        <v>5.235602094240838E-3</v>
      </c>
      <c r="O185" s="23">
        <v>8.3769633507853408E-2</v>
      </c>
      <c r="P185" s="23">
        <v>0.26701570680628273</v>
      </c>
      <c r="Q185" s="23">
        <v>7.8534031413612565E-2</v>
      </c>
      <c r="R185" s="23">
        <v>0.22513089005235601</v>
      </c>
      <c r="S185" s="23">
        <v>1</v>
      </c>
    </row>
    <row r="186" spans="1:19">
      <c r="A186" s="24" t="s">
        <v>207</v>
      </c>
      <c r="B186" s="19">
        <v>27</v>
      </c>
      <c r="C186" s="19">
        <v>31</v>
      </c>
      <c r="D186" s="19">
        <v>10</v>
      </c>
      <c r="E186" s="19">
        <v>42</v>
      </c>
      <c r="F186" s="19">
        <v>33</v>
      </c>
      <c r="G186" s="19">
        <v>34</v>
      </c>
      <c r="H186" s="19">
        <v>9</v>
      </c>
      <c r="I186" s="19">
        <v>186</v>
      </c>
      <c r="K186" s="20" t="s">
        <v>207</v>
      </c>
      <c r="L186" s="23">
        <v>0.14516129032258066</v>
      </c>
      <c r="M186" s="23">
        <v>0.16666666666666666</v>
      </c>
      <c r="N186" s="23">
        <v>5.3763440860215055E-2</v>
      </c>
      <c r="O186" s="23">
        <v>0.22580645161290322</v>
      </c>
      <c r="P186" s="23">
        <v>0.17741935483870969</v>
      </c>
      <c r="Q186" s="23">
        <v>0.18279569892473119</v>
      </c>
      <c r="R186" s="23">
        <v>4.8387096774193547E-2</v>
      </c>
      <c r="S186" s="23">
        <v>1</v>
      </c>
    </row>
    <row r="187" spans="1:19">
      <c r="A187" s="24" t="s">
        <v>208</v>
      </c>
      <c r="B187" s="19">
        <v>15</v>
      </c>
      <c r="C187" s="19">
        <v>30</v>
      </c>
      <c r="D187" s="19">
        <v>0</v>
      </c>
      <c r="E187" s="19">
        <v>44</v>
      </c>
      <c r="F187" s="19">
        <v>98</v>
      </c>
      <c r="G187" s="19">
        <v>5</v>
      </c>
      <c r="H187" s="19">
        <v>1</v>
      </c>
      <c r="I187" s="19">
        <v>193</v>
      </c>
      <c r="K187" s="20" t="s">
        <v>208</v>
      </c>
      <c r="L187" s="23">
        <v>7.7720207253886009E-2</v>
      </c>
      <c r="M187" s="23">
        <v>0.15544041450777202</v>
      </c>
      <c r="N187" s="23">
        <v>0</v>
      </c>
      <c r="O187" s="23">
        <v>0.22797927461139897</v>
      </c>
      <c r="P187" s="23">
        <v>0.50777202072538863</v>
      </c>
      <c r="Q187" s="23">
        <v>2.5906735751295335E-2</v>
      </c>
      <c r="R187" s="23">
        <v>5.1813471502590676E-3</v>
      </c>
      <c r="S187" s="23">
        <v>1</v>
      </c>
    </row>
    <row r="188" spans="1:19">
      <c r="A188" s="24" t="s">
        <v>209</v>
      </c>
      <c r="B188" s="19">
        <v>198</v>
      </c>
      <c r="C188" s="19">
        <v>220</v>
      </c>
      <c r="D188" s="19">
        <v>19</v>
      </c>
      <c r="E188" s="19">
        <v>274</v>
      </c>
      <c r="F188" s="19">
        <v>110</v>
      </c>
      <c r="G188" s="19">
        <v>374</v>
      </c>
      <c r="H188" s="19">
        <v>25</v>
      </c>
      <c r="I188" s="19">
        <v>1220</v>
      </c>
      <c r="K188" s="20" t="s">
        <v>209</v>
      </c>
      <c r="L188" s="23">
        <v>0.16229508196721312</v>
      </c>
      <c r="M188" s="23">
        <v>0.18032786885245902</v>
      </c>
      <c r="N188" s="23">
        <v>1.5573770491803279E-2</v>
      </c>
      <c r="O188" s="23">
        <v>0.22459016393442624</v>
      </c>
      <c r="P188" s="23">
        <v>9.0163934426229511E-2</v>
      </c>
      <c r="Q188" s="23">
        <v>0.30655737704918035</v>
      </c>
      <c r="R188" s="23">
        <v>2.0491803278688523E-2</v>
      </c>
      <c r="S188" s="23">
        <v>1</v>
      </c>
    </row>
    <row r="189" spans="1:19">
      <c r="A189" s="24" t="s">
        <v>210</v>
      </c>
      <c r="B189" s="19">
        <v>180</v>
      </c>
      <c r="C189" s="19">
        <v>298</v>
      </c>
      <c r="D189" s="19">
        <v>3</v>
      </c>
      <c r="E189" s="19">
        <v>424</v>
      </c>
      <c r="F189" s="19">
        <v>393</v>
      </c>
      <c r="G189" s="19">
        <v>375</v>
      </c>
      <c r="H189" s="19">
        <v>51</v>
      </c>
      <c r="I189" s="19">
        <v>1724</v>
      </c>
      <c r="K189" s="20" t="s">
        <v>210</v>
      </c>
      <c r="L189" s="23">
        <v>0.10440835266821345</v>
      </c>
      <c r="M189" s="23">
        <v>0.1728538283062645</v>
      </c>
      <c r="N189" s="23">
        <v>1.7401392111368909E-3</v>
      </c>
      <c r="O189" s="23">
        <v>0.24593967517401391</v>
      </c>
      <c r="P189" s="23">
        <v>0.22795823665893272</v>
      </c>
      <c r="Q189" s="23">
        <v>0.21751740139211137</v>
      </c>
      <c r="R189" s="23">
        <v>2.9582366589327145E-2</v>
      </c>
      <c r="S189" s="23">
        <v>1</v>
      </c>
    </row>
    <row r="190" spans="1:19">
      <c r="A190" s="24" t="s">
        <v>211</v>
      </c>
      <c r="B190" s="19">
        <v>180</v>
      </c>
      <c r="C190" s="19">
        <v>193</v>
      </c>
      <c r="D190" s="19">
        <v>1</v>
      </c>
      <c r="E190" s="19">
        <v>295</v>
      </c>
      <c r="F190" s="19">
        <v>525</v>
      </c>
      <c r="G190" s="19">
        <v>488</v>
      </c>
      <c r="H190" s="19">
        <v>63</v>
      </c>
      <c r="I190" s="19">
        <v>1745</v>
      </c>
      <c r="K190" s="20" t="s">
        <v>211</v>
      </c>
      <c r="L190" s="23">
        <v>0.10315186246418338</v>
      </c>
      <c r="M190" s="23">
        <v>0.11060171919770774</v>
      </c>
      <c r="N190" s="23">
        <v>5.7306590257879652E-4</v>
      </c>
      <c r="O190" s="23">
        <v>0.16905444126074498</v>
      </c>
      <c r="P190" s="23">
        <v>0.3008595988538682</v>
      </c>
      <c r="Q190" s="23">
        <v>0.27965616045845271</v>
      </c>
      <c r="R190" s="23">
        <v>3.6103151862464183E-2</v>
      </c>
      <c r="S190" s="23">
        <v>1</v>
      </c>
    </row>
    <row r="191" spans="1:19">
      <c r="A191" s="24" t="s">
        <v>212</v>
      </c>
      <c r="B191" s="19">
        <v>36</v>
      </c>
      <c r="C191" s="19">
        <v>113</v>
      </c>
      <c r="D191" s="19">
        <v>3</v>
      </c>
      <c r="E191" s="19">
        <v>58</v>
      </c>
      <c r="F191" s="19">
        <v>92</v>
      </c>
      <c r="G191" s="19">
        <v>49</v>
      </c>
      <c r="H191" s="19">
        <v>3</v>
      </c>
      <c r="I191" s="19">
        <v>354</v>
      </c>
      <c r="K191" s="20" t="s">
        <v>212</v>
      </c>
      <c r="L191" s="23">
        <v>0.10169491525423729</v>
      </c>
      <c r="M191" s="23">
        <v>0.3192090395480226</v>
      </c>
      <c r="N191" s="23">
        <v>8.4745762711864406E-3</v>
      </c>
      <c r="O191" s="23">
        <v>0.16384180790960451</v>
      </c>
      <c r="P191" s="23">
        <v>0.25988700564971751</v>
      </c>
      <c r="Q191" s="23">
        <v>0.1384180790960452</v>
      </c>
      <c r="R191" s="23">
        <v>8.4745762711864406E-3</v>
      </c>
      <c r="S191" s="23">
        <v>1</v>
      </c>
    </row>
    <row r="192" spans="1:19">
      <c r="A192" s="24" t="s">
        <v>213</v>
      </c>
      <c r="B192" s="19">
        <v>230</v>
      </c>
      <c r="C192" s="19">
        <v>325</v>
      </c>
      <c r="D192" s="19">
        <v>0</v>
      </c>
      <c r="E192" s="19">
        <v>116</v>
      </c>
      <c r="F192" s="19">
        <v>402</v>
      </c>
      <c r="G192" s="19">
        <v>435</v>
      </c>
      <c r="H192" s="19">
        <v>61</v>
      </c>
      <c r="I192" s="19">
        <v>1569</v>
      </c>
      <c r="K192" s="20" t="s">
        <v>213</v>
      </c>
      <c r="L192" s="23">
        <v>0.14659018483110262</v>
      </c>
      <c r="M192" s="23">
        <v>0.20713830465264499</v>
      </c>
      <c r="N192" s="23">
        <v>0</v>
      </c>
      <c r="O192" s="23">
        <v>7.3932441045251748E-2</v>
      </c>
      <c r="P192" s="23">
        <v>0.25621414913957935</v>
      </c>
      <c r="Q192" s="23">
        <v>0.27724665391969405</v>
      </c>
      <c r="R192" s="23">
        <v>3.8878266411727216E-2</v>
      </c>
      <c r="S192" s="23">
        <v>1</v>
      </c>
    </row>
    <row r="193" spans="1:19">
      <c r="A193" s="24" t="s">
        <v>214</v>
      </c>
      <c r="B193" s="19">
        <v>42</v>
      </c>
      <c r="C193" s="19">
        <v>85</v>
      </c>
      <c r="D193" s="19">
        <v>3</v>
      </c>
      <c r="E193" s="19">
        <v>69</v>
      </c>
      <c r="F193" s="19">
        <v>27</v>
      </c>
      <c r="G193" s="19">
        <v>3</v>
      </c>
      <c r="H193" s="19">
        <v>23</v>
      </c>
      <c r="I193" s="19">
        <v>252</v>
      </c>
      <c r="K193" s="20" t="s">
        <v>214</v>
      </c>
      <c r="L193" s="23">
        <v>0.16666666666666666</v>
      </c>
      <c r="M193" s="23">
        <v>0.33730158730158732</v>
      </c>
      <c r="N193" s="23">
        <v>1.1904761904761904E-2</v>
      </c>
      <c r="O193" s="23">
        <v>0.27380952380952384</v>
      </c>
      <c r="P193" s="23">
        <v>0.10714285714285714</v>
      </c>
      <c r="Q193" s="23">
        <v>1.1904761904761904E-2</v>
      </c>
      <c r="R193" s="23">
        <v>9.1269841269841265E-2</v>
      </c>
      <c r="S193" s="23">
        <v>1</v>
      </c>
    </row>
    <row r="194" spans="1:19">
      <c r="A194" s="24" t="s">
        <v>215</v>
      </c>
      <c r="B194" s="19">
        <v>18</v>
      </c>
      <c r="C194" s="19">
        <v>15</v>
      </c>
      <c r="D194" s="19">
        <v>21</v>
      </c>
      <c r="E194" s="19">
        <v>15</v>
      </c>
      <c r="F194" s="19">
        <v>18</v>
      </c>
      <c r="G194" s="19">
        <v>127</v>
      </c>
      <c r="H194" s="19">
        <v>6</v>
      </c>
      <c r="I194" s="19">
        <v>220</v>
      </c>
      <c r="K194" s="20" t="s">
        <v>215</v>
      </c>
      <c r="L194" s="23">
        <v>8.1818181818181818E-2</v>
      </c>
      <c r="M194" s="23">
        <v>6.8181818181818177E-2</v>
      </c>
      <c r="N194" s="23">
        <v>9.5454545454545459E-2</v>
      </c>
      <c r="O194" s="23">
        <v>6.8181818181818177E-2</v>
      </c>
      <c r="P194" s="23">
        <v>8.1818181818181818E-2</v>
      </c>
      <c r="Q194" s="23">
        <v>0.57727272727272727</v>
      </c>
      <c r="R194" s="23">
        <v>2.7272727272727271E-2</v>
      </c>
      <c r="S194" s="23">
        <v>1</v>
      </c>
    </row>
    <row r="195" spans="1:19">
      <c r="A195" s="24" t="s">
        <v>216</v>
      </c>
      <c r="B195" s="19">
        <v>57</v>
      </c>
      <c r="C195" s="19">
        <v>100</v>
      </c>
      <c r="D195" s="19">
        <v>28</v>
      </c>
      <c r="E195" s="19">
        <v>110</v>
      </c>
      <c r="F195" s="19">
        <v>98</v>
      </c>
      <c r="G195" s="19">
        <v>67</v>
      </c>
      <c r="H195" s="19">
        <v>17</v>
      </c>
      <c r="I195" s="19">
        <v>477</v>
      </c>
      <c r="K195" s="20" t="s">
        <v>216</v>
      </c>
      <c r="L195" s="23">
        <v>0.11949685534591195</v>
      </c>
      <c r="M195" s="23">
        <v>0.20964360587002095</v>
      </c>
      <c r="N195" s="23">
        <v>5.8700209643605873E-2</v>
      </c>
      <c r="O195" s="23">
        <v>0.23060796645702306</v>
      </c>
      <c r="P195" s="23">
        <v>0.20545073375262055</v>
      </c>
      <c r="Q195" s="23">
        <v>0.14046121593291405</v>
      </c>
      <c r="R195" s="23">
        <v>3.5639412997903561E-2</v>
      </c>
      <c r="S195" s="23">
        <v>1</v>
      </c>
    </row>
    <row r="196" spans="1:19">
      <c r="A196" s="24" t="s">
        <v>217</v>
      </c>
      <c r="B196" s="19">
        <v>19</v>
      </c>
      <c r="C196" s="19">
        <v>90</v>
      </c>
      <c r="D196" s="19">
        <v>45</v>
      </c>
      <c r="E196" s="19">
        <v>72</v>
      </c>
      <c r="F196" s="19">
        <v>124</v>
      </c>
      <c r="G196" s="19">
        <v>82</v>
      </c>
      <c r="H196" s="19">
        <v>8</v>
      </c>
      <c r="I196" s="19">
        <v>440</v>
      </c>
      <c r="K196" s="20" t="s">
        <v>217</v>
      </c>
      <c r="L196" s="23">
        <v>4.3181818181818182E-2</v>
      </c>
      <c r="M196" s="23">
        <v>0.20454545454545456</v>
      </c>
      <c r="N196" s="23">
        <v>0.10227272727272728</v>
      </c>
      <c r="O196" s="23">
        <v>0.16363636363636364</v>
      </c>
      <c r="P196" s="23">
        <v>0.2818181818181818</v>
      </c>
      <c r="Q196" s="23">
        <v>0.18636363636363637</v>
      </c>
      <c r="R196" s="23">
        <v>1.8181818181818181E-2</v>
      </c>
      <c r="S196" s="23">
        <v>1</v>
      </c>
    </row>
    <row r="197" spans="1:19">
      <c r="A197" s="24" t="s">
        <v>218</v>
      </c>
      <c r="B197" s="19">
        <v>4</v>
      </c>
      <c r="C197" s="19">
        <v>48</v>
      </c>
      <c r="D197" s="19">
        <v>19</v>
      </c>
      <c r="E197" s="19">
        <v>17</v>
      </c>
      <c r="F197" s="19">
        <v>30</v>
      </c>
      <c r="G197" s="19">
        <v>9</v>
      </c>
      <c r="H197" s="19">
        <v>4</v>
      </c>
      <c r="I197" s="19">
        <v>131</v>
      </c>
      <c r="K197" s="20" t="s">
        <v>218</v>
      </c>
      <c r="L197" s="23">
        <v>3.0534351145038167E-2</v>
      </c>
      <c r="M197" s="23">
        <v>0.36641221374045801</v>
      </c>
      <c r="N197" s="23">
        <v>0.14503816793893129</v>
      </c>
      <c r="O197" s="23">
        <v>0.12977099236641221</v>
      </c>
      <c r="P197" s="23">
        <v>0.22900763358778625</v>
      </c>
      <c r="Q197" s="23">
        <v>6.8702290076335881E-2</v>
      </c>
      <c r="R197" s="23">
        <v>3.0534351145038167E-2</v>
      </c>
      <c r="S197" s="23">
        <v>1</v>
      </c>
    </row>
    <row r="198" spans="1:19">
      <c r="A198" s="24" t="s">
        <v>219</v>
      </c>
      <c r="B198" s="19">
        <v>2</v>
      </c>
      <c r="C198" s="19">
        <v>14</v>
      </c>
      <c r="D198" s="19">
        <v>13</v>
      </c>
      <c r="E198" s="19">
        <v>12</v>
      </c>
      <c r="F198" s="19">
        <v>18</v>
      </c>
      <c r="G198" s="19">
        <v>14</v>
      </c>
      <c r="H198" s="19">
        <v>18</v>
      </c>
      <c r="I198" s="19">
        <v>91</v>
      </c>
      <c r="K198" s="20" t="s">
        <v>219</v>
      </c>
      <c r="L198" s="23">
        <v>2.197802197802198E-2</v>
      </c>
      <c r="M198" s="23">
        <v>0.15384615384615385</v>
      </c>
      <c r="N198" s="23">
        <v>0.14285714285714285</v>
      </c>
      <c r="O198" s="23">
        <v>0.13186813186813187</v>
      </c>
      <c r="P198" s="23">
        <v>0.19780219780219779</v>
      </c>
      <c r="Q198" s="23">
        <v>0.15384615384615385</v>
      </c>
      <c r="R198" s="23">
        <v>0.19780219780219779</v>
      </c>
      <c r="S198" s="23">
        <v>1</v>
      </c>
    </row>
    <row r="199" spans="1:19">
      <c r="A199" s="24" t="s">
        <v>220</v>
      </c>
      <c r="B199" s="19">
        <v>41</v>
      </c>
      <c r="C199" s="19">
        <v>100</v>
      </c>
      <c r="D199" s="19">
        <v>18</v>
      </c>
      <c r="E199" s="19">
        <v>146</v>
      </c>
      <c r="F199" s="19">
        <v>64</v>
      </c>
      <c r="G199" s="19">
        <v>8</v>
      </c>
      <c r="H199" s="19">
        <v>5</v>
      </c>
      <c r="I199" s="19">
        <v>382</v>
      </c>
      <c r="K199" s="20" t="s">
        <v>220</v>
      </c>
      <c r="L199" s="23">
        <v>0.10732984293193717</v>
      </c>
      <c r="M199" s="23">
        <v>0.26178010471204188</v>
      </c>
      <c r="N199" s="23">
        <v>4.712041884816754E-2</v>
      </c>
      <c r="O199" s="23">
        <v>0.38219895287958117</v>
      </c>
      <c r="P199" s="23">
        <v>0.16753926701570682</v>
      </c>
      <c r="Q199" s="23">
        <v>2.0942408376963352E-2</v>
      </c>
      <c r="R199" s="23">
        <v>1.3089005235602094E-2</v>
      </c>
      <c r="S199" s="23">
        <v>1</v>
      </c>
    </row>
    <row r="200" spans="1:19">
      <c r="A200" s="24" t="s">
        <v>221</v>
      </c>
      <c r="B200" s="19">
        <v>11</v>
      </c>
      <c r="C200" s="19">
        <v>103</v>
      </c>
      <c r="D200" s="19">
        <v>24</v>
      </c>
      <c r="E200" s="19">
        <v>82</v>
      </c>
      <c r="F200" s="19">
        <v>120</v>
      </c>
      <c r="G200" s="19">
        <v>69</v>
      </c>
      <c r="H200" s="19">
        <v>12</v>
      </c>
      <c r="I200" s="19">
        <v>421</v>
      </c>
      <c r="K200" s="20" t="s">
        <v>221</v>
      </c>
      <c r="L200" s="23">
        <v>2.6128266033254157E-2</v>
      </c>
      <c r="M200" s="23">
        <v>0.24465558194774348</v>
      </c>
      <c r="N200" s="23">
        <v>5.7007125890736345E-2</v>
      </c>
      <c r="O200" s="23">
        <v>0.19477434679334918</v>
      </c>
      <c r="P200" s="23">
        <v>0.28503562945368172</v>
      </c>
      <c r="Q200" s="23">
        <v>0.16389548693586697</v>
      </c>
      <c r="R200" s="23">
        <v>2.8503562945368172E-2</v>
      </c>
      <c r="S200" s="23">
        <v>1</v>
      </c>
    </row>
    <row r="201" spans="1:19">
      <c r="A201" s="24" t="s">
        <v>222</v>
      </c>
      <c r="B201" s="19">
        <v>7</v>
      </c>
      <c r="C201" s="19">
        <v>9</v>
      </c>
      <c r="D201" s="19">
        <v>5</v>
      </c>
      <c r="E201" s="19">
        <v>2</v>
      </c>
      <c r="F201" s="19">
        <v>6</v>
      </c>
      <c r="G201" s="19">
        <v>2</v>
      </c>
      <c r="H201" s="19">
        <v>5</v>
      </c>
      <c r="I201" s="19">
        <v>36</v>
      </c>
      <c r="K201" s="20" t="s">
        <v>222</v>
      </c>
      <c r="L201" s="23">
        <v>0.19444444444444445</v>
      </c>
      <c r="M201" s="23">
        <v>0.25</v>
      </c>
      <c r="N201" s="23">
        <v>0.1388888888888889</v>
      </c>
      <c r="O201" s="23">
        <v>5.5555555555555552E-2</v>
      </c>
      <c r="P201" s="23">
        <v>0.16666666666666666</v>
      </c>
      <c r="Q201" s="23">
        <v>5.5555555555555552E-2</v>
      </c>
      <c r="R201" s="23">
        <v>0.1388888888888889</v>
      </c>
      <c r="S201" s="23">
        <v>1</v>
      </c>
    </row>
    <row r="202" spans="1:19">
      <c r="A202" s="24" t="s">
        <v>223</v>
      </c>
      <c r="B202" s="19">
        <v>8</v>
      </c>
      <c r="C202" s="19">
        <v>10</v>
      </c>
      <c r="D202" s="19">
        <v>3</v>
      </c>
      <c r="E202" s="19">
        <v>11</v>
      </c>
      <c r="F202" s="19">
        <v>8</v>
      </c>
      <c r="G202" s="19">
        <v>3</v>
      </c>
      <c r="H202" s="19">
        <v>3</v>
      </c>
      <c r="I202" s="19">
        <v>46</v>
      </c>
      <c r="K202" s="20" t="s">
        <v>223</v>
      </c>
      <c r="L202" s="23">
        <v>0.17391304347826086</v>
      </c>
      <c r="M202" s="23">
        <v>0.21739130434782608</v>
      </c>
      <c r="N202" s="23">
        <v>6.5217391304347824E-2</v>
      </c>
      <c r="O202" s="23">
        <v>0.2391304347826087</v>
      </c>
      <c r="P202" s="23">
        <v>0.17391304347826086</v>
      </c>
      <c r="Q202" s="23">
        <v>6.5217391304347824E-2</v>
      </c>
      <c r="R202" s="23">
        <v>6.5217391304347824E-2</v>
      </c>
      <c r="S202" s="23">
        <v>1</v>
      </c>
    </row>
    <row r="203" spans="1:19">
      <c r="A203" s="24" t="s">
        <v>224</v>
      </c>
      <c r="B203" s="19">
        <v>57</v>
      </c>
      <c r="C203" s="19">
        <v>103</v>
      </c>
      <c r="D203" s="19">
        <v>39</v>
      </c>
      <c r="E203" s="19">
        <v>99</v>
      </c>
      <c r="F203" s="19">
        <v>114</v>
      </c>
      <c r="G203" s="19">
        <v>39</v>
      </c>
      <c r="H203" s="19">
        <v>61</v>
      </c>
      <c r="I203" s="19">
        <v>512</v>
      </c>
      <c r="K203" s="20" t="s">
        <v>224</v>
      </c>
      <c r="L203" s="23">
        <v>0.111328125</v>
      </c>
      <c r="M203" s="23">
        <v>0.201171875</v>
      </c>
      <c r="N203" s="23">
        <v>7.6171875E-2</v>
      </c>
      <c r="O203" s="23">
        <v>0.193359375</v>
      </c>
      <c r="P203" s="23">
        <v>0.22265625</v>
      </c>
      <c r="Q203" s="23">
        <v>7.6171875E-2</v>
      </c>
      <c r="R203" s="23">
        <v>0.119140625</v>
      </c>
      <c r="S203" s="23">
        <v>1</v>
      </c>
    </row>
    <row r="204" spans="1:19">
      <c r="A204" s="24" t="s">
        <v>225</v>
      </c>
      <c r="B204" s="19">
        <v>378</v>
      </c>
      <c r="C204" s="19">
        <v>696</v>
      </c>
      <c r="D204" s="19">
        <v>28</v>
      </c>
      <c r="E204" s="19">
        <v>226</v>
      </c>
      <c r="F204" s="19">
        <v>305</v>
      </c>
      <c r="G204" s="19">
        <v>181</v>
      </c>
      <c r="H204" s="19">
        <v>156</v>
      </c>
      <c r="I204" s="19">
        <v>1970</v>
      </c>
      <c r="K204" s="20" t="s">
        <v>225</v>
      </c>
      <c r="L204" s="23">
        <v>0.1918781725888325</v>
      </c>
      <c r="M204" s="23">
        <v>0.35329949238578678</v>
      </c>
      <c r="N204" s="23">
        <v>1.4213197969543147E-2</v>
      </c>
      <c r="O204" s="23">
        <v>0.11472081218274112</v>
      </c>
      <c r="P204" s="23">
        <v>0.1548223350253807</v>
      </c>
      <c r="Q204" s="23">
        <v>9.1878172588832491E-2</v>
      </c>
      <c r="R204" s="23">
        <v>7.9187817258883242E-2</v>
      </c>
      <c r="S204" s="23">
        <v>1</v>
      </c>
    </row>
    <row r="205" spans="1:19">
      <c r="A205" s="24" t="s">
        <v>226</v>
      </c>
      <c r="B205" s="19">
        <v>3</v>
      </c>
      <c r="C205" s="19">
        <v>4</v>
      </c>
      <c r="D205" s="19">
        <v>4</v>
      </c>
      <c r="E205" s="19">
        <v>2</v>
      </c>
      <c r="F205" s="19">
        <v>0</v>
      </c>
      <c r="G205" s="19">
        <v>0</v>
      </c>
      <c r="H205" s="19">
        <v>0</v>
      </c>
      <c r="I205" s="19">
        <v>13</v>
      </c>
      <c r="K205" s="20" t="s">
        <v>226</v>
      </c>
      <c r="L205" s="23">
        <v>0.23076923076923078</v>
      </c>
      <c r="M205" s="23">
        <v>0.30769230769230771</v>
      </c>
      <c r="N205" s="23">
        <v>0.30769230769230771</v>
      </c>
      <c r="O205" s="23">
        <v>0.15384615384615385</v>
      </c>
      <c r="P205" s="23">
        <v>0</v>
      </c>
      <c r="Q205" s="23">
        <v>0</v>
      </c>
      <c r="R205" s="23">
        <v>0</v>
      </c>
      <c r="S205" s="23">
        <v>1</v>
      </c>
    </row>
    <row r="206" spans="1:19">
      <c r="A206" s="24" t="s">
        <v>227</v>
      </c>
      <c r="B206" s="19">
        <v>71</v>
      </c>
      <c r="C206" s="19">
        <v>126</v>
      </c>
      <c r="D206" s="19">
        <v>44</v>
      </c>
      <c r="E206" s="19">
        <v>206</v>
      </c>
      <c r="F206" s="19">
        <v>192</v>
      </c>
      <c r="G206" s="19">
        <v>77</v>
      </c>
      <c r="H206" s="19">
        <v>11</v>
      </c>
      <c r="I206" s="19">
        <v>727</v>
      </c>
      <c r="K206" s="20" t="s">
        <v>227</v>
      </c>
      <c r="L206" s="23">
        <v>9.7661623108665746E-2</v>
      </c>
      <c r="M206" s="23">
        <v>0.17331499312242091</v>
      </c>
      <c r="N206" s="23">
        <v>6.0522696011004129E-2</v>
      </c>
      <c r="O206" s="23">
        <v>0.28335625859697389</v>
      </c>
      <c r="P206" s="23">
        <v>0.26409903713892707</v>
      </c>
      <c r="Q206" s="23">
        <v>0.10591471801925723</v>
      </c>
      <c r="R206" s="23">
        <v>1.5130674002751032E-2</v>
      </c>
      <c r="S206" s="23">
        <v>1</v>
      </c>
    </row>
    <row r="207" spans="1:19">
      <c r="A207" s="24" t="s">
        <v>228</v>
      </c>
      <c r="B207" s="19">
        <v>136</v>
      </c>
      <c r="C207" s="19">
        <v>320</v>
      </c>
      <c r="D207" s="19">
        <v>0</v>
      </c>
      <c r="E207" s="19">
        <v>21</v>
      </c>
      <c r="F207" s="19">
        <v>106</v>
      </c>
      <c r="G207" s="19">
        <v>104</v>
      </c>
      <c r="H207" s="19">
        <v>54</v>
      </c>
      <c r="I207" s="19">
        <v>741</v>
      </c>
      <c r="K207" s="20" t="s">
        <v>228</v>
      </c>
      <c r="L207" s="23">
        <v>0.18353576248313092</v>
      </c>
      <c r="M207" s="23">
        <v>0.4318488529014845</v>
      </c>
      <c r="N207" s="23">
        <v>0</v>
      </c>
      <c r="O207" s="23">
        <v>2.8340080971659919E-2</v>
      </c>
      <c r="P207" s="23">
        <v>0.14304993252361672</v>
      </c>
      <c r="Q207" s="23">
        <v>0.14035087719298245</v>
      </c>
      <c r="R207" s="23">
        <v>7.28744939271255E-2</v>
      </c>
      <c r="S207" s="23">
        <v>1</v>
      </c>
    </row>
    <row r="208" spans="1:19">
      <c r="A208" s="24" t="s">
        <v>229</v>
      </c>
      <c r="B208" s="19">
        <v>18</v>
      </c>
      <c r="C208" s="19">
        <v>77</v>
      </c>
      <c r="D208" s="19">
        <v>16</v>
      </c>
      <c r="E208" s="19">
        <v>126</v>
      </c>
      <c r="F208" s="19">
        <v>63</v>
      </c>
      <c r="G208" s="19">
        <v>123</v>
      </c>
      <c r="H208" s="19">
        <v>3</v>
      </c>
      <c r="I208" s="19">
        <v>426</v>
      </c>
      <c r="K208" s="20" t="s">
        <v>229</v>
      </c>
      <c r="L208" s="23">
        <v>4.2253521126760563E-2</v>
      </c>
      <c r="M208" s="23">
        <v>0.18075117370892019</v>
      </c>
      <c r="N208" s="23">
        <v>3.7558685446009391E-2</v>
      </c>
      <c r="O208" s="23">
        <v>0.29577464788732394</v>
      </c>
      <c r="P208" s="23">
        <v>0.14788732394366197</v>
      </c>
      <c r="Q208" s="23">
        <v>0.28873239436619719</v>
      </c>
      <c r="R208" s="23">
        <v>7.0422535211267607E-3</v>
      </c>
      <c r="S208" s="23">
        <v>1</v>
      </c>
    </row>
    <row r="209" spans="1:19">
      <c r="A209" s="24" t="s">
        <v>230</v>
      </c>
      <c r="B209" s="19">
        <v>16</v>
      </c>
      <c r="C209" s="19">
        <v>90</v>
      </c>
      <c r="D209" s="19">
        <v>14</v>
      </c>
      <c r="E209" s="19">
        <v>48</v>
      </c>
      <c r="F209" s="19">
        <v>52</v>
      </c>
      <c r="G209" s="19">
        <v>15</v>
      </c>
      <c r="H209" s="19">
        <v>3</v>
      </c>
      <c r="I209" s="19">
        <v>238</v>
      </c>
      <c r="K209" s="20" t="s">
        <v>230</v>
      </c>
      <c r="L209" s="23">
        <v>6.7226890756302518E-2</v>
      </c>
      <c r="M209" s="23">
        <v>0.37815126050420167</v>
      </c>
      <c r="N209" s="23">
        <v>5.8823529411764705E-2</v>
      </c>
      <c r="O209" s="23">
        <v>0.20168067226890757</v>
      </c>
      <c r="P209" s="23">
        <v>0.21848739495798319</v>
      </c>
      <c r="Q209" s="23">
        <v>6.3025210084033612E-2</v>
      </c>
      <c r="R209" s="23">
        <v>1.2605042016806723E-2</v>
      </c>
      <c r="S209" s="23">
        <v>1</v>
      </c>
    </row>
    <row r="210" spans="1:19">
      <c r="A210" s="24" t="s">
        <v>231</v>
      </c>
      <c r="B210" s="19">
        <v>12</v>
      </c>
      <c r="C210" s="19">
        <v>148</v>
      </c>
      <c r="D210" s="19">
        <v>10</v>
      </c>
      <c r="E210" s="19">
        <v>15</v>
      </c>
      <c r="F210" s="19">
        <v>32</v>
      </c>
      <c r="G210" s="19">
        <v>5</v>
      </c>
      <c r="H210" s="19">
        <v>14</v>
      </c>
      <c r="I210" s="19">
        <v>236</v>
      </c>
      <c r="K210" s="20" t="s">
        <v>231</v>
      </c>
      <c r="L210" s="23">
        <v>5.0847457627118647E-2</v>
      </c>
      <c r="M210" s="23">
        <v>0.6271186440677966</v>
      </c>
      <c r="N210" s="23">
        <v>4.2372881355932202E-2</v>
      </c>
      <c r="O210" s="23">
        <v>6.3559322033898302E-2</v>
      </c>
      <c r="P210" s="23">
        <v>0.13559322033898305</v>
      </c>
      <c r="Q210" s="23">
        <v>2.1186440677966101E-2</v>
      </c>
      <c r="R210" s="23">
        <v>5.9322033898305086E-2</v>
      </c>
      <c r="S210" s="23">
        <v>1</v>
      </c>
    </row>
    <row r="211" spans="1:19">
      <c r="A211" s="24" t="s">
        <v>232</v>
      </c>
      <c r="B211" s="19">
        <v>5</v>
      </c>
      <c r="C211" s="19">
        <v>70</v>
      </c>
      <c r="D211" s="19">
        <v>2</v>
      </c>
      <c r="E211" s="19">
        <v>15</v>
      </c>
      <c r="F211" s="19">
        <v>22</v>
      </c>
      <c r="G211" s="19">
        <v>33</v>
      </c>
      <c r="H211" s="19">
        <v>38</v>
      </c>
      <c r="I211" s="19">
        <v>185</v>
      </c>
      <c r="K211" s="20" t="s">
        <v>232</v>
      </c>
      <c r="L211" s="23">
        <v>2.7027027027027029E-2</v>
      </c>
      <c r="M211" s="23">
        <v>0.3783783783783784</v>
      </c>
      <c r="N211" s="23">
        <v>1.0810810810810811E-2</v>
      </c>
      <c r="O211" s="23">
        <v>8.1081081081081086E-2</v>
      </c>
      <c r="P211" s="23">
        <v>0.11891891891891893</v>
      </c>
      <c r="Q211" s="23">
        <v>0.17837837837837839</v>
      </c>
      <c r="R211" s="23">
        <v>0.20540540540540542</v>
      </c>
      <c r="S211" s="23">
        <v>1</v>
      </c>
    </row>
    <row r="212" spans="1:19">
      <c r="A212" s="24" t="s">
        <v>233</v>
      </c>
      <c r="B212" s="19">
        <v>3</v>
      </c>
      <c r="C212" s="19">
        <v>52</v>
      </c>
      <c r="D212" s="19">
        <v>4</v>
      </c>
      <c r="E212" s="19">
        <v>17</v>
      </c>
      <c r="F212" s="19">
        <v>17</v>
      </c>
      <c r="G212" s="19">
        <v>15</v>
      </c>
      <c r="H212" s="19">
        <v>3</v>
      </c>
      <c r="I212" s="19">
        <v>111</v>
      </c>
      <c r="K212" s="20" t="s">
        <v>233</v>
      </c>
      <c r="L212" s="23">
        <v>2.7027027027027029E-2</v>
      </c>
      <c r="M212" s="23">
        <v>0.46846846846846846</v>
      </c>
      <c r="N212" s="23">
        <v>3.6036036036036036E-2</v>
      </c>
      <c r="O212" s="23">
        <v>0.15315315315315314</v>
      </c>
      <c r="P212" s="23">
        <v>0.15315315315315314</v>
      </c>
      <c r="Q212" s="23">
        <v>0.13513513513513514</v>
      </c>
      <c r="R212" s="23">
        <v>2.7027027027027029E-2</v>
      </c>
      <c r="S212" s="23">
        <v>1</v>
      </c>
    </row>
    <row r="213" spans="1:19">
      <c r="A213" s="24" t="s">
        <v>234</v>
      </c>
      <c r="B213" s="19">
        <v>1</v>
      </c>
      <c r="C213" s="19">
        <v>15</v>
      </c>
      <c r="D213" s="19">
        <v>0</v>
      </c>
      <c r="E213" s="19">
        <v>2</v>
      </c>
      <c r="F213" s="19">
        <v>5</v>
      </c>
      <c r="G213" s="19">
        <v>1</v>
      </c>
      <c r="H213" s="19">
        <v>1</v>
      </c>
      <c r="I213" s="19">
        <v>25</v>
      </c>
      <c r="K213" s="20" t="s">
        <v>234</v>
      </c>
      <c r="L213" s="23">
        <v>0.04</v>
      </c>
      <c r="M213" s="23">
        <v>0.6</v>
      </c>
      <c r="N213" s="23">
        <v>0</v>
      </c>
      <c r="O213" s="23">
        <v>0.08</v>
      </c>
      <c r="P213" s="23">
        <v>0.2</v>
      </c>
      <c r="Q213" s="23">
        <v>0.04</v>
      </c>
      <c r="R213" s="23">
        <v>0.04</v>
      </c>
      <c r="S213" s="23">
        <v>1</v>
      </c>
    </row>
    <row r="214" spans="1:19">
      <c r="A214" s="24" t="s">
        <v>235</v>
      </c>
      <c r="B214" s="19">
        <v>40</v>
      </c>
      <c r="C214" s="19">
        <v>101</v>
      </c>
      <c r="D214" s="19">
        <v>12</v>
      </c>
      <c r="E214" s="19">
        <v>32</v>
      </c>
      <c r="F214" s="19">
        <v>90</v>
      </c>
      <c r="G214" s="19">
        <v>17</v>
      </c>
      <c r="H214" s="19">
        <v>24</v>
      </c>
      <c r="I214" s="19">
        <v>316</v>
      </c>
      <c r="K214" s="20" t="s">
        <v>235</v>
      </c>
      <c r="L214" s="23">
        <v>0.12658227848101267</v>
      </c>
      <c r="M214" s="23">
        <v>0.31962025316455694</v>
      </c>
      <c r="N214" s="23">
        <v>3.7974683544303799E-2</v>
      </c>
      <c r="O214" s="23">
        <v>0.10126582278481013</v>
      </c>
      <c r="P214" s="23">
        <v>0.2848101265822785</v>
      </c>
      <c r="Q214" s="23">
        <v>5.3797468354430382E-2</v>
      </c>
      <c r="R214" s="23">
        <v>7.5949367088607597E-2</v>
      </c>
      <c r="S214" s="23">
        <v>1</v>
      </c>
    </row>
    <row r="215" spans="1:19">
      <c r="A215" s="24" t="s">
        <v>236</v>
      </c>
      <c r="B215" s="19">
        <v>0</v>
      </c>
      <c r="C215" s="19">
        <v>8</v>
      </c>
      <c r="D215" s="19">
        <v>2</v>
      </c>
      <c r="E215" s="19">
        <v>3</v>
      </c>
      <c r="F215" s="19">
        <v>7</v>
      </c>
      <c r="G215" s="19">
        <v>6</v>
      </c>
      <c r="H215" s="19">
        <v>3</v>
      </c>
      <c r="I215" s="19">
        <v>29</v>
      </c>
      <c r="K215" s="20" t="s">
        <v>236</v>
      </c>
      <c r="L215" s="23">
        <v>0</v>
      </c>
      <c r="M215" s="23">
        <v>0.27586206896551724</v>
      </c>
      <c r="N215" s="23">
        <v>6.8965517241379309E-2</v>
      </c>
      <c r="O215" s="23">
        <v>0.10344827586206896</v>
      </c>
      <c r="P215" s="23">
        <v>0.2413793103448276</v>
      </c>
      <c r="Q215" s="23">
        <v>0.20689655172413793</v>
      </c>
      <c r="R215" s="23">
        <v>0.10344827586206896</v>
      </c>
      <c r="S215" s="23">
        <v>1</v>
      </c>
    </row>
    <row r="216" spans="1:19">
      <c r="A216" s="24" t="s">
        <v>237</v>
      </c>
      <c r="B216" s="19">
        <v>12</v>
      </c>
      <c r="C216" s="19">
        <v>10</v>
      </c>
      <c r="D216" s="19">
        <v>1</v>
      </c>
      <c r="E216" s="19">
        <v>18</v>
      </c>
      <c r="F216" s="19">
        <v>12</v>
      </c>
      <c r="G216" s="19">
        <v>12</v>
      </c>
      <c r="H216" s="19">
        <v>0</v>
      </c>
      <c r="I216" s="19">
        <v>65</v>
      </c>
      <c r="K216" s="20" t="s">
        <v>237</v>
      </c>
      <c r="L216" s="23">
        <v>0.18461538461538463</v>
      </c>
      <c r="M216" s="23">
        <v>0.15384615384615385</v>
      </c>
      <c r="N216" s="23">
        <v>1.5384615384615385E-2</v>
      </c>
      <c r="O216" s="23">
        <v>0.27692307692307694</v>
      </c>
      <c r="P216" s="23">
        <v>0.18461538461538463</v>
      </c>
      <c r="Q216" s="23">
        <v>0.18461538461538463</v>
      </c>
      <c r="R216" s="23">
        <v>0</v>
      </c>
      <c r="S216" s="23">
        <v>1</v>
      </c>
    </row>
    <row r="217" spans="1:19">
      <c r="A217" s="24" t="s">
        <v>238</v>
      </c>
      <c r="B217" s="19">
        <v>22</v>
      </c>
      <c r="C217" s="19">
        <v>43</v>
      </c>
      <c r="D217" s="19">
        <v>5</v>
      </c>
      <c r="E217" s="19">
        <v>28</v>
      </c>
      <c r="F217" s="19">
        <v>44</v>
      </c>
      <c r="G217" s="19">
        <v>29</v>
      </c>
      <c r="H217" s="19">
        <v>5</v>
      </c>
      <c r="I217" s="19">
        <v>176</v>
      </c>
      <c r="K217" s="20" t="s">
        <v>238</v>
      </c>
      <c r="L217" s="23">
        <v>0.125</v>
      </c>
      <c r="M217" s="23">
        <v>0.24431818181818182</v>
      </c>
      <c r="N217" s="23">
        <v>2.8409090909090908E-2</v>
      </c>
      <c r="O217" s="23">
        <v>0.15909090909090909</v>
      </c>
      <c r="P217" s="23">
        <v>0.25</v>
      </c>
      <c r="Q217" s="23">
        <v>0.16477272727272727</v>
      </c>
      <c r="R217" s="23">
        <v>2.8409090909090908E-2</v>
      </c>
      <c r="S217" s="23">
        <v>1</v>
      </c>
    </row>
    <row r="218" spans="1:19">
      <c r="A218" s="24" t="s">
        <v>239</v>
      </c>
      <c r="B218" s="19">
        <v>3</v>
      </c>
      <c r="C218" s="19">
        <v>16</v>
      </c>
      <c r="D218" s="19">
        <v>4</v>
      </c>
      <c r="E218" s="19">
        <v>13</v>
      </c>
      <c r="F218" s="19">
        <v>9</v>
      </c>
      <c r="G218" s="19">
        <v>41</v>
      </c>
      <c r="H218" s="19">
        <v>2</v>
      </c>
      <c r="I218" s="19">
        <v>88</v>
      </c>
      <c r="K218" s="20" t="s">
        <v>239</v>
      </c>
      <c r="L218" s="23">
        <v>3.4090909090909088E-2</v>
      </c>
      <c r="M218" s="23">
        <v>0.18181818181818182</v>
      </c>
      <c r="N218" s="23">
        <v>4.5454545454545456E-2</v>
      </c>
      <c r="O218" s="23">
        <v>0.14772727272727273</v>
      </c>
      <c r="P218" s="23">
        <v>0.10227272727272728</v>
      </c>
      <c r="Q218" s="23">
        <v>0.46590909090909088</v>
      </c>
      <c r="R218" s="23">
        <v>2.2727272727272728E-2</v>
      </c>
      <c r="S218" s="23">
        <v>1</v>
      </c>
    </row>
    <row r="219" spans="1:19">
      <c r="A219" s="24" t="s">
        <v>240</v>
      </c>
      <c r="B219" s="19">
        <v>6</v>
      </c>
      <c r="C219" s="19">
        <v>9</v>
      </c>
      <c r="D219" s="19">
        <v>3</v>
      </c>
      <c r="E219" s="19">
        <v>22</v>
      </c>
      <c r="F219" s="19">
        <v>10</v>
      </c>
      <c r="G219" s="19">
        <v>5</v>
      </c>
      <c r="H219" s="19">
        <v>2</v>
      </c>
      <c r="I219" s="19">
        <v>57</v>
      </c>
      <c r="K219" s="20" t="s">
        <v>240</v>
      </c>
      <c r="L219" s="23">
        <v>0.10526315789473684</v>
      </c>
      <c r="M219" s="23">
        <v>0.15789473684210525</v>
      </c>
      <c r="N219" s="23">
        <v>5.2631578947368418E-2</v>
      </c>
      <c r="O219" s="23">
        <v>0.38596491228070173</v>
      </c>
      <c r="P219" s="23">
        <v>0.17543859649122806</v>
      </c>
      <c r="Q219" s="23">
        <v>8.771929824561403E-2</v>
      </c>
      <c r="R219" s="23">
        <v>3.5087719298245612E-2</v>
      </c>
      <c r="S219" s="23">
        <v>1</v>
      </c>
    </row>
    <row r="220" spans="1:19">
      <c r="A220" s="24" t="s">
        <v>241</v>
      </c>
      <c r="B220" s="19">
        <v>1</v>
      </c>
      <c r="C220" s="19">
        <v>4</v>
      </c>
      <c r="D220" s="19">
        <v>1</v>
      </c>
      <c r="E220" s="19">
        <v>8</v>
      </c>
      <c r="F220" s="19">
        <v>20</v>
      </c>
      <c r="G220" s="19">
        <v>25</v>
      </c>
      <c r="H220" s="19">
        <v>0</v>
      </c>
      <c r="I220" s="19">
        <v>59</v>
      </c>
      <c r="K220" s="20" t="s">
        <v>241</v>
      </c>
      <c r="L220" s="23">
        <v>1.6949152542372881E-2</v>
      </c>
      <c r="M220" s="23">
        <v>6.7796610169491525E-2</v>
      </c>
      <c r="N220" s="23">
        <v>1.6949152542372881E-2</v>
      </c>
      <c r="O220" s="23">
        <v>0.13559322033898305</v>
      </c>
      <c r="P220" s="23">
        <v>0.33898305084745761</v>
      </c>
      <c r="Q220" s="23">
        <v>0.42372881355932202</v>
      </c>
      <c r="R220" s="23">
        <v>0</v>
      </c>
      <c r="S220" s="23">
        <v>1</v>
      </c>
    </row>
    <row r="221" spans="1:19">
      <c r="A221" s="24" t="s">
        <v>242</v>
      </c>
      <c r="B221" s="19">
        <v>37</v>
      </c>
      <c r="C221" s="19">
        <v>96</v>
      </c>
      <c r="D221" s="19">
        <v>31</v>
      </c>
      <c r="E221" s="19">
        <v>88</v>
      </c>
      <c r="F221" s="19">
        <v>94</v>
      </c>
      <c r="G221" s="19">
        <v>72</v>
      </c>
      <c r="H221" s="19">
        <v>66</v>
      </c>
      <c r="I221" s="19">
        <v>484</v>
      </c>
      <c r="K221" s="20" t="s">
        <v>242</v>
      </c>
      <c r="L221" s="23">
        <v>7.6446280991735532E-2</v>
      </c>
      <c r="M221" s="23">
        <v>0.19834710743801653</v>
      </c>
      <c r="N221" s="23">
        <v>6.4049586776859499E-2</v>
      </c>
      <c r="O221" s="23">
        <v>0.18181818181818182</v>
      </c>
      <c r="P221" s="23">
        <v>0.19421487603305784</v>
      </c>
      <c r="Q221" s="23">
        <v>0.1487603305785124</v>
      </c>
      <c r="R221" s="23">
        <v>0.13636363636363635</v>
      </c>
      <c r="S221" s="23">
        <v>1</v>
      </c>
    </row>
    <row r="222" spans="1:19">
      <c r="A222" s="24" t="s">
        <v>243</v>
      </c>
      <c r="B222" s="19">
        <v>65</v>
      </c>
      <c r="C222" s="19">
        <v>70</v>
      </c>
      <c r="D222" s="19">
        <v>9</v>
      </c>
      <c r="E222" s="19">
        <v>86</v>
      </c>
      <c r="F222" s="19">
        <v>48</v>
      </c>
      <c r="G222" s="19">
        <v>18</v>
      </c>
      <c r="H222" s="19">
        <v>35</v>
      </c>
      <c r="I222" s="19">
        <v>331</v>
      </c>
      <c r="K222" s="20" t="s">
        <v>243</v>
      </c>
      <c r="L222" s="23">
        <v>0.19637462235649547</v>
      </c>
      <c r="M222" s="23">
        <v>0.21148036253776434</v>
      </c>
      <c r="N222" s="23">
        <v>2.7190332326283987E-2</v>
      </c>
      <c r="O222" s="23">
        <v>0.25981873111782477</v>
      </c>
      <c r="P222" s="23">
        <v>0.14501510574018128</v>
      </c>
      <c r="Q222" s="23">
        <v>5.4380664652567974E-2</v>
      </c>
      <c r="R222" s="23">
        <v>0.10574018126888217</v>
      </c>
      <c r="S222" s="23">
        <v>1</v>
      </c>
    </row>
    <row r="223" spans="1:19">
      <c r="A223" s="24" t="s">
        <v>244</v>
      </c>
      <c r="B223" s="19">
        <v>3</v>
      </c>
      <c r="C223" s="19">
        <v>40</v>
      </c>
      <c r="D223" s="19">
        <v>3</v>
      </c>
      <c r="E223" s="19">
        <v>11</v>
      </c>
      <c r="F223" s="19">
        <v>24</v>
      </c>
      <c r="G223" s="19">
        <v>11</v>
      </c>
      <c r="H223" s="19">
        <v>11</v>
      </c>
      <c r="I223" s="19">
        <v>103</v>
      </c>
      <c r="K223" s="20" t="s">
        <v>244</v>
      </c>
      <c r="L223" s="23">
        <v>2.9126213592233011E-2</v>
      </c>
      <c r="M223" s="23">
        <v>0.38834951456310679</v>
      </c>
      <c r="N223" s="23">
        <v>2.9126213592233011E-2</v>
      </c>
      <c r="O223" s="23">
        <v>0.10679611650485436</v>
      </c>
      <c r="P223" s="23">
        <v>0.23300970873786409</v>
      </c>
      <c r="Q223" s="23">
        <v>0.10679611650485436</v>
      </c>
      <c r="R223" s="23">
        <v>0.10679611650485436</v>
      </c>
      <c r="S223" s="23">
        <v>1</v>
      </c>
    </row>
    <row r="224" spans="1:19">
      <c r="A224" s="24" t="s">
        <v>245</v>
      </c>
      <c r="B224" s="19">
        <v>5</v>
      </c>
      <c r="C224" s="19">
        <v>13</v>
      </c>
      <c r="D224" s="19">
        <v>2</v>
      </c>
      <c r="E224" s="19">
        <v>3</v>
      </c>
      <c r="F224" s="19">
        <v>3</v>
      </c>
      <c r="G224" s="19">
        <v>0</v>
      </c>
      <c r="H224" s="19">
        <v>0</v>
      </c>
      <c r="I224" s="19">
        <v>26</v>
      </c>
      <c r="K224" s="20" t="s">
        <v>245</v>
      </c>
      <c r="L224" s="23">
        <v>0.19230769230769232</v>
      </c>
      <c r="M224" s="23">
        <v>0.5</v>
      </c>
      <c r="N224" s="23">
        <v>7.6923076923076927E-2</v>
      </c>
      <c r="O224" s="23">
        <v>0.11538461538461539</v>
      </c>
      <c r="P224" s="23">
        <v>0.11538461538461539</v>
      </c>
      <c r="Q224" s="23">
        <v>0</v>
      </c>
      <c r="R224" s="23">
        <v>0</v>
      </c>
      <c r="S224" s="23">
        <v>1</v>
      </c>
    </row>
    <row r="225" spans="1:19">
      <c r="A225" s="24" t="s">
        <v>246</v>
      </c>
      <c r="B225" s="19">
        <v>39</v>
      </c>
      <c r="C225" s="19">
        <v>84</v>
      </c>
      <c r="D225" s="19">
        <v>0</v>
      </c>
      <c r="E225" s="19">
        <v>15</v>
      </c>
      <c r="F225" s="19">
        <v>8</v>
      </c>
      <c r="G225" s="19">
        <v>6</v>
      </c>
      <c r="H225" s="19">
        <v>0</v>
      </c>
      <c r="I225" s="19">
        <v>152</v>
      </c>
      <c r="K225" s="20" t="s">
        <v>246</v>
      </c>
      <c r="L225" s="23">
        <v>0.25657894736842107</v>
      </c>
      <c r="M225" s="23">
        <v>0.55263157894736847</v>
      </c>
      <c r="N225" s="23">
        <v>0</v>
      </c>
      <c r="O225" s="23">
        <v>9.8684210526315791E-2</v>
      </c>
      <c r="P225" s="23">
        <v>5.2631578947368418E-2</v>
      </c>
      <c r="Q225" s="23">
        <v>3.9473684210526314E-2</v>
      </c>
      <c r="R225" s="23">
        <v>0</v>
      </c>
      <c r="S225" s="23">
        <v>1</v>
      </c>
    </row>
    <row r="226" spans="1:19">
      <c r="A226" s="24" t="s">
        <v>247</v>
      </c>
      <c r="B226" s="19">
        <v>2</v>
      </c>
      <c r="C226" s="19">
        <v>41</v>
      </c>
      <c r="D226" s="19">
        <v>16</v>
      </c>
      <c r="E226" s="19">
        <v>7</v>
      </c>
      <c r="F226" s="19">
        <v>8</v>
      </c>
      <c r="G226" s="19">
        <v>3</v>
      </c>
      <c r="H226" s="19">
        <v>2</v>
      </c>
      <c r="I226" s="19">
        <v>79</v>
      </c>
      <c r="K226" s="20" t="s">
        <v>247</v>
      </c>
      <c r="L226" s="23">
        <v>2.5316455696202531E-2</v>
      </c>
      <c r="M226" s="23">
        <v>0.51898734177215189</v>
      </c>
      <c r="N226" s="23">
        <v>0.20253164556962025</v>
      </c>
      <c r="O226" s="23">
        <v>8.8607594936708861E-2</v>
      </c>
      <c r="P226" s="23">
        <v>0.10126582278481013</v>
      </c>
      <c r="Q226" s="23">
        <v>3.7974683544303799E-2</v>
      </c>
      <c r="R226" s="23">
        <v>2.5316455696202531E-2</v>
      </c>
      <c r="S226" s="23">
        <v>1</v>
      </c>
    </row>
    <row r="227" spans="1:19">
      <c r="A227" s="24" t="s">
        <v>248</v>
      </c>
      <c r="B227" s="19">
        <v>17</v>
      </c>
      <c r="C227" s="19">
        <v>50</v>
      </c>
      <c r="D227" s="19">
        <v>0</v>
      </c>
      <c r="E227" s="19">
        <v>3</v>
      </c>
      <c r="F227" s="19">
        <v>4</v>
      </c>
      <c r="G227" s="19">
        <v>2</v>
      </c>
      <c r="H227" s="19">
        <v>13</v>
      </c>
      <c r="I227" s="19">
        <v>89</v>
      </c>
      <c r="K227" s="20" t="s">
        <v>248</v>
      </c>
      <c r="L227" s="23">
        <v>0.19101123595505617</v>
      </c>
      <c r="M227" s="23">
        <v>0.5617977528089888</v>
      </c>
      <c r="N227" s="23">
        <v>0</v>
      </c>
      <c r="O227" s="23">
        <v>3.3707865168539325E-2</v>
      </c>
      <c r="P227" s="23">
        <v>4.49438202247191E-2</v>
      </c>
      <c r="Q227" s="23">
        <v>2.247191011235955E-2</v>
      </c>
      <c r="R227" s="23">
        <v>0.14606741573033707</v>
      </c>
      <c r="S227" s="23">
        <v>1</v>
      </c>
    </row>
    <row r="228" spans="1:19">
      <c r="A228" s="24" t="s">
        <v>249</v>
      </c>
      <c r="B228" s="19">
        <v>35</v>
      </c>
      <c r="C228" s="19">
        <v>186</v>
      </c>
      <c r="D228" s="19">
        <v>14</v>
      </c>
      <c r="E228" s="19">
        <v>23</v>
      </c>
      <c r="F228" s="19">
        <v>37</v>
      </c>
      <c r="G228" s="19">
        <v>7</v>
      </c>
      <c r="H228" s="19">
        <v>30</v>
      </c>
      <c r="I228" s="19">
        <v>332</v>
      </c>
      <c r="K228" s="20" t="s">
        <v>249</v>
      </c>
      <c r="L228" s="23">
        <v>0.10542168674698796</v>
      </c>
      <c r="M228" s="23">
        <v>0.56024096385542166</v>
      </c>
      <c r="N228" s="23">
        <v>4.2168674698795178E-2</v>
      </c>
      <c r="O228" s="23">
        <v>6.9277108433734941E-2</v>
      </c>
      <c r="P228" s="23">
        <v>0.11144578313253012</v>
      </c>
      <c r="Q228" s="23">
        <v>2.1084337349397589E-2</v>
      </c>
      <c r="R228" s="23">
        <v>9.036144578313253E-2</v>
      </c>
      <c r="S228" s="23">
        <v>1</v>
      </c>
    </row>
    <row r="229" spans="1:19">
      <c r="A229" s="24" t="s">
        <v>250</v>
      </c>
      <c r="B229" s="19">
        <v>23</v>
      </c>
      <c r="C229" s="19">
        <v>139</v>
      </c>
      <c r="D229" s="19">
        <v>3</v>
      </c>
      <c r="E229" s="19">
        <v>8</v>
      </c>
      <c r="F229" s="19">
        <v>25</v>
      </c>
      <c r="G229" s="19">
        <v>1</v>
      </c>
      <c r="H229" s="19">
        <v>14</v>
      </c>
      <c r="I229" s="19">
        <v>213</v>
      </c>
      <c r="K229" s="20" t="s">
        <v>250</v>
      </c>
      <c r="L229" s="23">
        <v>0.107981220657277</v>
      </c>
      <c r="M229" s="23">
        <v>0.65258215962441313</v>
      </c>
      <c r="N229" s="23">
        <v>1.4084507042253521E-2</v>
      </c>
      <c r="O229" s="23">
        <v>3.7558685446009391E-2</v>
      </c>
      <c r="P229" s="23">
        <v>0.11737089201877934</v>
      </c>
      <c r="Q229" s="23">
        <v>4.6948356807511738E-3</v>
      </c>
      <c r="R229" s="23">
        <v>6.5727699530516437E-2</v>
      </c>
      <c r="S229" s="23">
        <v>1</v>
      </c>
    </row>
    <row r="230" spans="1:19">
      <c r="A230" s="24" t="s">
        <v>251</v>
      </c>
      <c r="B230" s="19">
        <v>20</v>
      </c>
      <c r="C230" s="19">
        <v>15</v>
      </c>
      <c r="D230" s="19">
        <v>0</v>
      </c>
      <c r="E230" s="19">
        <v>4</v>
      </c>
      <c r="F230" s="19">
        <v>12</v>
      </c>
      <c r="G230" s="19">
        <v>3</v>
      </c>
      <c r="H230" s="19">
        <v>0</v>
      </c>
      <c r="I230" s="19">
        <v>54</v>
      </c>
      <c r="K230" s="20" t="s">
        <v>251</v>
      </c>
      <c r="L230" s="23">
        <v>0.37037037037037035</v>
      </c>
      <c r="M230" s="23">
        <v>0.27777777777777779</v>
      </c>
      <c r="N230" s="23">
        <v>0</v>
      </c>
      <c r="O230" s="23">
        <v>7.407407407407407E-2</v>
      </c>
      <c r="P230" s="23">
        <v>0.22222222222222221</v>
      </c>
      <c r="Q230" s="23">
        <v>5.5555555555555552E-2</v>
      </c>
      <c r="R230" s="23">
        <v>0</v>
      </c>
      <c r="S230" s="23">
        <v>1</v>
      </c>
    </row>
    <row r="231" spans="1:19">
      <c r="A231" s="24" t="s">
        <v>252</v>
      </c>
      <c r="B231" s="19">
        <v>1</v>
      </c>
      <c r="C231" s="19">
        <v>4</v>
      </c>
      <c r="D231" s="19">
        <v>2</v>
      </c>
      <c r="E231" s="19">
        <v>0</v>
      </c>
      <c r="F231" s="19">
        <v>2</v>
      </c>
      <c r="G231" s="19">
        <v>13</v>
      </c>
      <c r="H231" s="19">
        <v>3</v>
      </c>
      <c r="I231" s="19">
        <v>25</v>
      </c>
      <c r="K231" s="20" t="s">
        <v>252</v>
      </c>
      <c r="L231" s="23">
        <v>0.04</v>
      </c>
      <c r="M231" s="23">
        <v>0.16</v>
      </c>
      <c r="N231" s="23">
        <v>0.08</v>
      </c>
      <c r="O231" s="23">
        <v>0</v>
      </c>
      <c r="P231" s="23">
        <v>0.08</v>
      </c>
      <c r="Q231" s="23">
        <v>0.52</v>
      </c>
      <c r="R231" s="23">
        <v>0.12</v>
      </c>
      <c r="S231" s="23">
        <v>1</v>
      </c>
    </row>
    <row r="232" spans="1:19">
      <c r="A232" s="24" t="s">
        <v>253</v>
      </c>
      <c r="B232" s="19">
        <v>16</v>
      </c>
      <c r="C232" s="19">
        <v>67</v>
      </c>
      <c r="D232" s="19">
        <v>1</v>
      </c>
      <c r="E232" s="19">
        <v>25</v>
      </c>
      <c r="F232" s="19">
        <v>22</v>
      </c>
      <c r="G232" s="19">
        <v>12</v>
      </c>
      <c r="H232" s="19">
        <v>4</v>
      </c>
      <c r="I232" s="19">
        <v>147</v>
      </c>
      <c r="K232" s="20" t="s">
        <v>253</v>
      </c>
      <c r="L232" s="23">
        <v>0.10884353741496598</v>
      </c>
      <c r="M232" s="23">
        <v>0.45578231292517007</v>
      </c>
      <c r="N232" s="23">
        <v>6.8027210884353739E-3</v>
      </c>
      <c r="O232" s="23">
        <v>0.17006802721088435</v>
      </c>
      <c r="P232" s="23">
        <v>0.14965986394557823</v>
      </c>
      <c r="Q232" s="23">
        <v>8.1632653061224483E-2</v>
      </c>
      <c r="R232" s="23">
        <v>2.7210884353741496E-2</v>
      </c>
      <c r="S232" s="23">
        <v>1</v>
      </c>
    </row>
    <row r="233" spans="1:19">
      <c r="A233" s="24" t="s">
        <v>254</v>
      </c>
      <c r="B233" s="19">
        <v>5</v>
      </c>
      <c r="C233" s="19">
        <v>69</v>
      </c>
      <c r="D233" s="19">
        <v>4</v>
      </c>
      <c r="E233" s="19">
        <v>23</v>
      </c>
      <c r="F233" s="19">
        <v>26</v>
      </c>
      <c r="G233" s="19">
        <v>0</v>
      </c>
      <c r="H233" s="19">
        <v>9</v>
      </c>
      <c r="I233" s="19">
        <v>136</v>
      </c>
      <c r="K233" s="20" t="s">
        <v>254</v>
      </c>
      <c r="L233" s="23">
        <v>3.6764705882352942E-2</v>
      </c>
      <c r="M233" s="23">
        <v>0.50735294117647056</v>
      </c>
      <c r="N233" s="23">
        <v>2.9411764705882353E-2</v>
      </c>
      <c r="O233" s="23">
        <v>0.16911764705882354</v>
      </c>
      <c r="P233" s="23">
        <v>0.19117647058823528</v>
      </c>
      <c r="Q233" s="23">
        <v>0</v>
      </c>
      <c r="R233" s="23">
        <v>6.6176470588235295E-2</v>
      </c>
      <c r="S233" s="23">
        <v>1</v>
      </c>
    </row>
    <row r="234" spans="1:19">
      <c r="A234" s="24" t="s">
        <v>255</v>
      </c>
      <c r="B234" s="19">
        <v>6</v>
      </c>
      <c r="C234" s="19">
        <v>71</v>
      </c>
      <c r="D234" s="19">
        <v>5</v>
      </c>
      <c r="E234" s="19">
        <v>1</v>
      </c>
      <c r="F234" s="19">
        <v>6</v>
      </c>
      <c r="G234" s="19">
        <v>1</v>
      </c>
      <c r="H234" s="19">
        <v>4</v>
      </c>
      <c r="I234" s="19">
        <v>94</v>
      </c>
      <c r="K234" s="20" t="s">
        <v>255</v>
      </c>
      <c r="L234" s="23">
        <v>6.3829787234042548E-2</v>
      </c>
      <c r="M234" s="23">
        <v>0.75531914893617025</v>
      </c>
      <c r="N234" s="23">
        <v>5.3191489361702128E-2</v>
      </c>
      <c r="O234" s="23">
        <v>1.0638297872340425E-2</v>
      </c>
      <c r="P234" s="23">
        <v>6.3829787234042548E-2</v>
      </c>
      <c r="Q234" s="23">
        <v>1.0638297872340425E-2</v>
      </c>
      <c r="R234" s="23">
        <v>4.2553191489361701E-2</v>
      </c>
      <c r="S234" s="23">
        <v>1</v>
      </c>
    </row>
    <row r="235" spans="1:19">
      <c r="A235" s="24" t="s">
        <v>256</v>
      </c>
      <c r="B235" s="19">
        <v>15</v>
      </c>
      <c r="C235" s="19">
        <v>182</v>
      </c>
      <c r="D235" s="19">
        <v>36</v>
      </c>
      <c r="E235" s="19">
        <v>34</v>
      </c>
      <c r="F235" s="19">
        <v>71</v>
      </c>
      <c r="G235" s="19">
        <v>31</v>
      </c>
      <c r="H235" s="19">
        <v>13</v>
      </c>
      <c r="I235" s="19">
        <v>382</v>
      </c>
      <c r="K235" s="20" t="s">
        <v>256</v>
      </c>
      <c r="L235" s="23">
        <v>3.9267015706806283E-2</v>
      </c>
      <c r="M235" s="23">
        <v>0.47643979057591623</v>
      </c>
      <c r="N235" s="23">
        <v>9.4240837696335081E-2</v>
      </c>
      <c r="O235" s="23">
        <v>8.9005235602094238E-2</v>
      </c>
      <c r="P235" s="23">
        <v>0.18586387434554974</v>
      </c>
      <c r="Q235" s="23">
        <v>8.1151832460732987E-2</v>
      </c>
      <c r="R235" s="23">
        <v>3.4031413612565446E-2</v>
      </c>
      <c r="S235" s="23">
        <v>1</v>
      </c>
    </row>
    <row r="236" spans="1:19">
      <c r="A236" s="24" t="s">
        <v>257</v>
      </c>
      <c r="B236" s="19">
        <v>36</v>
      </c>
      <c r="C236" s="19">
        <v>123</v>
      </c>
      <c r="D236" s="19">
        <v>30</v>
      </c>
      <c r="E236" s="19">
        <v>215</v>
      </c>
      <c r="F236" s="19">
        <v>79</v>
      </c>
      <c r="G236" s="19">
        <v>22</v>
      </c>
      <c r="H236" s="19">
        <v>8</v>
      </c>
      <c r="I236" s="19">
        <v>513</v>
      </c>
      <c r="K236" s="20" t="s">
        <v>257</v>
      </c>
      <c r="L236" s="23">
        <v>7.0175438596491224E-2</v>
      </c>
      <c r="M236" s="23">
        <v>0.23976608187134502</v>
      </c>
      <c r="N236" s="23">
        <v>5.8479532163742687E-2</v>
      </c>
      <c r="O236" s="23">
        <v>0.41910331384015592</v>
      </c>
      <c r="P236" s="23">
        <v>0.15399610136452241</v>
      </c>
      <c r="Q236" s="23">
        <v>4.2884990253411304E-2</v>
      </c>
      <c r="R236" s="23">
        <v>1.5594541910331383E-2</v>
      </c>
      <c r="S236" s="23">
        <v>1</v>
      </c>
    </row>
    <row r="237" spans="1:19">
      <c r="A237" s="24" t="s">
        <v>258</v>
      </c>
      <c r="B237" s="19">
        <v>1</v>
      </c>
      <c r="C237" s="19">
        <v>54</v>
      </c>
      <c r="D237" s="19">
        <v>3</v>
      </c>
      <c r="E237" s="19">
        <v>2</v>
      </c>
      <c r="F237" s="19">
        <v>20</v>
      </c>
      <c r="G237" s="19">
        <v>9</v>
      </c>
      <c r="H237" s="19">
        <v>1</v>
      </c>
      <c r="I237" s="19">
        <v>90</v>
      </c>
      <c r="K237" s="20" t="s">
        <v>258</v>
      </c>
      <c r="L237" s="23">
        <v>1.1111111111111112E-2</v>
      </c>
      <c r="M237" s="23">
        <v>0.6</v>
      </c>
      <c r="N237" s="23">
        <v>3.3333333333333333E-2</v>
      </c>
      <c r="O237" s="23">
        <v>2.2222222222222223E-2</v>
      </c>
      <c r="P237" s="23">
        <v>0.22222222222222221</v>
      </c>
      <c r="Q237" s="23">
        <v>0.1</v>
      </c>
      <c r="R237" s="23">
        <v>1.1111111111111112E-2</v>
      </c>
      <c r="S237" s="23">
        <v>1</v>
      </c>
    </row>
    <row r="238" spans="1:19">
      <c r="A238" s="24" t="s">
        <v>259</v>
      </c>
      <c r="B238" s="19">
        <v>0</v>
      </c>
      <c r="C238" s="19">
        <v>10</v>
      </c>
      <c r="D238" s="19">
        <v>8</v>
      </c>
      <c r="E238" s="19">
        <v>1</v>
      </c>
      <c r="F238" s="19">
        <v>0</v>
      </c>
      <c r="G238" s="19">
        <v>1</v>
      </c>
      <c r="H238" s="19">
        <v>0</v>
      </c>
      <c r="I238" s="19">
        <v>20</v>
      </c>
      <c r="K238" s="20" t="s">
        <v>259</v>
      </c>
      <c r="L238" s="23">
        <v>0</v>
      </c>
      <c r="M238" s="23">
        <v>0.5</v>
      </c>
      <c r="N238" s="23">
        <v>0.4</v>
      </c>
      <c r="O238" s="23">
        <v>0.05</v>
      </c>
      <c r="P238" s="23">
        <v>0</v>
      </c>
      <c r="Q238" s="23">
        <v>0.05</v>
      </c>
      <c r="R238" s="23">
        <v>0</v>
      </c>
      <c r="S238" s="23">
        <v>1</v>
      </c>
    </row>
    <row r="239" spans="1:19">
      <c r="A239" s="24" t="s">
        <v>260</v>
      </c>
      <c r="B239" s="19">
        <v>3</v>
      </c>
      <c r="C239" s="19">
        <v>28</v>
      </c>
      <c r="D239" s="19">
        <v>9</v>
      </c>
      <c r="E239" s="19">
        <v>55</v>
      </c>
      <c r="F239" s="19">
        <v>21</v>
      </c>
      <c r="G239" s="19">
        <v>10</v>
      </c>
      <c r="H239" s="19">
        <v>4</v>
      </c>
      <c r="I239" s="19">
        <v>130</v>
      </c>
      <c r="K239" s="20" t="s">
        <v>260</v>
      </c>
      <c r="L239" s="23">
        <v>2.3076923076923078E-2</v>
      </c>
      <c r="M239" s="23">
        <v>0.2153846153846154</v>
      </c>
      <c r="N239" s="23">
        <v>6.9230769230769235E-2</v>
      </c>
      <c r="O239" s="23">
        <v>0.42307692307692307</v>
      </c>
      <c r="P239" s="23">
        <v>0.16153846153846155</v>
      </c>
      <c r="Q239" s="23">
        <v>7.6923076923076927E-2</v>
      </c>
      <c r="R239" s="23">
        <v>3.0769230769230771E-2</v>
      </c>
      <c r="S239" s="23">
        <v>1</v>
      </c>
    </row>
    <row r="240" spans="1:19">
      <c r="A240" s="24" t="s">
        <v>262</v>
      </c>
      <c r="B240" s="19">
        <v>45</v>
      </c>
      <c r="C240" s="19">
        <v>161</v>
      </c>
      <c r="D240" s="19">
        <v>66</v>
      </c>
      <c r="E240" s="19">
        <v>167</v>
      </c>
      <c r="F240" s="19">
        <v>77</v>
      </c>
      <c r="G240" s="19">
        <v>12</v>
      </c>
      <c r="H240" s="19">
        <v>4</v>
      </c>
      <c r="I240" s="19">
        <v>532</v>
      </c>
      <c r="K240" s="20" t="s">
        <v>262</v>
      </c>
      <c r="L240" s="23">
        <v>8.4586466165413529E-2</v>
      </c>
      <c r="M240" s="23">
        <v>0.30263157894736842</v>
      </c>
      <c r="N240" s="23">
        <v>0.12406015037593984</v>
      </c>
      <c r="O240" s="23">
        <v>0.31390977443609025</v>
      </c>
      <c r="P240" s="23">
        <v>0.14473684210526316</v>
      </c>
      <c r="Q240" s="23">
        <v>2.2556390977443608E-2</v>
      </c>
      <c r="R240" s="23">
        <v>7.5187969924812026E-3</v>
      </c>
      <c r="S240" s="23">
        <v>1</v>
      </c>
    </row>
    <row r="241" spans="1:19">
      <c r="A241" s="24" t="s">
        <v>263</v>
      </c>
      <c r="B241" s="19">
        <v>19</v>
      </c>
      <c r="C241" s="19">
        <v>54</v>
      </c>
      <c r="D241" s="19">
        <v>25</v>
      </c>
      <c r="E241" s="19">
        <v>64</v>
      </c>
      <c r="F241" s="19">
        <v>84</v>
      </c>
      <c r="G241" s="19">
        <v>7</v>
      </c>
      <c r="H241" s="19">
        <v>2</v>
      </c>
      <c r="I241" s="19">
        <v>255</v>
      </c>
      <c r="K241" s="20" t="s">
        <v>263</v>
      </c>
      <c r="L241" s="23">
        <v>7.4509803921568626E-2</v>
      </c>
      <c r="M241" s="23">
        <v>0.21176470588235294</v>
      </c>
      <c r="N241" s="23">
        <v>9.8039215686274508E-2</v>
      </c>
      <c r="O241" s="23">
        <v>0.25098039215686274</v>
      </c>
      <c r="P241" s="23">
        <v>0.32941176470588235</v>
      </c>
      <c r="Q241" s="23">
        <v>2.7450980392156862E-2</v>
      </c>
      <c r="R241" s="23">
        <v>7.8431372549019607E-3</v>
      </c>
      <c r="S241" s="23">
        <v>1</v>
      </c>
    </row>
    <row r="242" spans="1:19">
      <c r="A242" s="24" t="s">
        <v>264</v>
      </c>
      <c r="B242" s="19">
        <v>3</v>
      </c>
      <c r="C242" s="19">
        <v>16</v>
      </c>
      <c r="D242" s="19">
        <v>8</v>
      </c>
      <c r="E242" s="19">
        <v>0</v>
      </c>
      <c r="F242" s="19">
        <v>7</v>
      </c>
      <c r="G242" s="19">
        <v>0</v>
      </c>
      <c r="H242" s="19">
        <v>2</v>
      </c>
      <c r="I242" s="19">
        <v>36</v>
      </c>
      <c r="K242" s="20" t="s">
        <v>264</v>
      </c>
      <c r="L242" s="23">
        <v>8.3333333333333329E-2</v>
      </c>
      <c r="M242" s="23">
        <v>0.44444444444444442</v>
      </c>
      <c r="N242" s="23">
        <v>0.22222222222222221</v>
      </c>
      <c r="O242" s="23">
        <v>0</v>
      </c>
      <c r="P242" s="23">
        <v>0.19444444444444445</v>
      </c>
      <c r="Q242" s="23">
        <v>0</v>
      </c>
      <c r="R242" s="23">
        <v>5.5555555555555552E-2</v>
      </c>
      <c r="S242" s="23">
        <v>1</v>
      </c>
    </row>
    <row r="243" spans="1:19">
      <c r="A243" s="24" t="s">
        <v>265</v>
      </c>
      <c r="B243" s="19">
        <v>5</v>
      </c>
      <c r="C243" s="19">
        <v>10</v>
      </c>
      <c r="D243" s="19">
        <v>5</v>
      </c>
      <c r="E243" s="19">
        <v>6</v>
      </c>
      <c r="F243" s="19">
        <v>25</v>
      </c>
      <c r="G243" s="19">
        <v>1</v>
      </c>
      <c r="H243" s="19">
        <v>0</v>
      </c>
      <c r="I243" s="19">
        <v>52</v>
      </c>
      <c r="K243" s="20" t="s">
        <v>265</v>
      </c>
      <c r="L243" s="23">
        <v>9.6153846153846159E-2</v>
      </c>
      <c r="M243" s="23">
        <v>0.19230769230769232</v>
      </c>
      <c r="N243" s="23">
        <v>9.6153846153846159E-2</v>
      </c>
      <c r="O243" s="23">
        <v>0.11538461538461539</v>
      </c>
      <c r="P243" s="23">
        <v>0.48076923076923078</v>
      </c>
      <c r="Q243" s="23">
        <v>1.9230769230769232E-2</v>
      </c>
      <c r="R243" s="23">
        <v>0</v>
      </c>
      <c r="S243" s="23">
        <v>1</v>
      </c>
    </row>
    <row r="244" spans="1:19">
      <c r="A244" s="24" t="s">
        <v>266</v>
      </c>
      <c r="B244" s="19">
        <v>6</v>
      </c>
      <c r="C244" s="19">
        <v>11</v>
      </c>
      <c r="D244" s="19">
        <v>2</v>
      </c>
      <c r="E244" s="19">
        <v>0</v>
      </c>
      <c r="F244" s="19">
        <v>15</v>
      </c>
      <c r="G244" s="19">
        <v>9</v>
      </c>
      <c r="H244" s="19">
        <v>0</v>
      </c>
      <c r="I244" s="19">
        <v>43</v>
      </c>
      <c r="K244" s="20" t="s">
        <v>266</v>
      </c>
      <c r="L244" s="23">
        <v>0.13953488372093023</v>
      </c>
      <c r="M244" s="23">
        <v>0.2558139534883721</v>
      </c>
      <c r="N244" s="23">
        <v>4.6511627906976744E-2</v>
      </c>
      <c r="O244" s="23">
        <v>0</v>
      </c>
      <c r="P244" s="23">
        <v>0.34883720930232559</v>
      </c>
      <c r="Q244" s="23">
        <v>0.20930232558139536</v>
      </c>
      <c r="R244" s="23">
        <v>0</v>
      </c>
      <c r="S244" s="23">
        <v>1</v>
      </c>
    </row>
    <row r="245" spans="1:19">
      <c r="A245" s="24" t="s">
        <v>267</v>
      </c>
      <c r="B245" s="19">
        <v>2</v>
      </c>
      <c r="C245" s="19">
        <v>41</v>
      </c>
      <c r="D245" s="19">
        <v>8</v>
      </c>
      <c r="E245" s="19">
        <v>19</v>
      </c>
      <c r="F245" s="19">
        <v>20</v>
      </c>
      <c r="G245" s="19">
        <v>21</v>
      </c>
      <c r="H245" s="19">
        <v>7</v>
      </c>
      <c r="I245" s="19">
        <v>118</v>
      </c>
      <c r="K245" s="20" t="s">
        <v>267</v>
      </c>
      <c r="L245" s="23">
        <v>1.6949152542372881E-2</v>
      </c>
      <c r="M245" s="23">
        <v>0.34745762711864409</v>
      </c>
      <c r="N245" s="23">
        <v>6.7796610169491525E-2</v>
      </c>
      <c r="O245" s="23">
        <v>0.16101694915254236</v>
      </c>
      <c r="P245" s="23">
        <v>0.16949152542372881</v>
      </c>
      <c r="Q245" s="23">
        <v>0.17796610169491525</v>
      </c>
      <c r="R245" s="23">
        <v>5.9322033898305086E-2</v>
      </c>
      <c r="S245" s="23">
        <v>1</v>
      </c>
    </row>
    <row r="246" spans="1:19">
      <c r="A246" s="24" t="s">
        <v>268</v>
      </c>
      <c r="B246" s="19">
        <v>1</v>
      </c>
      <c r="C246" s="19">
        <v>23</v>
      </c>
      <c r="D246" s="19">
        <v>6</v>
      </c>
      <c r="E246" s="19">
        <v>0</v>
      </c>
      <c r="F246" s="19">
        <v>22</v>
      </c>
      <c r="G246" s="19">
        <v>2</v>
      </c>
      <c r="H246" s="19">
        <v>4</v>
      </c>
      <c r="I246" s="19">
        <v>58</v>
      </c>
      <c r="K246" s="20" t="s">
        <v>268</v>
      </c>
      <c r="L246" s="23">
        <v>1.7241379310344827E-2</v>
      </c>
      <c r="M246" s="23">
        <v>0.39655172413793105</v>
      </c>
      <c r="N246" s="23">
        <v>0.10344827586206896</v>
      </c>
      <c r="O246" s="23">
        <v>0</v>
      </c>
      <c r="P246" s="23">
        <v>0.37931034482758619</v>
      </c>
      <c r="Q246" s="23">
        <v>3.4482758620689655E-2</v>
      </c>
      <c r="R246" s="23">
        <v>6.8965517241379309E-2</v>
      </c>
      <c r="S246" s="23">
        <v>1</v>
      </c>
    </row>
    <row r="247" spans="1:19">
      <c r="A247" s="24" t="s">
        <v>269</v>
      </c>
      <c r="B247" s="19">
        <v>4</v>
      </c>
      <c r="C247" s="19">
        <v>46</v>
      </c>
      <c r="D247" s="19">
        <v>0</v>
      </c>
      <c r="E247" s="19">
        <v>4</v>
      </c>
      <c r="F247" s="19">
        <v>4</v>
      </c>
      <c r="G247" s="19">
        <v>4</v>
      </c>
      <c r="H247" s="19">
        <v>4</v>
      </c>
      <c r="I247" s="19">
        <v>66</v>
      </c>
      <c r="K247" s="20" t="s">
        <v>269</v>
      </c>
      <c r="L247" s="23">
        <v>6.0606060606060608E-2</v>
      </c>
      <c r="M247" s="23">
        <v>0.69696969696969702</v>
      </c>
      <c r="N247" s="23">
        <v>0</v>
      </c>
      <c r="O247" s="23">
        <v>6.0606060606060608E-2</v>
      </c>
      <c r="P247" s="23">
        <v>6.0606060606060608E-2</v>
      </c>
      <c r="Q247" s="23">
        <v>6.0606060606060608E-2</v>
      </c>
      <c r="R247" s="23">
        <v>6.0606060606060608E-2</v>
      </c>
      <c r="S247" s="23">
        <v>1</v>
      </c>
    </row>
    <row r="248" spans="1:19">
      <c r="A248" s="24" t="s">
        <v>270</v>
      </c>
      <c r="B248" s="19">
        <v>4</v>
      </c>
      <c r="C248" s="19">
        <v>54</v>
      </c>
      <c r="D248" s="19">
        <v>5</v>
      </c>
      <c r="E248" s="19">
        <v>10</v>
      </c>
      <c r="F248" s="19">
        <v>15</v>
      </c>
      <c r="G248" s="19">
        <v>2</v>
      </c>
      <c r="H248" s="19">
        <v>33</v>
      </c>
      <c r="I248" s="19">
        <v>123</v>
      </c>
      <c r="K248" s="20" t="s">
        <v>270</v>
      </c>
      <c r="L248" s="23">
        <v>3.2520325203252036E-2</v>
      </c>
      <c r="M248" s="23">
        <v>0.43902439024390244</v>
      </c>
      <c r="N248" s="23">
        <v>4.065040650406504E-2</v>
      </c>
      <c r="O248" s="23">
        <v>8.1300813008130079E-2</v>
      </c>
      <c r="P248" s="23">
        <v>0.12195121951219512</v>
      </c>
      <c r="Q248" s="23">
        <v>1.6260162601626018E-2</v>
      </c>
      <c r="R248" s="23">
        <v>0.26829268292682928</v>
      </c>
      <c r="S248" s="23">
        <v>1</v>
      </c>
    </row>
    <row r="249" spans="1:19">
      <c r="A249" s="24" t="s">
        <v>271</v>
      </c>
      <c r="B249" s="19">
        <v>2</v>
      </c>
      <c r="C249" s="19">
        <v>15</v>
      </c>
      <c r="D249" s="19">
        <v>1</v>
      </c>
      <c r="E249" s="19">
        <v>2</v>
      </c>
      <c r="F249" s="19">
        <v>12</v>
      </c>
      <c r="G249" s="19">
        <v>16</v>
      </c>
      <c r="H249" s="19">
        <v>8</v>
      </c>
      <c r="I249" s="19">
        <v>56</v>
      </c>
      <c r="K249" s="20" t="s">
        <v>271</v>
      </c>
      <c r="L249" s="23">
        <v>3.5714285714285712E-2</v>
      </c>
      <c r="M249" s="23">
        <v>0.26785714285714285</v>
      </c>
      <c r="N249" s="23">
        <v>1.7857142857142856E-2</v>
      </c>
      <c r="O249" s="23">
        <v>3.5714285714285712E-2</v>
      </c>
      <c r="P249" s="23">
        <v>0.21428571428571427</v>
      </c>
      <c r="Q249" s="23">
        <v>0.2857142857142857</v>
      </c>
      <c r="R249" s="23">
        <v>0.14285714285714285</v>
      </c>
      <c r="S249" s="23">
        <v>1</v>
      </c>
    </row>
    <row r="250" spans="1:19">
      <c r="A250" s="24" t="s">
        <v>272</v>
      </c>
      <c r="B250" s="19">
        <v>8</v>
      </c>
      <c r="C250" s="19">
        <v>14</v>
      </c>
      <c r="D250" s="19">
        <v>3</v>
      </c>
      <c r="E250" s="19">
        <v>5</v>
      </c>
      <c r="F250" s="19">
        <v>18</v>
      </c>
      <c r="G250" s="19">
        <v>15</v>
      </c>
      <c r="H250" s="19">
        <v>22</v>
      </c>
      <c r="I250" s="19">
        <v>85</v>
      </c>
      <c r="K250" s="20" t="s">
        <v>272</v>
      </c>
      <c r="L250" s="23">
        <v>9.4117647058823528E-2</v>
      </c>
      <c r="M250" s="23">
        <v>0.16470588235294117</v>
      </c>
      <c r="N250" s="23">
        <v>3.5294117647058823E-2</v>
      </c>
      <c r="O250" s="23">
        <v>5.8823529411764705E-2</v>
      </c>
      <c r="P250" s="23">
        <v>0.21176470588235294</v>
      </c>
      <c r="Q250" s="23">
        <v>0.17647058823529413</v>
      </c>
      <c r="R250" s="23">
        <v>0.25882352941176473</v>
      </c>
      <c r="S250" s="23">
        <v>1</v>
      </c>
    </row>
    <row r="251" spans="1:19">
      <c r="A251" s="24" t="s">
        <v>273</v>
      </c>
      <c r="B251" s="19">
        <v>0</v>
      </c>
      <c r="C251" s="19">
        <v>8</v>
      </c>
      <c r="D251" s="19">
        <v>2</v>
      </c>
      <c r="E251" s="19">
        <v>3</v>
      </c>
      <c r="F251" s="19">
        <v>1</v>
      </c>
      <c r="G251" s="19">
        <v>3</v>
      </c>
      <c r="H251" s="19">
        <v>5</v>
      </c>
      <c r="I251" s="19">
        <v>22</v>
      </c>
      <c r="K251" s="20" t="s">
        <v>273</v>
      </c>
      <c r="L251" s="23">
        <v>0</v>
      </c>
      <c r="M251" s="23">
        <v>0.36363636363636365</v>
      </c>
      <c r="N251" s="23">
        <v>9.0909090909090912E-2</v>
      </c>
      <c r="O251" s="23">
        <v>0.13636363636363635</v>
      </c>
      <c r="P251" s="23">
        <v>4.5454545454545456E-2</v>
      </c>
      <c r="Q251" s="23">
        <v>0.13636363636363635</v>
      </c>
      <c r="R251" s="23">
        <v>0.22727272727272727</v>
      </c>
      <c r="S251" s="23">
        <v>1</v>
      </c>
    </row>
    <row r="252" spans="1:19">
      <c r="A252" s="24" t="s">
        <v>274</v>
      </c>
      <c r="B252" s="19">
        <v>2</v>
      </c>
      <c r="C252" s="19">
        <v>56</v>
      </c>
      <c r="D252" s="19">
        <v>6</v>
      </c>
      <c r="E252" s="19">
        <v>24</v>
      </c>
      <c r="F252" s="19">
        <v>25</v>
      </c>
      <c r="G252" s="19">
        <v>9</v>
      </c>
      <c r="H252" s="19">
        <v>6</v>
      </c>
      <c r="I252" s="19">
        <v>128</v>
      </c>
      <c r="K252" s="20" t="s">
        <v>274</v>
      </c>
      <c r="L252" s="23">
        <v>1.5625E-2</v>
      </c>
      <c r="M252" s="23">
        <v>0.4375</v>
      </c>
      <c r="N252" s="23">
        <v>4.6875E-2</v>
      </c>
      <c r="O252" s="23">
        <v>0.1875</v>
      </c>
      <c r="P252" s="23">
        <v>0.1953125</v>
      </c>
      <c r="Q252" s="23">
        <v>7.03125E-2</v>
      </c>
      <c r="R252" s="23">
        <v>4.6875E-2</v>
      </c>
      <c r="S252" s="23">
        <v>1</v>
      </c>
    </row>
    <row r="253" spans="1:19">
      <c r="A253" s="24" t="s">
        <v>275</v>
      </c>
      <c r="B253" s="19">
        <v>25</v>
      </c>
      <c r="C253" s="19">
        <v>40</v>
      </c>
      <c r="D253" s="19">
        <v>28</v>
      </c>
      <c r="E253" s="19">
        <v>42</v>
      </c>
      <c r="F253" s="19">
        <v>69</v>
      </c>
      <c r="G253" s="19">
        <v>1</v>
      </c>
      <c r="H253" s="19">
        <v>1</v>
      </c>
      <c r="I253" s="19">
        <v>206</v>
      </c>
      <c r="K253" s="20" t="s">
        <v>275</v>
      </c>
      <c r="L253" s="23">
        <v>0.12135922330097088</v>
      </c>
      <c r="M253" s="23">
        <v>0.1941747572815534</v>
      </c>
      <c r="N253" s="23">
        <v>0.13592233009708737</v>
      </c>
      <c r="O253" s="23">
        <v>0.20388349514563106</v>
      </c>
      <c r="P253" s="23">
        <v>0.33495145631067963</v>
      </c>
      <c r="Q253" s="23">
        <v>4.8543689320388345E-3</v>
      </c>
      <c r="R253" s="23">
        <v>4.8543689320388345E-3</v>
      </c>
      <c r="S253" s="23">
        <v>1</v>
      </c>
    </row>
    <row r="254" spans="1:19">
      <c r="A254" s="24" t="s">
        <v>276</v>
      </c>
      <c r="B254" s="19">
        <v>8</v>
      </c>
      <c r="C254" s="19">
        <v>28</v>
      </c>
      <c r="D254" s="19">
        <v>5</v>
      </c>
      <c r="E254" s="19">
        <v>32</v>
      </c>
      <c r="F254" s="19">
        <v>23</v>
      </c>
      <c r="G254" s="19">
        <v>9</v>
      </c>
      <c r="H254" s="19">
        <v>3</v>
      </c>
      <c r="I254" s="19">
        <v>108</v>
      </c>
      <c r="K254" s="20" t="s">
        <v>276</v>
      </c>
      <c r="L254" s="23">
        <v>7.407407407407407E-2</v>
      </c>
      <c r="M254" s="23">
        <v>0.25925925925925924</v>
      </c>
      <c r="N254" s="23">
        <v>4.6296296296296294E-2</v>
      </c>
      <c r="O254" s="23">
        <v>0.29629629629629628</v>
      </c>
      <c r="P254" s="23">
        <v>0.21296296296296297</v>
      </c>
      <c r="Q254" s="23">
        <v>8.3333333333333329E-2</v>
      </c>
      <c r="R254" s="23">
        <v>2.7777777777777776E-2</v>
      </c>
      <c r="S254" s="23">
        <v>1</v>
      </c>
    </row>
    <row r="255" spans="1:19">
      <c r="A255" s="24" t="s">
        <v>277</v>
      </c>
      <c r="B255" s="19">
        <v>12</v>
      </c>
      <c r="C255" s="19">
        <v>27</v>
      </c>
      <c r="D255" s="19">
        <v>3</v>
      </c>
      <c r="E255" s="19">
        <v>12</v>
      </c>
      <c r="F255" s="19">
        <v>53</v>
      </c>
      <c r="G255" s="19">
        <v>18</v>
      </c>
      <c r="H255" s="19">
        <v>0</v>
      </c>
      <c r="I255" s="19">
        <v>125</v>
      </c>
      <c r="K255" s="20" t="s">
        <v>277</v>
      </c>
      <c r="L255" s="23">
        <v>9.6000000000000002E-2</v>
      </c>
      <c r="M255" s="23">
        <v>0.216</v>
      </c>
      <c r="N255" s="23">
        <v>2.4E-2</v>
      </c>
      <c r="O255" s="23">
        <v>9.6000000000000002E-2</v>
      </c>
      <c r="P255" s="23">
        <v>0.42399999999999999</v>
      </c>
      <c r="Q255" s="23">
        <v>0.14399999999999999</v>
      </c>
      <c r="R255" s="23">
        <v>0</v>
      </c>
      <c r="S255" s="23">
        <v>1</v>
      </c>
    </row>
    <row r="256" spans="1:19">
      <c r="A256" s="24" t="s">
        <v>278</v>
      </c>
      <c r="B256" s="19">
        <v>26</v>
      </c>
      <c r="C256" s="19">
        <v>41</v>
      </c>
      <c r="D256" s="19">
        <v>4</v>
      </c>
      <c r="E256" s="19">
        <v>32</v>
      </c>
      <c r="F256" s="19">
        <v>24</v>
      </c>
      <c r="G256" s="19">
        <v>6</v>
      </c>
      <c r="H256" s="19">
        <v>5</v>
      </c>
      <c r="I256" s="19">
        <v>138</v>
      </c>
      <c r="K256" s="20" t="s">
        <v>278</v>
      </c>
      <c r="L256" s="23">
        <v>0.18840579710144928</v>
      </c>
      <c r="M256" s="23">
        <v>0.29710144927536231</v>
      </c>
      <c r="N256" s="23">
        <v>2.8985507246376812E-2</v>
      </c>
      <c r="O256" s="23">
        <v>0.2318840579710145</v>
      </c>
      <c r="P256" s="23">
        <v>0.17391304347826086</v>
      </c>
      <c r="Q256" s="23">
        <v>4.3478260869565216E-2</v>
      </c>
      <c r="R256" s="23">
        <v>3.6231884057971016E-2</v>
      </c>
      <c r="S256" s="23">
        <v>1</v>
      </c>
    </row>
    <row r="257" spans="1:19">
      <c r="A257" s="24" t="s">
        <v>279</v>
      </c>
      <c r="B257" s="19">
        <v>28</v>
      </c>
      <c r="C257" s="19">
        <v>140</v>
      </c>
      <c r="D257" s="19">
        <v>2</v>
      </c>
      <c r="E257" s="19">
        <v>23</v>
      </c>
      <c r="F257" s="19">
        <v>56</v>
      </c>
      <c r="G257" s="19">
        <v>68</v>
      </c>
      <c r="H257" s="19">
        <v>25</v>
      </c>
      <c r="I257" s="19">
        <v>342</v>
      </c>
      <c r="K257" s="20" t="s">
        <v>279</v>
      </c>
      <c r="L257" s="23">
        <v>8.1871345029239762E-2</v>
      </c>
      <c r="M257" s="23">
        <v>0.40935672514619881</v>
      </c>
      <c r="N257" s="23">
        <v>5.8479532163742687E-3</v>
      </c>
      <c r="O257" s="23">
        <v>6.725146198830409E-2</v>
      </c>
      <c r="P257" s="23">
        <v>0.16374269005847952</v>
      </c>
      <c r="Q257" s="23">
        <v>0.19883040935672514</v>
      </c>
      <c r="R257" s="23">
        <v>7.3099415204678359E-2</v>
      </c>
      <c r="S257" s="23">
        <v>1</v>
      </c>
    </row>
    <row r="258" spans="1:19">
      <c r="A258" s="24" t="s">
        <v>280</v>
      </c>
      <c r="B258" s="19">
        <v>11</v>
      </c>
      <c r="C258" s="19">
        <v>35</v>
      </c>
      <c r="D258" s="19">
        <v>2</v>
      </c>
      <c r="E258" s="19">
        <v>15</v>
      </c>
      <c r="F258" s="19">
        <v>43</v>
      </c>
      <c r="G258" s="19">
        <v>8</v>
      </c>
      <c r="H258" s="19">
        <v>2</v>
      </c>
      <c r="I258" s="19">
        <v>116</v>
      </c>
      <c r="K258" s="20" t="s">
        <v>280</v>
      </c>
      <c r="L258" s="23">
        <v>9.4827586206896547E-2</v>
      </c>
      <c r="M258" s="23">
        <v>0.30172413793103448</v>
      </c>
      <c r="N258" s="23">
        <v>1.7241379310344827E-2</v>
      </c>
      <c r="O258" s="23">
        <v>0.12931034482758622</v>
      </c>
      <c r="P258" s="23">
        <v>0.37068965517241381</v>
      </c>
      <c r="Q258" s="23">
        <v>6.8965517241379309E-2</v>
      </c>
      <c r="R258" s="23">
        <v>1.7241379310344827E-2</v>
      </c>
      <c r="S258" s="23">
        <v>1</v>
      </c>
    </row>
    <row r="259" spans="1:19">
      <c r="A259" s="24" t="s">
        <v>281</v>
      </c>
      <c r="B259" s="19">
        <v>4</v>
      </c>
      <c r="C259" s="19">
        <v>24</v>
      </c>
      <c r="D259" s="19">
        <v>15</v>
      </c>
      <c r="E259" s="19">
        <v>4</v>
      </c>
      <c r="F259" s="19">
        <v>16</v>
      </c>
      <c r="G259" s="19">
        <v>1</v>
      </c>
      <c r="H259" s="19">
        <v>1</v>
      </c>
      <c r="I259" s="19">
        <v>65</v>
      </c>
      <c r="K259" s="20" t="s">
        <v>281</v>
      </c>
      <c r="L259" s="23">
        <v>6.1538461538461542E-2</v>
      </c>
      <c r="M259" s="23">
        <v>0.36923076923076925</v>
      </c>
      <c r="N259" s="23">
        <v>0.23076923076923078</v>
      </c>
      <c r="O259" s="23">
        <v>6.1538461538461542E-2</v>
      </c>
      <c r="P259" s="23">
        <v>0.24615384615384617</v>
      </c>
      <c r="Q259" s="23">
        <v>1.5384615384615385E-2</v>
      </c>
      <c r="R259" s="23">
        <v>1.5384615384615385E-2</v>
      </c>
      <c r="S259" s="23">
        <v>1</v>
      </c>
    </row>
    <row r="260" spans="1:19">
      <c r="A260" s="24" t="s">
        <v>282</v>
      </c>
      <c r="B260" s="19">
        <v>3</v>
      </c>
      <c r="C260" s="19">
        <v>29</v>
      </c>
      <c r="D260" s="19">
        <v>3</v>
      </c>
      <c r="E260" s="19">
        <v>1</v>
      </c>
      <c r="F260" s="19">
        <v>0</v>
      </c>
      <c r="G260" s="19">
        <v>0</v>
      </c>
      <c r="H260" s="19">
        <v>3</v>
      </c>
      <c r="I260" s="19">
        <v>39</v>
      </c>
      <c r="K260" s="20" t="s">
        <v>282</v>
      </c>
      <c r="L260" s="23">
        <v>7.6923076923076927E-2</v>
      </c>
      <c r="M260" s="23">
        <v>0.74358974358974361</v>
      </c>
      <c r="N260" s="23">
        <v>7.6923076923076927E-2</v>
      </c>
      <c r="O260" s="23">
        <v>2.564102564102564E-2</v>
      </c>
      <c r="P260" s="23">
        <v>0</v>
      </c>
      <c r="Q260" s="23">
        <v>0</v>
      </c>
      <c r="R260" s="23">
        <v>7.6923076923076927E-2</v>
      </c>
      <c r="S260" s="23">
        <v>1</v>
      </c>
    </row>
    <row r="261" spans="1:19">
      <c r="A261" s="24" t="s">
        <v>283</v>
      </c>
      <c r="B261" s="19">
        <v>1</v>
      </c>
      <c r="C261" s="19">
        <v>25</v>
      </c>
      <c r="D261" s="19">
        <v>1</v>
      </c>
      <c r="E261" s="19">
        <v>8</v>
      </c>
      <c r="F261" s="19">
        <v>0</v>
      </c>
      <c r="G261" s="19">
        <v>0</v>
      </c>
      <c r="H261" s="19">
        <v>0</v>
      </c>
      <c r="I261" s="19">
        <v>35</v>
      </c>
      <c r="K261" s="20" t="s">
        <v>283</v>
      </c>
      <c r="L261" s="23">
        <v>2.8571428571428571E-2</v>
      </c>
      <c r="M261" s="23">
        <v>0.7142857142857143</v>
      </c>
      <c r="N261" s="23">
        <v>2.8571428571428571E-2</v>
      </c>
      <c r="O261" s="23">
        <v>0.22857142857142856</v>
      </c>
      <c r="P261" s="23">
        <v>0</v>
      </c>
      <c r="Q261" s="23">
        <v>0</v>
      </c>
      <c r="R261" s="23">
        <v>0</v>
      </c>
      <c r="S261" s="23">
        <v>1</v>
      </c>
    </row>
    <row r="262" spans="1:19">
      <c r="A262" s="24" t="s">
        <v>284</v>
      </c>
      <c r="B262" s="19">
        <v>25</v>
      </c>
      <c r="C262" s="19">
        <v>71</v>
      </c>
      <c r="D262" s="19">
        <v>6</v>
      </c>
      <c r="E262" s="19">
        <v>14</v>
      </c>
      <c r="F262" s="19">
        <v>29</v>
      </c>
      <c r="G262" s="19">
        <v>13</v>
      </c>
      <c r="H262" s="19">
        <v>7</v>
      </c>
      <c r="I262" s="19">
        <v>165</v>
      </c>
      <c r="K262" s="20" t="s">
        <v>284</v>
      </c>
      <c r="L262" s="23">
        <v>0.15151515151515152</v>
      </c>
      <c r="M262" s="23">
        <v>0.4303030303030303</v>
      </c>
      <c r="N262" s="23">
        <v>3.6363636363636362E-2</v>
      </c>
      <c r="O262" s="23">
        <v>8.4848484848484854E-2</v>
      </c>
      <c r="P262" s="23">
        <v>0.17575757575757575</v>
      </c>
      <c r="Q262" s="23">
        <v>7.8787878787878782E-2</v>
      </c>
      <c r="R262" s="23">
        <v>4.2424242424242427E-2</v>
      </c>
      <c r="S262" s="23">
        <v>1</v>
      </c>
    </row>
    <row r="263" spans="1:19">
      <c r="A263" s="24" t="s">
        <v>285</v>
      </c>
      <c r="B263" s="19">
        <v>2</v>
      </c>
      <c r="C263" s="19">
        <v>8</v>
      </c>
      <c r="D263" s="19">
        <v>0</v>
      </c>
      <c r="E263" s="19">
        <v>11</v>
      </c>
      <c r="F263" s="19">
        <v>35</v>
      </c>
      <c r="G263" s="19">
        <v>14</v>
      </c>
      <c r="H263" s="19">
        <v>1</v>
      </c>
      <c r="I263" s="19">
        <v>71</v>
      </c>
      <c r="K263" s="20" t="s">
        <v>285</v>
      </c>
      <c r="L263" s="23">
        <v>2.8169014084507043E-2</v>
      </c>
      <c r="M263" s="23">
        <v>0.11267605633802817</v>
      </c>
      <c r="N263" s="23">
        <v>0</v>
      </c>
      <c r="O263" s="23">
        <v>0.15492957746478872</v>
      </c>
      <c r="P263" s="23">
        <v>0.49295774647887325</v>
      </c>
      <c r="Q263" s="23">
        <v>0.19718309859154928</v>
      </c>
      <c r="R263" s="23">
        <v>1.4084507042253521E-2</v>
      </c>
      <c r="S263" s="23">
        <v>1</v>
      </c>
    </row>
    <row r="264" spans="1:19">
      <c r="A264" s="24" t="s">
        <v>286</v>
      </c>
      <c r="B264" s="19">
        <v>11</v>
      </c>
      <c r="C264" s="19">
        <v>47</v>
      </c>
      <c r="D264" s="19">
        <v>1</v>
      </c>
      <c r="E264" s="19">
        <v>54</v>
      </c>
      <c r="F264" s="19">
        <v>56</v>
      </c>
      <c r="G264" s="19">
        <v>35</v>
      </c>
      <c r="H264" s="19">
        <v>7</v>
      </c>
      <c r="I264" s="19">
        <v>211</v>
      </c>
      <c r="K264" s="20" t="s">
        <v>286</v>
      </c>
      <c r="L264" s="23">
        <v>5.2132701421800945E-2</v>
      </c>
      <c r="M264" s="23">
        <v>0.22274881516587677</v>
      </c>
      <c r="N264" s="23">
        <v>4.7393364928909956E-3</v>
      </c>
      <c r="O264" s="23">
        <v>0.25592417061611372</v>
      </c>
      <c r="P264" s="23">
        <v>0.26540284360189575</v>
      </c>
      <c r="Q264" s="23">
        <v>0.16587677725118483</v>
      </c>
      <c r="R264" s="23">
        <v>3.3175355450236969E-2</v>
      </c>
      <c r="S264" s="23">
        <v>1</v>
      </c>
    </row>
    <row r="265" spans="1:19">
      <c r="A265" s="24" t="s">
        <v>287</v>
      </c>
      <c r="B265" s="19">
        <v>39</v>
      </c>
      <c r="C265" s="19">
        <v>72</v>
      </c>
      <c r="D265" s="19">
        <v>15</v>
      </c>
      <c r="E265" s="19">
        <v>44</v>
      </c>
      <c r="F265" s="19">
        <v>80</v>
      </c>
      <c r="G265" s="19">
        <v>51</v>
      </c>
      <c r="H265" s="19">
        <v>12</v>
      </c>
      <c r="I265" s="19">
        <v>313</v>
      </c>
      <c r="K265" s="20" t="s">
        <v>287</v>
      </c>
      <c r="L265" s="23">
        <v>0.12460063897763578</v>
      </c>
      <c r="M265" s="23">
        <v>0.23003194888178913</v>
      </c>
      <c r="N265" s="23">
        <v>4.7923322683706068E-2</v>
      </c>
      <c r="O265" s="23">
        <v>0.14057507987220447</v>
      </c>
      <c r="P265" s="23">
        <v>0.25559105431309903</v>
      </c>
      <c r="Q265" s="23">
        <v>0.16293929712460065</v>
      </c>
      <c r="R265" s="23">
        <v>3.8338658146964855E-2</v>
      </c>
      <c r="S265" s="23">
        <v>1</v>
      </c>
    </row>
    <row r="266" spans="1:19">
      <c r="A266" s="24" t="s">
        <v>289</v>
      </c>
      <c r="B266" s="19">
        <v>18</v>
      </c>
      <c r="C266" s="19">
        <v>62</v>
      </c>
      <c r="D266" s="19">
        <v>15</v>
      </c>
      <c r="E266" s="19">
        <v>48</v>
      </c>
      <c r="F266" s="19">
        <v>15</v>
      </c>
      <c r="G266" s="19">
        <v>13</v>
      </c>
      <c r="H266" s="19">
        <v>14</v>
      </c>
      <c r="I266" s="19">
        <v>185</v>
      </c>
      <c r="K266" s="20" t="s">
        <v>289</v>
      </c>
      <c r="L266" s="23">
        <v>9.7297297297297303E-2</v>
      </c>
      <c r="M266" s="23">
        <v>0.33513513513513515</v>
      </c>
      <c r="N266" s="23">
        <v>8.1081081081081086E-2</v>
      </c>
      <c r="O266" s="23">
        <v>0.25945945945945947</v>
      </c>
      <c r="P266" s="23">
        <v>8.1081081081081086E-2</v>
      </c>
      <c r="Q266" s="23">
        <v>7.0270270270270274E-2</v>
      </c>
      <c r="R266" s="23">
        <v>7.567567567567568E-2</v>
      </c>
      <c r="S266" s="23">
        <v>1</v>
      </c>
    </row>
    <row r="267" spans="1:19">
      <c r="A267" s="24" t="s">
        <v>290</v>
      </c>
      <c r="B267" s="19">
        <v>19</v>
      </c>
      <c r="C267" s="19">
        <v>221</v>
      </c>
      <c r="D267" s="19">
        <v>3</v>
      </c>
      <c r="E267" s="19">
        <v>1</v>
      </c>
      <c r="F267" s="19">
        <v>47</v>
      </c>
      <c r="G267" s="19">
        <v>40</v>
      </c>
      <c r="H267" s="19">
        <v>16</v>
      </c>
      <c r="I267" s="19">
        <v>347</v>
      </c>
      <c r="K267" s="20" t="s">
        <v>290</v>
      </c>
      <c r="L267" s="23">
        <v>5.4755043227665709E-2</v>
      </c>
      <c r="M267" s="23">
        <v>0.63688760806916422</v>
      </c>
      <c r="N267" s="23">
        <v>8.6455331412103754E-3</v>
      </c>
      <c r="O267" s="23">
        <v>2.881844380403458E-3</v>
      </c>
      <c r="P267" s="23">
        <v>0.13544668587896252</v>
      </c>
      <c r="Q267" s="23">
        <v>0.11527377521613832</v>
      </c>
      <c r="R267" s="23">
        <v>4.6109510086455328E-2</v>
      </c>
      <c r="S267" s="23">
        <v>1</v>
      </c>
    </row>
    <row r="268" spans="1:19">
      <c r="A268" s="24" t="s">
        <v>291</v>
      </c>
      <c r="B268" s="19">
        <v>2</v>
      </c>
      <c r="C268" s="19">
        <v>71</v>
      </c>
      <c r="D268" s="19">
        <v>4</v>
      </c>
      <c r="E268" s="19">
        <v>6</v>
      </c>
      <c r="F268" s="19">
        <v>14</v>
      </c>
      <c r="G268" s="19">
        <v>63</v>
      </c>
      <c r="H268" s="19">
        <v>29</v>
      </c>
      <c r="I268" s="19">
        <v>189</v>
      </c>
      <c r="K268" s="20" t="s">
        <v>291</v>
      </c>
      <c r="L268" s="23">
        <v>1.0582010582010581E-2</v>
      </c>
      <c r="M268" s="23">
        <v>0.37566137566137564</v>
      </c>
      <c r="N268" s="23">
        <v>2.1164021164021163E-2</v>
      </c>
      <c r="O268" s="23">
        <v>3.1746031746031744E-2</v>
      </c>
      <c r="P268" s="23">
        <v>7.407407407407407E-2</v>
      </c>
      <c r="Q268" s="23">
        <v>0.33333333333333331</v>
      </c>
      <c r="R268" s="23">
        <v>0.15343915343915343</v>
      </c>
      <c r="S268" s="23">
        <v>1</v>
      </c>
    </row>
    <row r="269" spans="1:19">
      <c r="A269" s="24" t="s">
        <v>292</v>
      </c>
      <c r="B269" s="19">
        <v>3</v>
      </c>
      <c r="C269" s="19">
        <v>43</v>
      </c>
      <c r="D269" s="19">
        <v>2</v>
      </c>
      <c r="E269" s="19">
        <v>17</v>
      </c>
      <c r="F269" s="19">
        <v>29</v>
      </c>
      <c r="G269" s="19">
        <v>29</v>
      </c>
      <c r="H269" s="19">
        <v>5</v>
      </c>
      <c r="I269" s="19">
        <v>128</v>
      </c>
      <c r="K269" s="20" t="s">
        <v>292</v>
      </c>
      <c r="L269" s="23">
        <v>2.34375E-2</v>
      </c>
      <c r="M269" s="23">
        <v>0.3359375</v>
      </c>
      <c r="N269" s="23">
        <v>1.5625E-2</v>
      </c>
      <c r="O269" s="23">
        <v>0.1328125</v>
      </c>
      <c r="P269" s="23">
        <v>0.2265625</v>
      </c>
      <c r="Q269" s="23">
        <v>0.2265625</v>
      </c>
      <c r="R269" s="23">
        <v>3.90625E-2</v>
      </c>
      <c r="S269" s="23">
        <v>1</v>
      </c>
    </row>
    <row r="270" spans="1:19">
      <c r="A270" s="24" t="s">
        <v>293</v>
      </c>
      <c r="B270" s="19">
        <v>3</v>
      </c>
      <c r="C270" s="19">
        <v>24</v>
      </c>
      <c r="D270" s="19">
        <v>4</v>
      </c>
      <c r="E270" s="19">
        <v>5</v>
      </c>
      <c r="F270" s="19">
        <v>7</v>
      </c>
      <c r="G270" s="19">
        <v>13</v>
      </c>
      <c r="H270" s="19">
        <v>1</v>
      </c>
      <c r="I270" s="19">
        <v>57</v>
      </c>
      <c r="K270" s="20" t="s">
        <v>293</v>
      </c>
      <c r="L270" s="23">
        <v>5.2631578947368418E-2</v>
      </c>
      <c r="M270" s="23">
        <v>0.42105263157894735</v>
      </c>
      <c r="N270" s="23">
        <v>7.0175438596491224E-2</v>
      </c>
      <c r="O270" s="23">
        <v>8.771929824561403E-2</v>
      </c>
      <c r="P270" s="23">
        <v>0.12280701754385964</v>
      </c>
      <c r="Q270" s="23">
        <v>0.22807017543859648</v>
      </c>
      <c r="R270" s="23">
        <v>1.7543859649122806E-2</v>
      </c>
      <c r="S270" s="23">
        <v>1</v>
      </c>
    </row>
    <row r="271" spans="1:19">
      <c r="A271" s="24" t="s">
        <v>294</v>
      </c>
      <c r="B271" s="19">
        <v>6</v>
      </c>
      <c r="C271" s="19">
        <v>117</v>
      </c>
      <c r="D271" s="19">
        <v>5</v>
      </c>
      <c r="E271" s="19">
        <v>6</v>
      </c>
      <c r="F271" s="19">
        <v>13</v>
      </c>
      <c r="G271" s="19">
        <v>1</v>
      </c>
      <c r="H271" s="19">
        <v>19</v>
      </c>
      <c r="I271" s="19">
        <v>167</v>
      </c>
      <c r="K271" s="20" t="s">
        <v>294</v>
      </c>
      <c r="L271" s="23">
        <v>3.5928143712574849E-2</v>
      </c>
      <c r="M271" s="23">
        <v>0.70059880239520955</v>
      </c>
      <c r="N271" s="23">
        <v>2.9940119760479042E-2</v>
      </c>
      <c r="O271" s="23">
        <v>3.5928143712574849E-2</v>
      </c>
      <c r="P271" s="23">
        <v>7.7844311377245512E-2</v>
      </c>
      <c r="Q271" s="23">
        <v>5.9880239520958087E-3</v>
      </c>
      <c r="R271" s="23">
        <v>0.11377245508982035</v>
      </c>
      <c r="S271" s="23">
        <v>1</v>
      </c>
    </row>
    <row r="272" spans="1:19">
      <c r="A272" s="24" t="s">
        <v>295</v>
      </c>
      <c r="B272" s="19">
        <v>37</v>
      </c>
      <c r="C272" s="19">
        <v>100</v>
      </c>
      <c r="D272" s="19">
        <v>1</v>
      </c>
      <c r="E272" s="19">
        <v>5</v>
      </c>
      <c r="F272" s="19">
        <v>37</v>
      </c>
      <c r="G272" s="19">
        <v>3</v>
      </c>
      <c r="H272" s="19">
        <v>4</v>
      </c>
      <c r="I272" s="19">
        <v>187</v>
      </c>
      <c r="K272" s="20" t="s">
        <v>295</v>
      </c>
      <c r="L272" s="23">
        <v>0.19786096256684493</v>
      </c>
      <c r="M272" s="23">
        <v>0.53475935828877008</v>
      </c>
      <c r="N272" s="23">
        <v>5.3475935828877002E-3</v>
      </c>
      <c r="O272" s="23">
        <v>2.6737967914438502E-2</v>
      </c>
      <c r="P272" s="23">
        <v>0.19786096256684493</v>
      </c>
      <c r="Q272" s="23">
        <v>1.6042780748663103E-2</v>
      </c>
      <c r="R272" s="23">
        <v>2.1390374331550801E-2</v>
      </c>
      <c r="S272" s="23">
        <v>1</v>
      </c>
    </row>
    <row r="273" spans="1:19">
      <c r="A273" s="24" t="s">
        <v>296</v>
      </c>
      <c r="B273" s="19">
        <v>5</v>
      </c>
      <c r="C273" s="19">
        <v>30</v>
      </c>
      <c r="D273" s="19">
        <v>0</v>
      </c>
      <c r="E273" s="19">
        <v>4</v>
      </c>
      <c r="F273" s="19">
        <v>5</v>
      </c>
      <c r="G273" s="19">
        <v>0</v>
      </c>
      <c r="H273" s="19">
        <v>1</v>
      </c>
      <c r="I273" s="19">
        <v>45</v>
      </c>
      <c r="K273" s="20" t="s">
        <v>296</v>
      </c>
      <c r="L273" s="23">
        <v>0.1111111111111111</v>
      </c>
      <c r="M273" s="23">
        <v>0.66666666666666663</v>
      </c>
      <c r="N273" s="23">
        <v>0</v>
      </c>
      <c r="O273" s="23">
        <v>8.8888888888888892E-2</v>
      </c>
      <c r="P273" s="23">
        <v>0.1111111111111111</v>
      </c>
      <c r="Q273" s="23">
        <v>0</v>
      </c>
      <c r="R273" s="23">
        <v>2.2222222222222223E-2</v>
      </c>
      <c r="S273" s="23">
        <v>1</v>
      </c>
    </row>
    <row r="274" spans="1:19">
      <c r="A274" s="24" t="s">
        <v>297</v>
      </c>
      <c r="B274" s="19">
        <v>12</v>
      </c>
      <c r="C274" s="19">
        <v>75</v>
      </c>
      <c r="D274" s="19">
        <v>7</v>
      </c>
      <c r="E274" s="19">
        <v>40</v>
      </c>
      <c r="F274" s="19">
        <v>79</v>
      </c>
      <c r="G274" s="19">
        <v>43</v>
      </c>
      <c r="H274" s="19">
        <v>8</v>
      </c>
      <c r="I274" s="19">
        <v>264</v>
      </c>
      <c r="K274" s="20" t="s">
        <v>297</v>
      </c>
      <c r="L274" s="23">
        <v>4.5454545454545456E-2</v>
      </c>
      <c r="M274" s="23">
        <v>0.28409090909090912</v>
      </c>
      <c r="N274" s="23">
        <v>2.6515151515151516E-2</v>
      </c>
      <c r="O274" s="23">
        <v>0.15151515151515152</v>
      </c>
      <c r="P274" s="23">
        <v>0.29924242424242425</v>
      </c>
      <c r="Q274" s="23">
        <v>0.16287878787878787</v>
      </c>
      <c r="R274" s="23">
        <v>3.0303030303030304E-2</v>
      </c>
      <c r="S274" s="23">
        <v>1</v>
      </c>
    </row>
    <row r="275" spans="1:19">
      <c r="A275" s="24" t="s">
        <v>298</v>
      </c>
      <c r="B275" s="19">
        <v>31</v>
      </c>
      <c r="C275" s="19">
        <v>73</v>
      </c>
      <c r="D275" s="19">
        <v>8</v>
      </c>
      <c r="E275" s="19">
        <v>35</v>
      </c>
      <c r="F275" s="19">
        <v>32</v>
      </c>
      <c r="G275" s="19">
        <v>24</v>
      </c>
      <c r="H275" s="19">
        <v>10</v>
      </c>
      <c r="I275" s="19">
        <v>213</v>
      </c>
      <c r="K275" s="20" t="s">
        <v>298</v>
      </c>
      <c r="L275" s="23">
        <v>0.14553990610328638</v>
      </c>
      <c r="M275" s="23">
        <v>0.34272300469483569</v>
      </c>
      <c r="N275" s="23">
        <v>3.7558685446009391E-2</v>
      </c>
      <c r="O275" s="23">
        <v>0.16431924882629109</v>
      </c>
      <c r="P275" s="23">
        <v>0.15023474178403756</v>
      </c>
      <c r="Q275" s="23">
        <v>0.11267605633802817</v>
      </c>
      <c r="R275" s="23">
        <v>4.6948356807511735E-2</v>
      </c>
      <c r="S275" s="23">
        <v>1</v>
      </c>
    </row>
    <row r="276" spans="1:19">
      <c r="A276" s="24" t="s">
        <v>299</v>
      </c>
      <c r="B276" s="19">
        <v>19</v>
      </c>
      <c r="C276" s="19">
        <v>32</v>
      </c>
      <c r="D276" s="19">
        <v>3</v>
      </c>
      <c r="E276" s="19">
        <v>14</v>
      </c>
      <c r="F276" s="19">
        <v>6</v>
      </c>
      <c r="G276" s="19">
        <v>0</v>
      </c>
      <c r="H276" s="19">
        <v>1</v>
      </c>
      <c r="I276" s="19">
        <v>75</v>
      </c>
      <c r="K276" s="20" t="s">
        <v>299</v>
      </c>
      <c r="L276" s="23">
        <v>0.25333333333333335</v>
      </c>
      <c r="M276" s="23">
        <v>0.42666666666666669</v>
      </c>
      <c r="N276" s="23">
        <v>0.04</v>
      </c>
      <c r="O276" s="23">
        <v>0.18666666666666668</v>
      </c>
      <c r="P276" s="23">
        <v>0.08</v>
      </c>
      <c r="Q276" s="23">
        <v>0</v>
      </c>
      <c r="R276" s="23">
        <v>1.3333333333333334E-2</v>
      </c>
      <c r="S276" s="23">
        <v>1</v>
      </c>
    </row>
    <row r="277" spans="1:19">
      <c r="A277" s="24" t="s">
        <v>300</v>
      </c>
      <c r="B277" s="19">
        <v>21</v>
      </c>
      <c r="C277" s="19">
        <v>10</v>
      </c>
      <c r="D277" s="19">
        <v>21</v>
      </c>
      <c r="E277" s="19">
        <v>21</v>
      </c>
      <c r="F277" s="19">
        <v>28</v>
      </c>
      <c r="G277" s="19">
        <v>30</v>
      </c>
      <c r="H277" s="19">
        <v>0</v>
      </c>
      <c r="I277" s="19">
        <v>131</v>
      </c>
      <c r="K277" s="20" t="s">
        <v>300</v>
      </c>
      <c r="L277" s="23">
        <v>0.16030534351145037</v>
      </c>
      <c r="M277" s="23">
        <v>7.6335877862595422E-2</v>
      </c>
      <c r="N277" s="23">
        <v>0.16030534351145037</v>
      </c>
      <c r="O277" s="23">
        <v>0.16030534351145037</v>
      </c>
      <c r="P277" s="23">
        <v>0.21374045801526717</v>
      </c>
      <c r="Q277" s="23">
        <v>0.22900763358778625</v>
      </c>
      <c r="R277" s="23">
        <v>0</v>
      </c>
      <c r="S277" s="23">
        <v>1</v>
      </c>
    </row>
    <row r="278" spans="1:19">
      <c r="A278" s="24" t="s">
        <v>301</v>
      </c>
      <c r="B278" s="19">
        <v>5</v>
      </c>
      <c r="C278" s="19">
        <v>15</v>
      </c>
      <c r="D278" s="19">
        <v>1</v>
      </c>
      <c r="E278" s="19">
        <v>14</v>
      </c>
      <c r="F278" s="19">
        <v>16</v>
      </c>
      <c r="G278" s="19">
        <v>29</v>
      </c>
      <c r="H278" s="19">
        <v>5</v>
      </c>
      <c r="I278" s="19">
        <v>85</v>
      </c>
      <c r="K278" s="20" t="s">
        <v>301</v>
      </c>
      <c r="L278" s="23">
        <v>5.8823529411764705E-2</v>
      </c>
      <c r="M278" s="23">
        <v>0.17647058823529413</v>
      </c>
      <c r="N278" s="23">
        <v>1.1764705882352941E-2</v>
      </c>
      <c r="O278" s="23">
        <v>0.16470588235294117</v>
      </c>
      <c r="P278" s="23">
        <v>0.18823529411764706</v>
      </c>
      <c r="Q278" s="23">
        <v>0.3411764705882353</v>
      </c>
      <c r="R278" s="23">
        <v>5.8823529411764705E-2</v>
      </c>
      <c r="S278" s="23">
        <v>1</v>
      </c>
    </row>
    <row r="279" spans="1:19">
      <c r="A279" s="24" t="s">
        <v>302</v>
      </c>
      <c r="B279" s="19">
        <v>2</v>
      </c>
      <c r="C279" s="19">
        <v>13</v>
      </c>
      <c r="D279" s="19">
        <v>10</v>
      </c>
      <c r="E279" s="19">
        <v>37</v>
      </c>
      <c r="F279" s="19">
        <v>5</v>
      </c>
      <c r="G279" s="19">
        <v>10</v>
      </c>
      <c r="H279" s="19">
        <v>0</v>
      </c>
      <c r="I279" s="19">
        <v>77</v>
      </c>
      <c r="K279" s="20" t="s">
        <v>302</v>
      </c>
      <c r="L279" s="23">
        <v>2.5974025974025976E-2</v>
      </c>
      <c r="M279" s="23">
        <v>0.16883116883116883</v>
      </c>
      <c r="N279" s="23">
        <v>0.12987012987012986</v>
      </c>
      <c r="O279" s="23">
        <v>0.48051948051948051</v>
      </c>
      <c r="P279" s="23">
        <v>6.4935064935064929E-2</v>
      </c>
      <c r="Q279" s="23">
        <v>0.12987012987012986</v>
      </c>
      <c r="R279" s="23">
        <v>0</v>
      </c>
      <c r="S279" s="23">
        <v>1</v>
      </c>
    </row>
    <row r="280" spans="1:19">
      <c r="A280" s="24" t="s">
        <v>303</v>
      </c>
      <c r="B280" s="19">
        <v>22</v>
      </c>
      <c r="C280" s="19">
        <v>31</v>
      </c>
      <c r="D280" s="19">
        <v>3</v>
      </c>
      <c r="E280" s="19">
        <v>12</v>
      </c>
      <c r="F280" s="19">
        <v>19</v>
      </c>
      <c r="G280" s="19">
        <v>5</v>
      </c>
      <c r="H280" s="19">
        <v>12</v>
      </c>
      <c r="I280" s="19">
        <v>104</v>
      </c>
      <c r="K280" s="20" t="s">
        <v>303</v>
      </c>
      <c r="L280" s="23">
        <v>0.21153846153846154</v>
      </c>
      <c r="M280" s="23">
        <v>0.29807692307692307</v>
      </c>
      <c r="N280" s="23">
        <v>2.8846153846153848E-2</v>
      </c>
      <c r="O280" s="23">
        <v>0.11538461538461539</v>
      </c>
      <c r="P280" s="23">
        <v>0.18269230769230768</v>
      </c>
      <c r="Q280" s="23">
        <v>4.807692307692308E-2</v>
      </c>
      <c r="R280" s="23">
        <v>0.11538461538461539</v>
      </c>
      <c r="S280" s="23">
        <v>1</v>
      </c>
    </row>
    <row r="281" spans="1:19">
      <c r="A281" s="24" t="s">
        <v>304</v>
      </c>
      <c r="B281" s="19">
        <v>18</v>
      </c>
      <c r="C281" s="19">
        <v>96</v>
      </c>
      <c r="D281" s="19">
        <v>12</v>
      </c>
      <c r="E281" s="19">
        <v>38</v>
      </c>
      <c r="F281" s="19">
        <v>16</v>
      </c>
      <c r="G281" s="19">
        <v>1</v>
      </c>
      <c r="H281" s="19">
        <v>0</v>
      </c>
      <c r="I281" s="19">
        <v>181</v>
      </c>
      <c r="K281" s="20" t="s">
        <v>304</v>
      </c>
      <c r="L281" s="23">
        <v>9.9447513812154692E-2</v>
      </c>
      <c r="M281" s="23">
        <v>0.53038674033149169</v>
      </c>
      <c r="N281" s="23">
        <v>6.6298342541436461E-2</v>
      </c>
      <c r="O281" s="23">
        <v>0.20994475138121546</v>
      </c>
      <c r="P281" s="23">
        <v>8.8397790055248615E-2</v>
      </c>
      <c r="Q281" s="23">
        <v>5.5248618784530384E-3</v>
      </c>
      <c r="R281" s="23">
        <v>0</v>
      </c>
      <c r="S281" s="23">
        <v>1</v>
      </c>
    </row>
    <row r="282" spans="1:19">
      <c r="A282" s="24" t="s">
        <v>305</v>
      </c>
      <c r="B282" s="19">
        <v>14</v>
      </c>
      <c r="C282" s="19">
        <v>126</v>
      </c>
      <c r="D282" s="19">
        <v>0</v>
      </c>
      <c r="E282" s="19">
        <v>4</v>
      </c>
      <c r="F282" s="19">
        <v>15</v>
      </c>
      <c r="G282" s="19">
        <v>9</v>
      </c>
      <c r="H282" s="19">
        <v>9</v>
      </c>
      <c r="I282" s="19">
        <v>177</v>
      </c>
      <c r="K282" s="20" t="s">
        <v>305</v>
      </c>
      <c r="L282" s="23">
        <v>7.909604519774012E-2</v>
      </c>
      <c r="M282" s="23">
        <v>0.71186440677966101</v>
      </c>
      <c r="N282" s="23">
        <v>0</v>
      </c>
      <c r="O282" s="23">
        <v>2.2598870056497175E-2</v>
      </c>
      <c r="P282" s="23">
        <v>8.4745762711864403E-2</v>
      </c>
      <c r="Q282" s="23">
        <v>5.0847457627118647E-2</v>
      </c>
      <c r="R282" s="23">
        <v>5.0847457627118647E-2</v>
      </c>
      <c r="S282" s="23">
        <v>1</v>
      </c>
    </row>
    <row r="283" spans="1:19">
      <c r="A283" s="24" t="s">
        <v>306</v>
      </c>
      <c r="B283" s="19">
        <v>22</v>
      </c>
      <c r="C283" s="19">
        <v>146</v>
      </c>
      <c r="D283" s="19">
        <v>0</v>
      </c>
      <c r="E283" s="19">
        <v>12</v>
      </c>
      <c r="F283" s="19">
        <v>41</v>
      </c>
      <c r="G283" s="19">
        <v>10</v>
      </c>
      <c r="H283" s="19">
        <v>17</v>
      </c>
      <c r="I283" s="19">
        <v>248</v>
      </c>
      <c r="K283" s="20" t="s">
        <v>306</v>
      </c>
      <c r="L283" s="23">
        <v>8.8709677419354843E-2</v>
      </c>
      <c r="M283" s="23">
        <v>0.58870967741935487</v>
      </c>
      <c r="N283" s="23">
        <v>0</v>
      </c>
      <c r="O283" s="23">
        <v>4.8387096774193547E-2</v>
      </c>
      <c r="P283" s="23">
        <v>0.16532258064516128</v>
      </c>
      <c r="Q283" s="23">
        <v>4.0322580645161289E-2</v>
      </c>
      <c r="R283" s="23">
        <v>6.8548387096774188E-2</v>
      </c>
      <c r="S283" s="23">
        <v>1</v>
      </c>
    </row>
    <row r="284" spans="1:19">
      <c r="A284" s="24" t="s">
        <v>307</v>
      </c>
      <c r="B284" s="19">
        <v>28</v>
      </c>
      <c r="C284" s="19">
        <v>94</v>
      </c>
      <c r="D284" s="19">
        <v>8</v>
      </c>
      <c r="E284" s="19">
        <v>45</v>
      </c>
      <c r="F284" s="19">
        <v>22</v>
      </c>
      <c r="G284" s="19">
        <v>5</v>
      </c>
      <c r="H284" s="19">
        <v>3</v>
      </c>
      <c r="I284" s="19">
        <v>205</v>
      </c>
      <c r="K284" s="20" t="s">
        <v>307</v>
      </c>
      <c r="L284" s="23">
        <v>0.13658536585365855</v>
      </c>
      <c r="M284" s="23">
        <v>0.45853658536585368</v>
      </c>
      <c r="N284" s="23">
        <v>3.9024390243902439E-2</v>
      </c>
      <c r="O284" s="23">
        <v>0.21951219512195122</v>
      </c>
      <c r="P284" s="23">
        <v>0.10731707317073171</v>
      </c>
      <c r="Q284" s="23">
        <v>2.4390243902439025E-2</v>
      </c>
      <c r="R284" s="23">
        <v>1.4634146341463415E-2</v>
      </c>
      <c r="S284" s="23">
        <v>1</v>
      </c>
    </row>
    <row r="285" spans="1:19">
      <c r="A285" s="24" t="s">
        <v>308</v>
      </c>
      <c r="B285" s="19">
        <v>16</v>
      </c>
      <c r="C285" s="19">
        <v>93</v>
      </c>
      <c r="D285" s="19">
        <v>11</v>
      </c>
      <c r="E285" s="19">
        <v>76</v>
      </c>
      <c r="F285" s="19">
        <v>14</v>
      </c>
      <c r="G285" s="19">
        <v>9</v>
      </c>
      <c r="H285" s="19">
        <v>1</v>
      </c>
      <c r="I285" s="19">
        <v>220</v>
      </c>
      <c r="K285" s="20" t="s">
        <v>308</v>
      </c>
      <c r="L285" s="23">
        <v>7.2727272727272724E-2</v>
      </c>
      <c r="M285" s="23">
        <v>0.42272727272727273</v>
      </c>
      <c r="N285" s="23">
        <v>0.05</v>
      </c>
      <c r="O285" s="23">
        <v>0.34545454545454546</v>
      </c>
      <c r="P285" s="23">
        <v>6.363636363636363E-2</v>
      </c>
      <c r="Q285" s="23">
        <v>4.0909090909090909E-2</v>
      </c>
      <c r="R285" s="23">
        <v>4.5454545454545452E-3</v>
      </c>
      <c r="S285" s="23">
        <v>1</v>
      </c>
    </row>
    <row r="286" spans="1:19">
      <c r="A286" s="24" t="s">
        <v>309</v>
      </c>
      <c r="B286" s="19">
        <v>7</v>
      </c>
      <c r="C286" s="19">
        <v>37</v>
      </c>
      <c r="D286" s="19">
        <v>8</v>
      </c>
      <c r="E286" s="19">
        <v>15</v>
      </c>
      <c r="F286" s="19">
        <v>38</v>
      </c>
      <c r="G286" s="19">
        <v>11</v>
      </c>
      <c r="H286" s="19">
        <v>19</v>
      </c>
      <c r="I286" s="19">
        <v>135</v>
      </c>
      <c r="K286" s="20" t="s">
        <v>309</v>
      </c>
      <c r="L286" s="23">
        <v>5.185185185185185E-2</v>
      </c>
      <c r="M286" s="23">
        <v>0.27407407407407408</v>
      </c>
      <c r="N286" s="23">
        <v>5.9259259259259262E-2</v>
      </c>
      <c r="O286" s="23">
        <v>0.1111111111111111</v>
      </c>
      <c r="P286" s="23">
        <v>0.2814814814814815</v>
      </c>
      <c r="Q286" s="23">
        <v>8.1481481481481488E-2</v>
      </c>
      <c r="R286" s="23">
        <v>0.14074074074074075</v>
      </c>
      <c r="S286" s="23">
        <v>1</v>
      </c>
    </row>
    <row r="287" spans="1:19">
      <c r="A287" s="24" t="s">
        <v>310</v>
      </c>
      <c r="B287" s="19">
        <v>9</v>
      </c>
      <c r="C287" s="19">
        <v>34</v>
      </c>
      <c r="D287" s="19">
        <v>32</v>
      </c>
      <c r="E287" s="19">
        <v>76</v>
      </c>
      <c r="F287" s="19">
        <v>14</v>
      </c>
      <c r="G287" s="19">
        <v>17</v>
      </c>
      <c r="H287" s="19">
        <v>2</v>
      </c>
      <c r="I287" s="19">
        <v>184</v>
      </c>
      <c r="K287" s="20" t="s">
        <v>310</v>
      </c>
      <c r="L287" s="23">
        <v>4.8913043478260872E-2</v>
      </c>
      <c r="M287" s="23">
        <v>0.18478260869565216</v>
      </c>
      <c r="N287" s="23">
        <v>0.17391304347826086</v>
      </c>
      <c r="O287" s="23">
        <v>0.41304347826086957</v>
      </c>
      <c r="P287" s="23">
        <v>7.6086956521739135E-2</v>
      </c>
      <c r="Q287" s="23">
        <v>9.2391304347826081E-2</v>
      </c>
      <c r="R287" s="23">
        <v>1.0869565217391304E-2</v>
      </c>
      <c r="S287" s="23">
        <v>1</v>
      </c>
    </row>
    <row r="288" spans="1:19">
      <c r="A288" s="24" t="s">
        <v>311</v>
      </c>
      <c r="B288" s="19">
        <v>10</v>
      </c>
      <c r="C288" s="19">
        <v>45</v>
      </c>
      <c r="D288" s="19">
        <v>2</v>
      </c>
      <c r="E288" s="19">
        <v>13</v>
      </c>
      <c r="F288" s="19">
        <v>5</v>
      </c>
      <c r="G288" s="19">
        <v>1</v>
      </c>
      <c r="H288" s="19">
        <v>3</v>
      </c>
      <c r="I288" s="19">
        <v>79</v>
      </c>
      <c r="K288" s="20" t="s">
        <v>311</v>
      </c>
      <c r="L288" s="23">
        <v>0.12658227848101267</v>
      </c>
      <c r="M288" s="23">
        <v>0.569620253164557</v>
      </c>
      <c r="N288" s="23">
        <v>2.5316455696202531E-2</v>
      </c>
      <c r="O288" s="23">
        <v>0.16455696202531644</v>
      </c>
      <c r="P288" s="23">
        <v>6.3291139240506333E-2</v>
      </c>
      <c r="Q288" s="23">
        <v>1.2658227848101266E-2</v>
      </c>
      <c r="R288" s="23">
        <v>3.7974683544303799E-2</v>
      </c>
      <c r="S288" s="23">
        <v>1</v>
      </c>
    </row>
    <row r="289" spans="1:19">
      <c r="A289" s="24" t="s">
        <v>312</v>
      </c>
      <c r="B289" s="19">
        <v>6</v>
      </c>
      <c r="C289" s="19">
        <v>14</v>
      </c>
      <c r="D289" s="19">
        <v>9</v>
      </c>
      <c r="E289" s="19">
        <v>24</v>
      </c>
      <c r="F289" s="19">
        <v>5</v>
      </c>
      <c r="G289" s="19">
        <v>1</v>
      </c>
      <c r="H289" s="19">
        <v>1</v>
      </c>
      <c r="I289" s="19">
        <v>60</v>
      </c>
      <c r="K289" s="20" t="s">
        <v>312</v>
      </c>
      <c r="L289" s="23">
        <v>0.1</v>
      </c>
      <c r="M289" s="23">
        <v>0.23333333333333334</v>
      </c>
      <c r="N289" s="23">
        <v>0.15</v>
      </c>
      <c r="O289" s="23">
        <v>0.4</v>
      </c>
      <c r="P289" s="23">
        <v>8.3333333333333329E-2</v>
      </c>
      <c r="Q289" s="23">
        <v>1.6666666666666666E-2</v>
      </c>
      <c r="R289" s="23">
        <v>1.6666666666666666E-2</v>
      </c>
      <c r="S289" s="23">
        <v>1</v>
      </c>
    </row>
    <row r="290" spans="1:19">
      <c r="A290" s="24" t="s">
        <v>313</v>
      </c>
      <c r="B290" s="19">
        <v>37</v>
      </c>
      <c r="C290" s="19">
        <v>156</v>
      </c>
      <c r="D290" s="19">
        <v>6</v>
      </c>
      <c r="E290" s="19">
        <v>32</v>
      </c>
      <c r="F290" s="19">
        <v>43</v>
      </c>
      <c r="G290" s="19">
        <v>222</v>
      </c>
      <c r="H290" s="19">
        <v>10</v>
      </c>
      <c r="I290" s="19">
        <v>506</v>
      </c>
      <c r="K290" s="20" t="s">
        <v>313</v>
      </c>
      <c r="L290" s="23">
        <v>7.3122529644268769E-2</v>
      </c>
      <c r="M290" s="23">
        <v>0.30830039525691699</v>
      </c>
      <c r="N290" s="23">
        <v>1.1857707509881422E-2</v>
      </c>
      <c r="O290" s="23">
        <v>6.3241106719367585E-2</v>
      </c>
      <c r="P290" s="23">
        <v>8.4980237154150193E-2</v>
      </c>
      <c r="Q290" s="23">
        <v>0.43873517786561267</v>
      </c>
      <c r="R290" s="23">
        <v>1.9762845849802372E-2</v>
      </c>
      <c r="S290" s="23">
        <v>1</v>
      </c>
    </row>
    <row r="291" spans="1:19">
      <c r="A291" s="24" t="s">
        <v>314</v>
      </c>
      <c r="B291" s="19">
        <v>16</v>
      </c>
      <c r="C291" s="19">
        <v>76</v>
      </c>
      <c r="D291" s="19">
        <v>11</v>
      </c>
      <c r="E291" s="19">
        <v>97</v>
      </c>
      <c r="F291" s="19">
        <v>16</v>
      </c>
      <c r="G291" s="19">
        <v>59</v>
      </c>
      <c r="H291" s="19">
        <v>46</v>
      </c>
      <c r="I291" s="19">
        <v>321</v>
      </c>
      <c r="K291" s="20" t="s">
        <v>314</v>
      </c>
      <c r="L291" s="23">
        <v>4.9844236760124609E-2</v>
      </c>
      <c r="M291" s="23">
        <v>0.2367601246105919</v>
      </c>
      <c r="N291" s="23">
        <v>3.4267912772585667E-2</v>
      </c>
      <c r="O291" s="23">
        <v>0.30218068535825543</v>
      </c>
      <c r="P291" s="23">
        <v>4.9844236760124609E-2</v>
      </c>
      <c r="Q291" s="23">
        <v>0.18380062305295949</v>
      </c>
      <c r="R291" s="23">
        <v>0.14330218068535824</v>
      </c>
      <c r="S291" s="23">
        <v>1</v>
      </c>
    </row>
    <row r="292" spans="1:19">
      <c r="A292" s="24" t="s">
        <v>315</v>
      </c>
      <c r="B292" s="19">
        <v>19</v>
      </c>
      <c r="C292" s="19">
        <v>92</v>
      </c>
      <c r="D292" s="19">
        <v>1</v>
      </c>
      <c r="E292" s="19">
        <v>96</v>
      </c>
      <c r="F292" s="19">
        <v>49</v>
      </c>
      <c r="G292" s="19">
        <v>24</v>
      </c>
      <c r="H292" s="19">
        <v>15</v>
      </c>
      <c r="I292" s="19">
        <v>296</v>
      </c>
      <c r="K292" s="20" t="s">
        <v>315</v>
      </c>
      <c r="L292" s="23">
        <v>6.4189189189189186E-2</v>
      </c>
      <c r="M292" s="23">
        <v>0.3108108108108108</v>
      </c>
      <c r="N292" s="23">
        <v>3.3783783783783786E-3</v>
      </c>
      <c r="O292" s="23">
        <v>0.32432432432432434</v>
      </c>
      <c r="P292" s="23">
        <v>0.16554054054054054</v>
      </c>
      <c r="Q292" s="23">
        <v>8.1081081081081086E-2</v>
      </c>
      <c r="R292" s="23">
        <v>5.0675675675675678E-2</v>
      </c>
      <c r="S292" s="23">
        <v>1</v>
      </c>
    </row>
    <row r="293" spans="1:19">
      <c r="A293" s="24" t="s">
        <v>316</v>
      </c>
      <c r="B293" s="19">
        <v>10</v>
      </c>
      <c r="C293" s="19">
        <v>33</v>
      </c>
      <c r="D293" s="19">
        <v>3</v>
      </c>
      <c r="E293" s="19">
        <v>21</v>
      </c>
      <c r="F293" s="19">
        <v>19</v>
      </c>
      <c r="G293" s="19">
        <v>13</v>
      </c>
      <c r="H293" s="19">
        <v>3</v>
      </c>
      <c r="I293" s="19">
        <v>102</v>
      </c>
      <c r="K293" s="20" t="s">
        <v>316</v>
      </c>
      <c r="L293" s="23">
        <v>9.8039215686274508E-2</v>
      </c>
      <c r="M293" s="23">
        <v>0.3235294117647059</v>
      </c>
      <c r="N293" s="23">
        <v>2.9411764705882353E-2</v>
      </c>
      <c r="O293" s="23">
        <v>0.20588235294117646</v>
      </c>
      <c r="P293" s="23">
        <v>0.18627450980392157</v>
      </c>
      <c r="Q293" s="23">
        <v>0.12745098039215685</v>
      </c>
      <c r="R293" s="23">
        <v>2.9411764705882353E-2</v>
      </c>
      <c r="S293" s="23">
        <v>1</v>
      </c>
    </row>
    <row r="294" spans="1:19">
      <c r="A294" s="24" t="s">
        <v>317</v>
      </c>
      <c r="B294" s="19">
        <v>2</v>
      </c>
      <c r="C294" s="19">
        <v>9</v>
      </c>
      <c r="D294" s="19">
        <v>7</v>
      </c>
      <c r="E294" s="19">
        <v>15</v>
      </c>
      <c r="F294" s="19">
        <v>45</v>
      </c>
      <c r="G294" s="19">
        <v>5</v>
      </c>
      <c r="H294" s="19">
        <v>2</v>
      </c>
      <c r="I294" s="19">
        <v>85</v>
      </c>
      <c r="K294" s="20" t="s">
        <v>317</v>
      </c>
      <c r="L294" s="23">
        <v>2.3529411764705882E-2</v>
      </c>
      <c r="M294" s="23">
        <v>0.10588235294117647</v>
      </c>
      <c r="N294" s="23">
        <v>8.2352941176470587E-2</v>
      </c>
      <c r="O294" s="23">
        <v>0.17647058823529413</v>
      </c>
      <c r="P294" s="23">
        <v>0.52941176470588236</v>
      </c>
      <c r="Q294" s="23">
        <v>5.8823529411764705E-2</v>
      </c>
      <c r="R294" s="23">
        <v>2.3529411764705882E-2</v>
      </c>
      <c r="S294" s="23">
        <v>1</v>
      </c>
    </row>
    <row r="295" spans="1:19">
      <c r="A295" s="24" t="s">
        <v>318</v>
      </c>
      <c r="B295" s="19">
        <v>10</v>
      </c>
      <c r="C295" s="19">
        <v>30</v>
      </c>
      <c r="D295" s="19">
        <v>30</v>
      </c>
      <c r="E295" s="19">
        <v>54</v>
      </c>
      <c r="F295" s="19">
        <v>21</v>
      </c>
      <c r="G295" s="19">
        <v>5</v>
      </c>
      <c r="H295" s="19">
        <v>53</v>
      </c>
      <c r="I295" s="19">
        <v>203</v>
      </c>
      <c r="K295" s="20" t="s">
        <v>318</v>
      </c>
      <c r="L295" s="23">
        <v>4.9261083743842367E-2</v>
      </c>
      <c r="M295" s="23">
        <v>0.14778325123152711</v>
      </c>
      <c r="N295" s="23">
        <v>0.14778325123152711</v>
      </c>
      <c r="O295" s="23">
        <v>0.26600985221674878</v>
      </c>
      <c r="P295" s="23">
        <v>0.10344827586206896</v>
      </c>
      <c r="Q295" s="23">
        <v>2.4630541871921183E-2</v>
      </c>
      <c r="R295" s="23">
        <v>0.26108374384236455</v>
      </c>
      <c r="S295" s="23">
        <v>1</v>
      </c>
    </row>
    <row r="296" spans="1:19">
      <c r="A296" s="24" t="s">
        <v>319</v>
      </c>
      <c r="B296" s="19">
        <v>7</v>
      </c>
      <c r="C296" s="19">
        <v>18</v>
      </c>
      <c r="D296" s="19">
        <v>9</v>
      </c>
      <c r="E296" s="19">
        <v>115</v>
      </c>
      <c r="F296" s="19">
        <v>23</v>
      </c>
      <c r="G296" s="19">
        <v>6</v>
      </c>
      <c r="H296" s="19">
        <v>38</v>
      </c>
      <c r="I296" s="19">
        <v>216</v>
      </c>
      <c r="K296" s="20" t="s">
        <v>319</v>
      </c>
      <c r="L296" s="23">
        <v>3.2407407407407406E-2</v>
      </c>
      <c r="M296" s="23">
        <v>8.3333333333333329E-2</v>
      </c>
      <c r="N296" s="23">
        <v>4.1666666666666664E-2</v>
      </c>
      <c r="O296" s="23">
        <v>0.53240740740740744</v>
      </c>
      <c r="P296" s="23">
        <v>0.10648148148148148</v>
      </c>
      <c r="Q296" s="23">
        <v>2.7777777777777776E-2</v>
      </c>
      <c r="R296" s="23">
        <v>0.17592592592592593</v>
      </c>
      <c r="S296" s="23">
        <v>1</v>
      </c>
    </row>
    <row r="297" spans="1:19">
      <c r="A297" s="24" t="s">
        <v>320</v>
      </c>
      <c r="B297" s="19">
        <v>43</v>
      </c>
      <c r="C297" s="19">
        <v>53</v>
      </c>
      <c r="D297" s="19">
        <v>13</v>
      </c>
      <c r="E297" s="19">
        <v>88</v>
      </c>
      <c r="F297" s="19">
        <v>35</v>
      </c>
      <c r="G297" s="19">
        <v>22</v>
      </c>
      <c r="H297" s="19">
        <v>113</v>
      </c>
      <c r="I297" s="19">
        <v>367</v>
      </c>
      <c r="K297" s="20" t="s">
        <v>320</v>
      </c>
      <c r="L297" s="23">
        <v>0.11716621253405994</v>
      </c>
      <c r="M297" s="23">
        <v>0.1444141689373297</v>
      </c>
      <c r="N297" s="23">
        <v>3.5422343324250684E-2</v>
      </c>
      <c r="O297" s="23">
        <v>0.23978201634877383</v>
      </c>
      <c r="P297" s="23">
        <v>9.5367847411444148E-2</v>
      </c>
      <c r="Q297" s="23">
        <v>5.9945504087193457E-2</v>
      </c>
      <c r="R297" s="23">
        <v>0.30790190735694822</v>
      </c>
      <c r="S297" s="23">
        <v>1</v>
      </c>
    </row>
    <row r="298" spans="1:19">
      <c r="A298" s="24" t="s">
        <v>321</v>
      </c>
      <c r="B298" s="19">
        <v>6</v>
      </c>
      <c r="C298" s="19">
        <v>33</v>
      </c>
      <c r="D298" s="19">
        <v>9</v>
      </c>
      <c r="E298" s="19">
        <v>72</v>
      </c>
      <c r="F298" s="19">
        <v>13</v>
      </c>
      <c r="G298" s="19">
        <v>3</v>
      </c>
      <c r="H298" s="19">
        <v>11</v>
      </c>
      <c r="I298" s="19">
        <v>147</v>
      </c>
      <c r="K298" s="20" t="s">
        <v>321</v>
      </c>
      <c r="L298" s="23">
        <v>4.0816326530612242E-2</v>
      </c>
      <c r="M298" s="23">
        <v>0.22448979591836735</v>
      </c>
      <c r="N298" s="23">
        <v>6.1224489795918366E-2</v>
      </c>
      <c r="O298" s="23">
        <v>0.48979591836734693</v>
      </c>
      <c r="P298" s="23">
        <v>8.8435374149659865E-2</v>
      </c>
      <c r="Q298" s="23">
        <v>2.0408163265306121E-2</v>
      </c>
      <c r="R298" s="23">
        <v>7.4829931972789115E-2</v>
      </c>
      <c r="S298" s="23">
        <v>1</v>
      </c>
    </row>
    <row r="299" spans="1:19">
      <c r="A299" s="24" t="s">
        <v>322</v>
      </c>
      <c r="B299" s="19">
        <v>2</v>
      </c>
      <c r="C299" s="19">
        <v>19</v>
      </c>
      <c r="D299" s="19">
        <v>16</v>
      </c>
      <c r="E299" s="19">
        <v>44</v>
      </c>
      <c r="F299" s="19">
        <v>11</v>
      </c>
      <c r="G299" s="19">
        <v>0</v>
      </c>
      <c r="H299" s="19">
        <v>6</v>
      </c>
      <c r="I299" s="19">
        <v>98</v>
      </c>
      <c r="K299" s="20" t="s">
        <v>322</v>
      </c>
      <c r="L299" s="23">
        <v>2.0408163265306121E-2</v>
      </c>
      <c r="M299" s="23">
        <v>0.19387755102040816</v>
      </c>
      <c r="N299" s="23">
        <v>0.16326530612244897</v>
      </c>
      <c r="O299" s="23">
        <v>0.44897959183673469</v>
      </c>
      <c r="P299" s="23">
        <v>0.11224489795918367</v>
      </c>
      <c r="Q299" s="23">
        <v>0</v>
      </c>
      <c r="R299" s="23">
        <v>6.1224489795918366E-2</v>
      </c>
      <c r="S299" s="23">
        <v>1</v>
      </c>
    </row>
    <row r="300" spans="1:19">
      <c r="A300" s="24" t="s">
        <v>323</v>
      </c>
      <c r="B300" s="19">
        <v>8</v>
      </c>
      <c r="C300" s="19">
        <v>34</v>
      </c>
      <c r="D300" s="19">
        <v>32</v>
      </c>
      <c r="E300" s="19">
        <v>47</v>
      </c>
      <c r="F300" s="19">
        <v>9</v>
      </c>
      <c r="G300" s="19">
        <v>3</v>
      </c>
      <c r="H300" s="19">
        <v>56</v>
      </c>
      <c r="I300" s="19">
        <v>189</v>
      </c>
      <c r="K300" s="20" t="s">
        <v>323</v>
      </c>
      <c r="L300" s="23">
        <v>4.2328042328042326E-2</v>
      </c>
      <c r="M300" s="23">
        <v>0.17989417989417988</v>
      </c>
      <c r="N300" s="23">
        <v>0.1693121693121693</v>
      </c>
      <c r="O300" s="23">
        <v>0.24867724867724866</v>
      </c>
      <c r="P300" s="23">
        <v>4.7619047619047616E-2</v>
      </c>
      <c r="Q300" s="23">
        <v>1.5873015873015872E-2</v>
      </c>
      <c r="R300" s="23">
        <v>0.29629629629629628</v>
      </c>
      <c r="S300" s="23">
        <v>1</v>
      </c>
    </row>
    <row r="301" spans="1:19">
      <c r="A301" s="24" t="s">
        <v>324</v>
      </c>
      <c r="B301" s="19">
        <v>20</v>
      </c>
      <c r="C301" s="19">
        <v>65</v>
      </c>
      <c r="D301" s="19">
        <v>74</v>
      </c>
      <c r="E301" s="19">
        <v>128</v>
      </c>
      <c r="F301" s="19">
        <v>14</v>
      </c>
      <c r="G301" s="19">
        <v>6</v>
      </c>
      <c r="H301" s="19">
        <v>0</v>
      </c>
      <c r="I301" s="19">
        <v>307</v>
      </c>
      <c r="K301" s="20" t="s">
        <v>324</v>
      </c>
      <c r="L301" s="23">
        <v>6.5146579804560262E-2</v>
      </c>
      <c r="M301" s="23">
        <v>0.21172638436482086</v>
      </c>
      <c r="N301" s="23">
        <v>0.24104234527687296</v>
      </c>
      <c r="O301" s="23">
        <v>0.41693811074918569</v>
      </c>
      <c r="P301" s="23">
        <v>4.5602605863192182E-2</v>
      </c>
      <c r="Q301" s="23">
        <v>1.9543973941368076E-2</v>
      </c>
      <c r="R301" s="23">
        <v>0</v>
      </c>
      <c r="S301" s="23">
        <v>1</v>
      </c>
    </row>
    <row r="302" spans="1:19">
      <c r="A302" s="24" t="s">
        <v>326</v>
      </c>
      <c r="B302" s="19">
        <v>468</v>
      </c>
      <c r="C302" s="19">
        <v>635</v>
      </c>
      <c r="D302" s="19">
        <v>2</v>
      </c>
      <c r="E302" s="19">
        <v>175</v>
      </c>
      <c r="F302" s="19">
        <v>290</v>
      </c>
      <c r="G302" s="19">
        <v>310</v>
      </c>
      <c r="H302" s="19">
        <v>951</v>
      </c>
      <c r="I302" s="19">
        <v>2831</v>
      </c>
      <c r="K302" s="20" t="s">
        <v>326</v>
      </c>
      <c r="L302" s="23">
        <v>0.16531261038502296</v>
      </c>
      <c r="M302" s="23">
        <v>0.22430236665489225</v>
      </c>
      <c r="N302" s="23">
        <v>7.0646414694454254E-4</v>
      </c>
      <c r="O302" s="23">
        <v>6.1815612857647473E-2</v>
      </c>
      <c r="P302" s="23">
        <v>0.10243730130695868</v>
      </c>
      <c r="Q302" s="23">
        <v>0.1095019427764041</v>
      </c>
      <c r="R302" s="23">
        <v>0.33592370187213</v>
      </c>
      <c r="S302" s="23">
        <v>1</v>
      </c>
    </row>
    <row r="303" spans="1:19">
      <c r="A303" s="24" t="s">
        <v>327</v>
      </c>
      <c r="B303" s="19">
        <v>7</v>
      </c>
      <c r="C303" s="19">
        <v>49</v>
      </c>
      <c r="D303" s="19">
        <v>15</v>
      </c>
      <c r="E303" s="19">
        <v>22</v>
      </c>
      <c r="F303" s="19">
        <v>24</v>
      </c>
      <c r="G303" s="19">
        <v>9</v>
      </c>
      <c r="H303" s="19">
        <v>2</v>
      </c>
      <c r="I303" s="19">
        <v>128</v>
      </c>
      <c r="K303" s="20" t="s">
        <v>327</v>
      </c>
      <c r="L303" s="23">
        <v>5.46875E-2</v>
      </c>
      <c r="M303" s="23">
        <v>0.3828125</v>
      </c>
      <c r="N303" s="23">
        <v>0.1171875</v>
      </c>
      <c r="O303" s="23">
        <v>0.171875</v>
      </c>
      <c r="P303" s="23">
        <v>0.1875</v>
      </c>
      <c r="Q303" s="23">
        <v>7.03125E-2</v>
      </c>
      <c r="R303" s="23">
        <v>1.5625E-2</v>
      </c>
      <c r="S303" s="23">
        <v>1</v>
      </c>
    </row>
    <row r="304" spans="1:19">
      <c r="A304" s="24" t="s">
        <v>328</v>
      </c>
      <c r="B304" s="19">
        <v>0</v>
      </c>
      <c r="C304" s="19">
        <v>7</v>
      </c>
      <c r="D304" s="19">
        <v>7</v>
      </c>
      <c r="E304" s="19">
        <v>4</v>
      </c>
      <c r="F304" s="19">
        <v>16</v>
      </c>
      <c r="G304" s="19">
        <v>23</v>
      </c>
      <c r="H304" s="19">
        <v>6</v>
      </c>
      <c r="I304" s="19">
        <v>63</v>
      </c>
      <c r="K304" s="20" t="s">
        <v>328</v>
      </c>
      <c r="L304" s="23">
        <v>0</v>
      </c>
      <c r="M304" s="23">
        <v>0.1111111111111111</v>
      </c>
      <c r="N304" s="23">
        <v>0.1111111111111111</v>
      </c>
      <c r="O304" s="23">
        <v>6.3492063492063489E-2</v>
      </c>
      <c r="P304" s="23">
        <v>0.25396825396825395</v>
      </c>
      <c r="Q304" s="23">
        <v>0.36507936507936506</v>
      </c>
      <c r="R304" s="23">
        <v>9.5238095238095233E-2</v>
      </c>
      <c r="S304" s="23">
        <v>1</v>
      </c>
    </row>
    <row r="305" spans="1:19">
      <c r="A305" s="24" t="s">
        <v>329</v>
      </c>
      <c r="B305" s="19">
        <v>11</v>
      </c>
      <c r="C305" s="19">
        <v>25</v>
      </c>
      <c r="D305" s="19">
        <v>5</v>
      </c>
      <c r="E305" s="19">
        <v>4</v>
      </c>
      <c r="F305" s="19">
        <v>22</v>
      </c>
      <c r="G305" s="19">
        <v>5</v>
      </c>
      <c r="H305" s="19">
        <v>10</v>
      </c>
      <c r="I305" s="19">
        <v>82</v>
      </c>
      <c r="K305" s="20" t="s">
        <v>329</v>
      </c>
      <c r="L305" s="23">
        <v>0.13414634146341464</v>
      </c>
      <c r="M305" s="23">
        <v>0.3048780487804878</v>
      </c>
      <c r="N305" s="23">
        <v>6.097560975609756E-2</v>
      </c>
      <c r="O305" s="23">
        <v>4.878048780487805E-2</v>
      </c>
      <c r="P305" s="23">
        <v>0.26829268292682928</v>
      </c>
      <c r="Q305" s="23">
        <v>6.097560975609756E-2</v>
      </c>
      <c r="R305" s="23">
        <v>0.12195121951219512</v>
      </c>
      <c r="S305" s="23">
        <v>1</v>
      </c>
    </row>
    <row r="306" spans="1:19">
      <c r="A306" s="24" t="s">
        <v>330</v>
      </c>
      <c r="B306" s="19">
        <v>19</v>
      </c>
      <c r="C306" s="19">
        <v>75</v>
      </c>
      <c r="D306" s="19">
        <v>12</v>
      </c>
      <c r="E306" s="19">
        <v>4</v>
      </c>
      <c r="F306" s="19">
        <v>18</v>
      </c>
      <c r="G306" s="19">
        <v>21</v>
      </c>
      <c r="H306" s="19">
        <v>8</v>
      </c>
      <c r="I306" s="19">
        <v>157</v>
      </c>
      <c r="K306" s="20" t="s">
        <v>330</v>
      </c>
      <c r="L306" s="23">
        <v>0.12101910828025478</v>
      </c>
      <c r="M306" s="23">
        <v>0.47770700636942676</v>
      </c>
      <c r="N306" s="23">
        <v>7.6433121019108277E-2</v>
      </c>
      <c r="O306" s="23">
        <v>2.5477707006369428E-2</v>
      </c>
      <c r="P306" s="23">
        <v>0.11464968152866242</v>
      </c>
      <c r="Q306" s="23">
        <v>0.13375796178343949</v>
      </c>
      <c r="R306" s="23">
        <v>5.0955414012738856E-2</v>
      </c>
      <c r="S306" s="23">
        <v>1</v>
      </c>
    </row>
    <row r="307" spans="1:19">
      <c r="A307" s="24" t="s">
        <v>331</v>
      </c>
      <c r="B307" s="19">
        <v>35</v>
      </c>
      <c r="C307" s="19">
        <v>103</v>
      </c>
      <c r="D307" s="19">
        <v>11</v>
      </c>
      <c r="E307" s="19">
        <v>94</v>
      </c>
      <c r="F307" s="19">
        <v>47</v>
      </c>
      <c r="G307" s="19">
        <v>24</v>
      </c>
      <c r="H307" s="19">
        <v>120</v>
      </c>
      <c r="I307" s="19">
        <v>434</v>
      </c>
      <c r="K307" s="20" t="s">
        <v>331</v>
      </c>
      <c r="L307" s="23">
        <v>8.0645161290322578E-2</v>
      </c>
      <c r="M307" s="23">
        <v>0.23732718894009217</v>
      </c>
      <c r="N307" s="23">
        <v>2.5345622119815669E-2</v>
      </c>
      <c r="O307" s="23">
        <v>0.21658986175115208</v>
      </c>
      <c r="P307" s="23">
        <v>0.10829493087557604</v>
      </c>
      <c r="Q307" s="23">
        <v>5.5299539170506916E-2</v>
      </c>
      <c r="R307" s="23">
        <v>0.27649769585253459</v>
      </c>
      <c r="S307" s="23">
        <v>1</v>
      </c>
    </row>
    <row r="308" spans="1:19">
      <c r="A308" s="24" t="s">
        <v>332</v>
      </c>
      <c r="B308" s="19">
        <v>24</v>
      </c>
      <c r="C308" s="19">
        <v>17</v>
      </c>
      <c r="D308" s="19">
        <v>7</v>
      </c>
      <c r="E308" s="19">
        <v>30</v>
      </c>
      <c r="F308" s="19">
        <v>13</v>
      </c>
      <c r="G308" s="19">
        <v>4</v>
      </c>
      <c r="H308" s="19">
        <v>0</v>
      </c>
      <c r="I308" s="19">
        <v>95</v>
      </c>
      <c r="K308" s="20" t="s">
        <v>332</v>
      </c>
      <c r="L308" s="23">
        <v>0.25263157894736843</v>
      </c>
      <c r="M308" s="23">
        <v>0.17894736842105263</v>
      </c>
      <c r="N308" s="23">
        <v>7.3684210526315783E-2</v>
      </c>
      <c r="O308" s="23">
        <v>0.31578947368421051</v>
      </c>
      <c r="P308" s="23">
        <v>0.1368421052631579</v>
      </c>
      <c r="Q308" s="23">
        <v>4.2105263157894736E-2</v>
      </c>
      <c r="R308" s="23">
        <v>0</v>
      </c>
      <c r="S308" s="23">
        <v>1</v>
      </c>
    </row>
    <row r="309" spans="1:19">
      <c r="A309" s="24" t="s">
        <v>333</v>
      </c>
      <c r="B309" s="19">
        <v>34</v>
      </c>
      <c r="C309" s="19">
        <v>98</v>
      </c>
      <c r="D309" s="19">
        <v>13</v>
      </c>
      <c r="E309" s="19">
        <v>91</v>
      </c>
      <c r="F309" s="19">
        <v>41</v>
      </c>
      <c r="G309" s="19">
        <v>34</v>
      </c>
      <c r="H309" s="19">
        <v>6</v>
      </c>
      <c r="I309" s="19">
        <v>317</v>
      </c>
      <c r="K309" s="20" t="s">
        <v>333</v>
      </c>
      <c r="L309" s="23">
        <v>0.10725552050473186</v>
      </c>
      <c r="M309" s="23">
        <v>0.30914826498422715</v>
      </c>
      <c r="N309" s="23">
        <v>4.1009463722397478E-2</v>
      </c>
      <c r="O309" s="23">
        <v>0.28706624605678233</v>
      </c>
      <c r="P309" s="23">
        <v>0.12933753943217666</v>
      </c>
      <c r="Q309" s="23">
        <v>0.10725552050473186</v>
      </c>
      <c r="R309" s="23">
        <v>1.8927444794952682E-2</v>
      </c>
      <c r="S309" s="23">
        <v>1</v>
      </c>
    </row>
    <row r="310" spans="1:19">
      <c r="A310" s="24" t="s">
        <v>334</v>
      </c>
      <c r="B310" s="19">
        <v>43</v>
      </c>
      <c r="C310" s="19">
        <v>68</v>
      </c>
      <c r="D310" s="19">
        <v>10</v>
      </c>
      <c r="E310" s="19">
        <v>47</v>
      </c>
      <c r="F310" s="19">
        <v>9</v>
      </c>
      <c r="G310" s="19">
        <v>31</v>
      </c>
      <c r="H310" s="19">
        <v>7</v>
      </c>
      <c r="I310" s="19">
        <v>215</v>
      </c>
      <c r="K310" s="20" t="s">
        <v>334</v>
      </c>
      <c r="L310" s="23">
        <v>0.2</v>
      </c>
      <c r="M310" s="23">
        <v>0.31627906976744186</v>
      </c>
      <c r="N310" s="23">
        <v>4.6511627906976744E-2</v>
      </c>
      <c r="O310" s="23">
        <v>0.21860465116279071</v>
      </c>
      <c r="P310" s="23">
        <v>4.1860465116279069E-2</v>
      </c>
      <c r="Q310" s="23">
        <v>0.14418604651162792</v>
      </c>
      <c r="R310" s="23">
        <v>3.255813953488372E-2</v>
      </c>
      <c r="S310" s="23">
        <v>1</v>
      </c>
    </row>
    <row r="311" spans="1:19">
      <c r="A311" s="24" t="s">
        <v>335</v>
      </c>
      <c r="B311" s="19">
        <v>48</v>
      </c>
      <c r="C311" s="19">
        <v>35</v>
      </c>
      <c r="D311" s="19">
        <v>27</v>
      </c>
      <c r="E311" s="19">
        <v>22</v>
      </c>
      <c r="F311" s="19">
        <v>9</v>
      </c>
      <c r="G311" s="19">
        <v>42</v>
      </c>
      <c r="H311" s="19">
        <v>6</v>
      </c>
      <c r="I311" s="19">
        <v>189</v>
      </c>
      <c r="K311" s="20" t="s">
        <v>335</v>
      </c>
      <c r="L311" s="23">
        <v>0.25396825396825395</v>
      </c>
      <c r="M311" s="23">
        <v>0.18518518518518517</v>
      </c>
      <c r="N311" s="23">
        <v>0.14285714285714285</v>
      </c>
      <c r="O311" s="23">
        <v>0.1164021164021164</v>
      </c>
      <c r="P311" s="23">
        <v>4.7619047619047616E-2</v>
      </c>
      <c r="Q311" s="23">
        <v>0.22222222222222221</v>
      </c>
      <c r="R311" s="23">
        <v>3.1746031746031744E-2</v>
      </c>
      <c r="S311" s="23">
        <v>1</v>
      </c>
    </row>
    <row r="312" spans="1:19">
      <c r="A312" s="24" t="s">
        <v>336</v>
      </c>
      <c r="B312" s="19">
        <v>18</v>
      </c>
      <c r="C312" s="19">
        <v>16</v>
      </c>
      <c r="D312" s="19">
        <v>13</v>
      </c>
      <c r="E312" s="19">
        <v>20</v>
      </c>
      <c r="F312" s="19">
        <v>15</v>
      </c>
      <c r="G312" s="19">
        <v>9</v>
      </c>
      <c r="H312" s="19">
        <v>1</v>
      </c>
      <c r="I312" s="19">
        <v>92</v>
      </c>
      <c r="K312" s="20" t="s">
        <v>336</v>
      </c>
      <c r="L312" s="23">
        <v>0.19565217391304349</v>
      </c>
      <c r="M312" s="23">
        <v>0.17391304347826086</v>
      </c>
      <c r="N312" s="23">
        <v>0.14130434782608695</v>
      </c>
      <c r="O312" s="23">
        <v>0.21739130434782608</v>
      </c>
      <c r="P312" s="23">
        <v>0.16304347826086957</v>
      </c>
      <c r="Q312" s="23">
        <v>9.7826086956521743E-2</v>
      </c>
      <c r="R312" s="23">
        <v>1.0869565217391304E-2</v>
      </c>
      <c r="S312" s="23">
        <v>1</v>
      </c>
    </row>
    <row r="313" spans="1:19">
      <c r="A313" s="24" t="s">
        <v>337</v>
      </c>
      <c r="B313" s="19">
        <v>17</v>
      </c>
      <c r="C313" s="19">
        <v>22</v>
      </c>
      <c r="D313" s="19">
        <v>11</v>
      </c>
      <c r="E313" s="19">
        <v>8</v>
      </c>
      <c r="F313" s="19">
        <v>8</v>
      </c>
      <c r="G313" s="19">
        <v>13</v>
      </c>
      <c r="H313" s="19">
        <v>9</v>
      </c>
      <c r="I313" s="19">
        <v>88</v>
      </c>
      <c r="K313" s="20" t="s">
        <v>337</v>
      </c>
      <c r="L313" s="23">
        <v>0.19318181818181818</v>
      </c>
      <c r="M313" s="23">
        <v>0.25</v>
      </c>
      <c r="N313" s="23">
        <v>0.125</v>
      </c>
      <c r="O313" s="23">
        <v>9.0909090909090912E-2</v>
      </c>
      <c r="P313" s="23">
        <v>9.0909090909090912E-2</v>
      </c>
      <c r="Q313" s="23">
        <v>0.14772727272727273</v>
      </c>
      <c r="R313" s="23">
        <v>0.10227272727272728</v>
      </c>
      <c r="S313" s="23">
        <v>1</v>
      </c>
    </row>
    <row r="314" spans="1:19">
      <c r="A314" s="24" t="s">
        <v>338</v>
      </c>
      <c r="B314" s="19">
        <v>93</v>
      </c>
      <c r="C314" s="19">
        <v>50</v>
      </c>
      <c r="D314" s="19">
        <v>175</v>
      </c>
      <c r="E314" s="19">
        <v>111</v>
      </c>
      <c r="F314" s="19">
        <v>133</v>
      </c>
      <c r="G314" s="19">
        <v>82</v>
      </c>
      <c r="H314" s="19">
        <v>2</v>
      </c>
      <c r="I314" s="19">
        <v>646</v>
      </c>
      <c r="K314" s="20" t="s">
        <v>338</v>
      </c>
      <c r="L314" s="23">
        <v>0.14396284829721362</v>
      </c>
      <c r="M314" s="23">
        <v>7.7399380804953566E-2</v>
      </c>
      <c r="N314" s="23">
        <v>0.27089783281733748</v>
      </c>
      <c r="O314" s="23">
        <v>0.17182662538699692</v>
      </c>
      <c r="P314" s="23">
        <v>0.20588235294117646</v>
      </c>
      <c r="Q314" s="23">
        <v>0.12693498452012383</v>
      </c>
      <c r="R314" s="23">
        <v>3.0959752321981426E-3</v>
      </c>
      <c r="S314" s="23">
        <v>1</v>
      </c>
    </row>
    <row r="315" spans="1:19">
      <c r="A315" s="24" t="s">
        <v>339</v>
      </c>
      <c r="B315" s="19">
        <v>16</v>
      </c>
      <c r="C315" s="19">
        <v>10</v>
      </c>
      <c r="D315" s="19">
        <v>10</v>
      </c>
      <c r="E315" s="19">
        <v>72</v>
      </c>
      <c r="F315" s="19">
        <v>34</v>
      </c>
      <c r="G315" s="19">
        <v>13</v>
      </c>
      <c r="H315" s="19">
        <v>1</v>
      </c>
      <c r="I315" s="19">
        <v>156</v>
      </c>
      <c r="K315" s="20" t="s">
        <v>339</v>
      </c>
      <c r="L315" s="23">
        <v>0.10256410256410256</v>
      </c>
      <c r="M315" s="23">
        <v>6.4102564102564097E-2</v>
      </c>
      <c r="N315" s="23">
        <v>6.4102564102564097E-2</v>
      </c>
      <c r="O315" s="23">
        <v>0.46153846153846156</v>
      </c>
      <c r="P315" s="23">
        <v>0.21794871794871795</v>
      </c>
      <c r="Q315" s="23">
        <v>8.3333333333333329E-2</v>
      </c>
      <c r="R315" s="23">
        <v>6.41025641025641E-3</v>
      </c>
      <c r="S315" s="23">
        <v>1</v>
      </c>
    </row>
    <row r="316" spans="1:19">
      <c r="A316" s="24" t="s">
        <v>340</v>
      </c>
      <c r="B316" s="19">
        <v>7</v>
      </c>
      <c r="C316" s="19">
        <v>38</v>
      </c>
      <c r="D316" s="19">
        <v>1</v>
      </c>
      <c r="E316" s="19">
        <v>67</v>
      </c>
      <c r="F316" s="19">
        <v>44</v>
      </c>
      <c r="G316" s="19">
        <v>29</v>
      </c>
      <c r="H316" s="19">
        <v>3</v>
      </c>
      <c r="I316" s="19">
        <v>189</v>
      </c>
      <c r="K316" s="20" t="s">
        <v>340</v>
      </c>
      <c r="L316" s="23">
        <v>3.7037037037037035E-2</v>
      </c>
      <c r="M316" s="23">
        <v>0.20105820105820105</v>
      </c>
      <c r="N316" s="23">
        <v>5.2910052910052907E-3</v>
      </c>
      <c r="O316" s="23">
        <v>0.35449735449735448</v>
      </c>
      <c r="P316" s="23">
        <v>0.23280423280423279</v>
      </c>
      <c r="Q316" s="23">
        <v>0.15343915343915343</v>
      </c>
      <c r="R316" s="23">
        <v>1.5873015873015872E-2</v>
      </c>
      <c r="S316" s="23">
        <v>1</v>
      </c>
    </row>
    <row r="317" spans="1:19">
      <c r="A317" s="24" t="s">
        <v>341</v>
      </c>
      <c r="B317" s="19">
        <v>45</v>
      </c>
      <c r="C317" s="19">
        <v>169</v>
      </c>
      <c r="D317" s="19">
        <v>18</v>
      </c>
      <c r="E317" s="19">
        <v>134</v>
      </c>
      <c r="F317" s="19">
        <v>110</v>
      </c>
      <c r="G317" s="19">
        <v>133</v>
      </c>
      <c r="H317" s="19">
        <v>34</v>
      </c>
      <c r="I317" s="19">
        <v>643</v>
      </c>
      <c r="K317" s="20" t="s">
        <v>341</v>
      </c>
      <c r="L317" s="23">
        <v>6.9984447900466568E-2</v>
      </c>
      <c r="M317" s="23">
        <v>0.26283048211508553</v>
      </c>
      <c r="N317" s="23">
        <v>2.7993779160186624E-2</v>
      </c>
      <c r="O317" s="23">
        <v>0.20839813374805599</v>
      </c>
      <c r="P317" s="23">
        <v>0.17107309486780714</v>
      </c>
      <c r="Q317" s="23">
        <v>0.20684292379471228</v>
      </c>
      <c r="R317" s="23">
        <v>5.2877138413685847E-2</v>
      </c>
      <c r="S317" s="23">
        <v>1</v>
      </c>
    </row>
    <row r="318" spans="1:19">
      <c r="A318" s="24" t="s">
        <v>342</v>
      </c>
      <c r="B318" s="19">
        <v>8</v>
      </c>
      <c r="C318" s="19">
        <v>30</v>
      </c>
      <c r="D318" s="19">
        <v>37</v>
      </c>
      <c r="E318" s="19">
        <v>68</v>
      </c>
      <c r="F318" s="19">
        <v>21</v>
      </c>
      <c r="G318" s="19">
        <v>22</v>
      </c>
      <c r="H318" s="19">
        <v>11</v>
      </c>
      <c r="I318" s="19">
        <v>197</v>
      </c>
      <c r="K318" s="20" t="s">
        <v>342</v>
      </c>
      <c r="L318" s="23">
        <v>4.060913705583756E-2</v>
      </c>
      <c r="M318" s="23">
        <v>0.15228426395939088</v>
      </c>
      <c r="N318" s="23">
        <v>0.18781725888324874</v>
      </c>
      <c r="O318" s="23">
        <v>0.34517766497461927</v>
      </c>
      <c r="P318" s="23">
        <v>0.1065989847715736</v>
      </c>
      <c r="Q318" s="23">
        <v>0.1116751269035533</v>
      </c>
      <c r="R318" s="23">
        <v>5.5837563451776651E-2</v>
      </c>
      <c r="S318" s="23">
        <v>1</v>
      </c>
    </row>
    <row r="319" spans="1:19">
      <c r="A319" s="24" t="s">
        <v>343</v>
      </c>
      <c r="B319" s="19">
        <v>17</v>
      </c>
      <c r="C319" s="19">
        <v>33</v>
      </c>
      <c r="D319" s="19">
        <v>21</v>
      </c>
      <c r="E319" s="19">
        <v>106</v>
      </c>
      <c r="F319" s="19">
        <v>23</v>
      </c>
      <c r="G319" s="19">
        <v>6</v>
      </c>
      <c r="H319" s="19">
        <v>16</v>
      </c>
      <c r="I319" s="19">
        <v>222</v>
      </c>
      <c r="K319" s="20" t="s">
        <v>343</v>
      </c>
      <c r="L319" s="23">
        <v>7.6576576576576572E-2</v>
      </c>
      <c r="M319" s="23">
        <v>0.14864864864864866</v>
      </c>
      <c r="N319" s="23">
        <v>9.45945945945946E-2</v>
      </c>
      <c r="O319" s="23">
        <v>0.47747747747747749</v>
      </c>
      <c r="P319" s="23">
        <v>0.1036036036036036</v>
      </c>
      <c r="Q319" s="23">
        <v>2.7027027027027029E-2</v>
      </c>
      <c r="R319" s="23">
        <v>7.2072072072072071E-2</v>
      </c>
      <c r="S319" s="23">
        <v>1</v>
      </c>
    </row>
    <row r="320" spans="1:19">
      <c r="A320" s="24" t="s">
        <v>344</v>
      </c>
      <c r="B320" s="19">
        <v>17</v>
      </c>
      <c r="C320" s="19">
        <v>86</v>
      </c>
      <c r="D320" s="19">
        <v>55</v>
      </c>
      <c r="E320" s="19">
        <v>229</v>
      </c>
      <c r="F320" s="19">
        <v>64</v>
      </c>
      <c r="G320" s="19">
        <v>81</v>
      </c>
      <c r="H320" s="19">
        <v>13</v>
      </c>
      <c r="I320" s="19">
        <v>545</v>
      </c>
      <c r="K320" s="20" t="s">
        <v>344</v>
      </c>
      <c r="L320" s="23">
        <v>3.1192660550458717E-2</v>
      </c>
      <c r="M320" s="23">
        <v>0.15779816513761469</v>
      </c>
      <c r="N320" s="23">
        <v>0.10091743119266056</v>
      </c>
      <c r="O320" s="23">
        <v>0.42018348623853213</v>
      </c>
      <c r="P320" s="23">
        <v>0.11743119266055047</v>
      </c>
      <c r="Q320" s="23">
        <v>0.14862385321100918</v>
      </c>
      <c r="R320" s="23">
        <v>2.3853211009174313E-2</v>
      </c>
      <c r="S320" s="23">
        <v>1</v>
      </c>
    </row>
    <row r="321" spans="1:19">
      <c r="A321" s="24" t="s">
        <v>345</v>
      </c>
      <c r="B321" s="19">
        <v>36</v>
      </c>
      <c r="C321" s="19">
        <v>113</v>
      </c>
      <c r="D321" s="19">
        <v>6</v>
      </c>
      <c r="E321" s="19">
        <v>118</v>
      </c>
      <c r="F321" s="19">
        <v>97</v>
      </c>
      <c r="G321" s="19">
        <v>72</v>
      </c>
      <c r="H321" s="19">
        <v>47</v>
      </c>
      <c r="I321" s="19">
        <v>489</v>
      </c>
      <c r="K321" s="20" t="s">
        <v>345</v>
      </c>
      <c r="L321" s="23">
        <v>7.3619631901840496E-2</v>
      </c>
      <c r="M321" s="23">
        <v>0.2310838445807771</v>
      </c>
      <c r="N321" s="23">
        <v>1.2269938650306749E-2</v>
      </c>
      <c r="O321" s="23">
        <v>0.24130879345603273</v>
      </c>
      <c r="P321" s="23">
        <v>0.19836400817995911</v>
      </c>
      <c r="Q321" s="23">
        <v>0.14723926380368099</v>
      </c>
      <c r="R321" s="23">
        <v>9.6114519427402859E-2</v>
      </c>
      <c r="S321" s="23">
        <v>1</v>
      </c>
    </row>
    <row r="322" spans="1:19">
      <c r="A322" s="24" t="s">
        <v>346</v>
      </c>
      <c r="B322" s="19">
        <v>58</v>
      </c>
      <c r="C322" s="19">
        <v>130</v>
      </c>
      <c r="D322" s="19">
        <v>4</v>
      </c>
      <c r="E322" s="19">
        <v>71</v>
      </c>
      <c r="F322" s="19">
        <v>29</v>
      </c>
      <c r="G322" s="19">
        <v>1</v>
      </c>
      <c r="H322" s="19">
        <v>10</v>
      </c>
      <c r="I322" s="19">
        <v>303</v>
      </c>
      <c r="K322" s="20" t="s">
        <v>346</v>
      </c>
      <c r="L322" s="23">
        <v>0.19141914191419143</v>
      </c>
      <c r="M322" s="23">
        <v>0.42904290429042902</v>
      </c>
      <c r="N322" s="23">
        <v>1.3201320132013201E-2</v>
      </c>
      <c r="O322" s="23">
        <v>0.23432343234323433</v>
      </c>
      <c r="P322" s="23">
        <v>9.5709570957095716E-2</v>
      </c>
      <c r="Q322" s="23">
        <v>3.3003300330033004E-3</v>
      </c>
      <c r="R322" s="23">
        <v>3.3003300330033E-2</v>
      </c>
      <c r="S322" s="23">
        <v>1</v>
      </c>
    </row>
    <row r="323" spans="1:19">
      <c r="A323" s="24" t="s">
        <v>347</v>
      </c>
      <c r="B323" s="19">
        <v>4</v>
      </c>
      <c r="C323" s="19">
        <v>10</v>
      </c>
      <c r="D323" s="19">
        <v>0</v>
      </c>
      <c r="E323" s="19">
        <v>2</v>
      </c>
      <c r="F323" s="19">
        <v>19</v>
      </c>
      <c r="G323" s="19">
        <v>0</v>
      </c>
      <c r="H323" s="19">
        <v>3</v>
      </c>
      <c r="I323" s="19">
        <v>38</v>
      </c>
      <c r="K323" s="20" t="s">
        <v>347</v>
      </c>
      <c r="L323" s="23">
        <v>0.10526315789473684</v>
      </c>
      <c r="M323" s="23">
        <v>0.26315789473684209</v>
      </c>
      <c r="N323" s="23">
        <v>0</v>
      </c>
      <c r="O323" s="23">
        <v>5.2631578947368418E-2</v>
      </c>
      <c r="P323" s="23">
        <v>0.5</v>
      </c>
      <c r="Q323" s="23">
        <v>0</v>
      </c>
      <c r="R323" s="23">
        <v>7.8947368421052627E-2</v>
      </c>
      <c r="S323" s="23">
        <v>1</v>
      </c>
    </row>
    <row r="324" spans="1:19">
      <c r="A324" s="24" t="s">
        <v>348</v>
      </c>
      <c r="B324" s="19">
        <v>6</v>
      </c>
      <c r="C324" s="19">
        <v>11</v>
      </c>
      <c r="D324" s="19">
        <v>2</v>
      </c>
      <c r="E324" s="19">
        <v>10</v>
      </c>
      <c r="F324" s="19">
        <v>11</v>
      </c>
      <c r="G324" s="19">
        <v>8</v>
      </c>
      <c r="H324" s="19">
        <v>19</v>
      </c>
      <c r="I324" s="19">
        <v>67</v>
      </c>
      <c r="K324" s="20" t="s">
        <v>348</v>
      </c>
      <c r="L324" s="23">
        <v>8.9552238805970144E-2</v>
      </c>
      <c r="M324" s="23">
        <v>0.16417910447761194</v>
      </c>
      <c r="N324" s="23">
        <v>2.9850746268656716E-2</v>
      </c>
      <c r="O324" s="23">
        <v>0.14925373134328357</v>
      </c>
      <c r="P324" s="23">
        <v>0.16417910447761194</v>
      </c>
      <c r="Q324" s="23">
        <v>0.11940298507462686</v>
      </c>
      <c r="R324" s="23">
        <v>0.28358208955223879</v>
      </c>
      <c r="S324" s="23">
        <v>1</v>
      </c>
    </row>
    <row r="325" spans="1:19">
      <c r="A325" s="24" t="s">
        <v>349</v>
      </c>
      <c r="B325" s="19">
        <v>8</v>
      </c>
      <c r="C325" s="19">
        <v>84</v>
      </c>
      <c r="D325" s="19">
        <v>9</v>
      </c>
      <c r="E325" s="19">
        <v>24</v>
      </c>
      <c r="F325" s="19">
        <v>32</v>
      </c>
      <c r="G325" s="19">
        <v>26</v>
      </c>
      <c r="H325" s="19">
        <v>24</v>
      </c>
      <c r="I325" s="19">
        <v>207</v>
      </c>
      <c r="K325" s="20" t="s">
        <v>349</v>
      </c>
      <c r="L325" s="23">
        <v>3.864734299516908E-2</v>
      </c>
      <c r="M325" s="23">
        <v>0.40579710144927539</v>
      </c>
      <c r="N325" s="23">
        <v>4.3478260869565216E-2</v>
      </c>
      <c r="O325" s="23">
        <v>0.11594202898550725</v>
      </c>
      <c r="P325" s="23">
        <v>0.15458937198067632</v>
      </c>
      <c r="Q325" s="23">
        <v>0.12560386473429952</v>
      </c>
      <c r="R325" s="23">
        <v>0.11594202898550725</v>
      </c>
      <c r="S325" s="23">
        <v>1</v>
      </c>
    </row>
    <row r="326" spans="1:19">
      <c r="A326" s="24" t="s">
        <v>350</v>
      </c>
      <c r="B326" s="19">
        <v>1</v>
      </c>
      <c r="C326" s="19">
        <v>7</v>
      </c>
      <c r="D326" s="19">
        <v>1</v>
      </c>
      <c r="E326" s="19">
        <v>6</v>
      </c>
      <c r="F326" s="19">
        <v>7</v>
      </c>
      <c r="G326" s="19">
        <v>8</v>
      </c>
      <c r="H326" s="19">
        <v>0</v>
      </c>
      <c r="I326" s="19">
        <v>30</v>
      </c>
      <c r="K326" s="20" t="s">
        <v>350</v>
      </c>
      <c r="L326" s="23">
        <v>3.3333333333333333E-2</v>
      </c>
      <c r="M326" s="23">
        <v>0.23333333333333334</v>
      </c>
      <c r="N326" s="23">
        <v>3.3333333333333333E-2</v>
      </c>
      <c r="O326" s="23">
        <v>0.2</v>
      </c>
      <c r="P326" s="23">
        <v>0.23333333333333334</v>
      </c>
      <c r="Q326" s="23">
        <v>0.26666666666666666</v>
      </c>
      <c r="R326" s="23">
        <v>0</v>
      </c>
      <c r="S326" s="23">
        <v>1</v>
      </c>
    </row>
    <row r="327" spans="1:19">
      <c r="A327" s="24" t="s">
        <v>352</v>
      </c>
      <c r="B327" s="19">
        <v>48</v>
      </c>
      <c r="C327" s="19">
        <v>50</v>
      </c>
      <c r="D327" s="19">
        <v>19</v>
      </c>
      <c r="E327" s="19">
        <v>469</v>
      </c>
      <c r="F327" s="19">
        <v>151</v>
      </c>
      <c r="G327" s="19">
        <v>34</v>
      </c>
      <c r="H327" s="19">
        <v>165</v>
      </c>
      <c r="I327" s="19">
        <v>936</v>
      </c>
      <c r="K327" s="20" t="s">
        <v>352</v>
      </c>
      <c r="L327" s="23">
        <v>5.128205128205128E-2</v>
      </c>
      <c r="M327" s="23">
        <v>5.3418803418803416E-2</v>
      </c>
      <c r="N327" s="23">
        <v>2.02991452991453E-2</v>
      </c>
      <c r="O327" s="23">
        <v>0.50106837606837606</v>
      </c>
      <c r="P327" s="23">
        <v>0.16132478632478633</v>
      </c>
      <c r="Q327" s="23">
        <v>3.6324786324786328E-2</v>
      </c>
      <c r="R327" s="23">
        <v>0.17628205128205129</v>
      </c>
      <c r="S327" s="23">
        <v>1</v>
      </c>
    </row>
    <row r="328" spans="1:19">
      <c r="A328" s="24" t="s">
        <v>353</v>
      </c>
      <c r="B328" s="19">
        <v>11</v>
      </c>
      <c r="C328" s="19">
        <v>21</v>
      </c>
      <c r="D328" s="19">
        <v>0</v>
      </c>
      <c r="E328" s="19">
        <v>11</v>
      </c>
      <c r="F328" s="19">
        <v>12</v>
      </c>
      <c r="G328" s="19">
        <v>1</v>
      </c>
      <c r="H328" s="19">
        <v>18</v>
      </c>
      <c r="I328" s="19">
        <v>74</v>
      </c>
      <c r="K328" s="20" t="s">
        <v>353</v>
      </c>
      <c r="L328" s="23">
        <v>0.14864864864864866</v>
      </c>
      <c r="M328" s="23">
        <v>0.28378378378378377</v>
      </c>
      <c r="N328" s="23">
        <v>0</v>
      </c>
      <c r="O328" s="23">
        <v>0.14864864864864866</v>
      </c>
      <c r="P328" s="23">
        <v>0.16216216216216217</v>
      </c>
      <c r="Q328" s="23">
        <v>1.3513513513513514E-2</v>
      </c>
      <c r="R328" s="23">
        <v>0.24324324324324326</v>
      </c>
      <c r="S328" s="23">
        <v>1</v>
      </c>
    </row>
    <row r="329" spans="1:19">
      <c r="A329" s="24" t="s">
        <v>354</v>
      </c>
      <c r="B329" s="19">
        <v>1</v>
      </c>
      <c r="C329" s="19">
        <v>15</v>
      </c>
      <c r="D329" s="19">
        <v>4</v>
      </c>
      <c r="E329" s="19">
        <v>6</v>
      </c>
      <c r="F329" s="19">
        <v>8</v>
      </c>
      <c r="G329" s="19">
        <v>3</v>
      </c>
      <c r="H329" s="19">
        <v>1</v>
      </c>
      <c r="I329" s="19">
        <v>38</v>
      </c>
      <c r="K329" s="20" t="s">
        <v>354</v>
      </c>
      <c r="L329" s="23">
        <v>2.6315789473684209E-2</v>
      </c>
      <c r="M329" s="23">
        <v>0.39473684210526316</v>
      </c>
      <c r="N329" s="23">
        <v>0.10526315789473684</v>
      </c>
      <c r="O329" s="23">
        <v>0.15789473684210525</v>
      </c>
      <c r="P329" s="23">
        <v>0.21052631578947367</v>
      </c>
      <c r="Q329" s="23">
        <v>7.8947368421052627E-2</v>
      </c>
      <c r="R329" s="23">
        <v>2.6315789473684209E-2</v>
      </c>
      <c r="S329" s="23">
        <v>1</v>
      </c>
    </row>
    <row r="330" spans="1:19">
      <c r="A330" s="24" t="s">
        <v>355</v>
      </c>
      <c r="B330" s="19">
        <v>103</v>
      </c>
      <c r="C330" s="19">
        <v>228</v>
      </c>
      <c r="D330" s="19">
        <v>12</v>
      </c>
      <c r="E330" s="19">
        <v>317</v>
      </c>
      <c r="F330" s="19">
        <v>172</v>
      </c>
      <c r="G330" s="19">
        <v>51</v>
      </c>
      <c r="H330" s="19">
        <v>60</v>
      </c>
      <c r="I330" s="19">
        <v>943</v>
      </c>
      <c r="K330" s="20" t="s">
        <v>355</v>
      </c>
      <c r="L330" s="23">
        <v>0.10922587486744433</v>
      </c>
      <c r="M330" s="23">
        <v>0.2417815482502651</v>
      </c>
      <c r="N330" s="23">
        <v>1.2725344644750796E-2</v>
      </c>
      <c r="O330" s="23">
        <v>0.33616118769883352</v>
      </c>
      <c r="P330" s="23">
        <v>0.18239660657476139</v>
      </c>
      <c r="Q330" s="23">
        <v>5.4082714740190878E-2</v>
      </c>
      <c r="R330" s="23">
        <v>6.362672322375397E-2</v>
      </c>
      <c r="S330" s="23">
        <v>1</v>
      </c>
    </row>
    <row r="331" spans="1:19">
      <c r="A331" s="24" t="s">
        <v>356</v>
      </c>
      <c r="B331" s="19">
        <v>3</v>
      </c>
      <c r="C331" s="19">
        <v>35</v>
      </c>
      <c r="D331" s="19">
        <v>7</v>
      </c>
      <c r="E331" s="19">
        <v>10</v>
      </c>
      <c r="F331" s="19">
        <v>11</v>
      </c>
      <c r="G331" s="19">
        <v>21</v>
      </c>
      <c r="H331" s="19">
        <v>1</v>
      </c>
      <c r="I331" s="19">
        <v>88</v>
      </c>
      <c r="K331" s="20" t="s">
        <v>356</v>
      </c>
      <c r="L331" s="23">
        <v>3.4090909090909088E-2</v>
      </c>
      <c r="M331" s="23">
        <v>0.39772727272727271</v>
      </c>
      <c r="N331" s="23">
        <v>7.9545454545454544E-2</v>
      </c>
      <c r="O331" s="23">
        <v>0.11363636363636363</v>
      </c>
      <c r="P331" s="23">
        <v>0.125</v>
      </c>
      <c r="Q331" s="23">
        <v>0.23863636363636365</v>
      </c>
      <c r="R331" s="23">
        <v>1.1363636363636364E-2</v>
      </c>
      <c r="S331" s="23">
        <v>1</v>
      </c>
    </row>
    <row r="332" spans="1:19">
      <c r="A332" s="24" t="s">
        <v>357</v>
      </c>
      <c r="B332" s="19">
        <v>5</v>
      </c>
      <c r="C332" s="19">
        <v>25</v>
      </c>
      <c r="D332" s="19">
        <v>1</v>
      </c>
      <c r="E332" s="19">
        <v>4</v>
      </c>
      <c r="F332" s="19">
        <v>24</v>
      </c>
      <c r="G332" s="19">
        <v>4</v>
      </c>
      <c r="H332" s="19">
        <v>5</v>
      </c>
      <c r="I332" s="19">
        <v>68</v>
      </c>
      <c r="K332" s="20" t="s">
        <v>357</v>
      </c>
      <c r="L332" s="23">
        <v>7.3529411764705885E-2</v>
      </c>
      <c r="M332" s="23">
        <v>0.36764705882352944</v>
      </c>
      <c r="N332" s="23">
        <v>1.4705882352941176E-2</v>
      </c>
      <c r="O332" s="23">
        <v>5.8823529411764705E-2</v>
      </c>
      <c r="P332" s="23">
        <v>0.35294117647058826</v>
      </c>
      <c r="Q332" s="23">
        <v>5.8823529411764705E-2</v>
      </c>
      <c r="R332" s="23">
        <v>7.3529411764705885E-2</v>
      </c>
      <c r="S332" s="23">
        <v>1</v>
      </c>
    </row>
    <row r="333" spans="1:19">
      <c r="A333" s="24" t="s">
        <v>358</v>
      </c>
      <c r="B333" s="19">
        <v>66</v>
      </c>
      <c r="C333" s="19">
        <v>113</v>
      </c>
      <c r="D333" s="19">
        <v>8</v>
      </c>
      <c r="E333" s="19">
        <v>127</v>
      </c>
      <c r="F333" s="19">
        <v>85</v>
      </c>
      <c r="G333" s="19">
        <v>68</v>
      </c>
      <c r="H333" s="19">
        <v>13</v>
      </c>
      <c r="I333" s="19">
        <v>480</v>
      </c>
      <c r="K333" s="20" t="s">
        <v>358</v>
      </c>
      <c r="L333" s="23">
        <v>0.13750000000000001</v>
      </c>
      <c r="M333" s="23">
        <v>0.23541666666666666</v>
      </c>
      <c r="N333" s="23">
        <v>1.6666666666666666E-2</v>
      </c>
      <c r="O333" s="23">
        <v>0.26458333333333334</v>
      </c>
      <c r="P333" s="23">
        <v>0.17708333333333334</v>
      </c>
      <c r="Q333" s="23">
        <v>0.14166666666666666</v>
      </c>
      <c r="R333" s="23">
        <v>2.7083333333333334E-2</v>
      </c>
      <c r="S333" s="23">
        <v>1</v>
      </c>
    </row>
    <row r="334" spans="1:19">
      <c r="A334" s="24" t="s">
        <v>359</v>
      </c>
      <c r="B334" s="19">
        <v>20</v>
      </c>
      <c r="C334" s="19">
        <v>58</v>
      </c>
      <c r="D334" s="19">
        <v>12</v>
      </c>
      <c r="E334" s="19">
        <v>115</v>
      </c>
      <c r="F334" s="19">
        <v>61</v>
      </c>
      <c r="G334" s="19">
        <v>38</v>
      </c>
      <c r="H334" s="19">
        <v>0</v>
      </c>
      <c r="I334" s="19">
        <v>304</v>
      </c>
      <c r="K334" s="20" t="s">
        <v>359</v>
      </c>
      <c r="L334" s="23">
        <v>6.5789473684210523E-2</v>
      </c>
      <c r="M334" s="23">
        <v>0.19078947368421054</v>
      </c>
      <c r="N334" s="23">
        <v>3.9473684210526314E-2</v>
      </c>
      <c r="O334" s="23">
        <v>0.37828947368421051</v>
      </c>
      <c r="P334" s="23">
        <v>0.20065789473684212</v>
      </c>
      <c r="Q334" s="23">
        <v>0.125</v>
      </c>
      <c r="R334" s="23">
        <v>0</v>
      </c>
      <c r="S334" s="23">
        <v>1</v>
      </c>
    </row>
    <row r="335" spans="1:19">
      <c r="A335" s="24" t="s">
        <v>360</v>
      </c>
      <c r="B335" s="19">
        <v>2</v>
      </c>
      <c r="C335" s="19">
        <v>9</v>
      </c>
      <c r="D335" s="19">
        <v>3</v>
      </c>
      <c r="E335" s="19">
        <v>11</v>
      </c>
      <c r="F335" s="19">
        <v>7</v>
      </c>
      <c r="G335" s="19">
        <v>0</v>
      </c>
      <c r="H335" s="19">
        <v>0</v>
      </c>
      <c r="I335" s="19">
        <v>32</v>
      </c>
      <c r="K335" s="20" t="s">
        <v>360</v>
      </c>
      <c r="L335" s="23">
        <v>6.25E-2</v>
      </c>
      <c r="M335" s="23">
        <v>0.28125</v>
      </c>
      <c r="N335" s="23">
        <v>9.375E-2</v>
      </c>
      <c r="O335" s="23">
        <v>0.34375</v>
      </c>
      <c r="P335" s="23">
        <v>0.21875</v>
      </c>
      <c r="Q335" s="23">
        <v>0</v>
      </c>
      <c r="R335" s="23">
        <v>0</v>
      </c>
      <c r="S335" s="23">
        <v>1</v>
      </c>
    </row>
    <row r="336" spans="1:19">
      <c r="A336" s="24" t="s">
        <v>361</v>
      </c>
      <c r="B336" s="19">
        <v>1</v>
      </c>
      <c r="C336" s="19">
        <v>3</v>
      </c>
      <c r="D336" s="19">
        <v>1</v>
      </c>
      <c r="E336" s="19">
        <v>22</v>
      </c>
      <c r="F336" s="19">
        <v>26</v>
      </c>
      <c r="G336" s="19">
        <v>11</v>
      </c>
      <c r="H336" s="19">
        <v>0</v>
      </c>
      <c r="I336" s="19">
        <v>64</v>
      </c>
      <c r="K336" s="20" t="s">
        <v>361</v>
      </c>
      <c r="L336" s="23">
        <v>1.5625E-2</v>
      </c>
      <c r="M336" s="23">
        <v>4.6875E-2</v>
      </c>
      <c r="N336" s="23">
        <v>1.5625E-2</v>
      </c>
      <c r="O336" s="23">
        <v>0.34375</v>
      </c>
      <c r="P336" s="23">
        <v>0.40625</v>
      </c>
      <c r="Q336" s="23">
        <v>0.171875</v>
      </c>
      <c r="R336" s="23">
        <v>0</v>
      </c>
      <c r="S336" s="23">
        <v>1</v>
      </c>
    </row>
    <row r="337" spans="1:19">
      <c r="A337" s="24" t="s">
        <v>457</v>
      </c>
      <c r="B337" s="19">
        <v>3</v>
      </c>
      <c r="C337" s="19">
        <v>13</v>
      </c>
      <c r="D337" s="19">
        <v>2</v>
      </c>
      <c r="E337" s="19">
        <v>80</v>
      </c>
      <c r="F337" s="19">
        <v>18</v>
      </c>
      <c r="G337" s="19">
        <v>26</v>
      </c>
      <c r="H337" s="19">
        <v>0</v>
      </c>
      <c r="I337" s="19">
        <v>142</v>
      </c>
      <c r="K337" s="20" t="s">
        <v>457</v>
      </c>
      <c r="L337" s="23">
        <v>2.1126760563380281E-2</v>
      </c>
      <c r="M337" s="23">
        <v>9.154929577464789E-2</v>
      </c>
      <c r="N337" s="23">
        <v>1.4084507042253521E-2</v>
      </c>
      <c r="O337" s="23">
        <v>0.56338028169014087</v>
      </c>
      <c r="P337" s="23">
        <v>0.12676056338028169</v>
      </c>
      <c r="Q337" s="23">
        <v>0.18309859154929578</v>
      </c>
      <c r="R337" s="23">
        <v>0</v>
      </c>
      <c r="S337" s="23">
        <v>1</v>
      </c>
    </row>
    <row r="338" spans="1:19">
      <c r="A338" s="24" t="s">
        <v>362</v>
      </c>
      <c r="B338" s="19">
        <v>0</v>
      </c>
      <c r="C338" s="19">
        <v>4</v>
      </c>
      <c r="D338" s="19">
        <v>4</v>
      </c>
      <c r="E338" s="19">
        <v>1</v>
      </c>
      <c r="F338" s="19">
        <v>2</v>
      </c>
      <c r="G338" s="19">
        <v>4</v>
      </c>
      <c r="H338" s="19">
        <v>8</v>
      </c>
      <c r="I338" s="19">
        <v>23</v>
      </c>
      <c r="K338" s="20" t="s">
        <v>362</v>
      </c>
      <c r="L338" s="23">
        <v>0</v>
      </c>
      <c r="M338" s="23">
        <v>0.17391304347826086</v>
      </c>
      <c r="N338" s="23">
        <v>0.17391304347826086</v>
      </c>
      <c r="O338" s="23">
        <v>4.3478260869565216E-2</v>
      </c>
      <c r="P338" s="23">
        <v>8.6956521739130432E-2</v>
      </c>
      <c r="Q338" s="23">
        <v>0.17391304347826086</v>
      </c>
      <c r="R338" s="23">
        <v>0.34782608695652173</v>
      </c>
      <c r="S338" s="23">
        <v>1</v>
      </c>
    </row>
    <row r="339" spans="1:19">
      <c r="A339" s="24" t="s">
        <v>363</v>
      </c>
      <c r="B339" s="19">
        <v>3</v>
      </c>
      <c r="C339" s="19">
        <v>4</v>
      </c>
      <c r="D339" s="19">
        <v>4</v>
      </c>
      <c r="E339" s="19">
        <v>6</v>
      </c>
      <c r="F339" s="19">
        <v>2</v>
      </c>
      <c r="G339" s="19">
        <v>0</v>
      </c>
      <c r="H339" s="19">
        <v>0</v>
      </c>
      <c r="I339" s="19">
        <v>19</v>
      </c>
      <c r="K339" s="20" t="s">
        <v>363</v>
      </c>
      <c r="L339" s="23">
        <v>0.15789473684210525</v>
      </c>
      <c r="M339" s="23">
        <v>0.21052631578947367</v>
      </c>
      <c r="N339" s="23">
        <v>0.21052631578947367</v>
      </c>
      <c r="O339" s="23">
        <v>0.31578947368421051</v>
      </c>
      <c r="P339" s="23">
        <v>0.10526315789473684</v>
      </c>
      <c r="Q339" s="23">
        <v>0</v>
      </c>
      <c r="R339" s="23">
        <v>0</v>
      </c>
      <c r="S339" s="23">
        <v>1</v>
      </c>
    </row>
    <row r="340" spans="1:19">
      <c r="A340" s="24" t="s">
        <v>364</v>
      </c>
      <c r="B340" s="19">
        <v>4</v>
      </c>
      <c r="C340" s="19">
        <v>9</v>
      </c>
      <c r="D340" s="19">
        <v>2</v>
      </c>
      <c r="E340" s="19">
        <v>24</v>
      </c>
      <c r="F340" s="19">
        <v>12</v>
      </c>
      <c r="G340" s="19">
        <v>10</v>
      </c>
      <c r="H340" s="19">
        <v>0</v>
      </c>
      <c r="I340" s="19">
        <v>61</v>
      </c>
      <c r="K340" s="20" t="s">
        <v>364</v>
      </c>
      <c r="L340" s="23">
        <v>6.5573770491803282E-2</v>
      </c>
      <c r="M340" s="23">
        <v>0.14754098360655737</v>
      </c>
      <c r="N340" s="23">
        <v>3.2786885245901641E-2</v>
      </c>
      <c r="O340" s="23">
        <v>0.39344262295081966</v>
      </c>
      <c r="P340" s="23">
        <v>0.19672131147540983</v>
      </c>
      <c r="Q340" s="23">
        <v>0.16393442622950818</v>
      </c>
      <c r="R340" s="23">
        <v>0</v>
      </c>
      <c r="S340" s="23">
        <v>1</v>
      </c>
    </row>
    <row r="341" spans="1:19">
      <c r="A341" s="24" t="s">
        <v>365</v>
      </c>
      <c r="B341" s="19">
        <v>4</v>
      </c>
      <c r="C341" s="19">
        <v>30</v>
      </c>
      <c r="D341" s="19">
        <v>4</v>
      </c>
      <c r="E341" s="19">
        <v>32</v>
      </c>
      <c r="F341" s="19">
        <v>32</v>
      </c>
      <c r="G341" s="19">
        <v>6</v>
      </c>
      <c r="H341" s="19">
        <v>6</v>
      </c>
      <c r="I341" s="19">
        <v>114</v>
      </c>
      <c r="K341" s="20" t="s">
        <v>365</v>
      </c>
      <c r="L341" s="23">
        <v>3.5087719298245612E-2</v>
      </c>
      <c r="M341" s="23">
        <v>0.26315789473684209</v>
      </c>
      <c r="N341" s="23">
        <v>3.5087719298245612E-2</v>
      </c>
      <c r="O341" s="23">
        <v>0.2807017543859649</v>
      </c>
      <c r="P341" s="23">
        <v>0.2807017543859649</v>
      </c>
      <c r="Q341" s="23">
        <v>5.2631578947368418E-2</v>
      </c>
      <c r="R341" s="23">
        <v>5.2631578947368418E-2</v>
      </c>
      <c r="S341" s="23">
        <v>1</v>
      </c>
    </row>
    <row r="342" spans="1:19">
      <c r="A342" s="24" t="s">
        <v>366</v>
      </c>
      <c r="B342" s="19">
        <v>4</v>
      </c>
      <c r="C342" s="19">
        <v>8</v>
      </c>
      <c r="D342" s="19">
        <v>5</v>
      </c>
      <c r="E342" s="19">
        <v>22</v>
      </c>
      <c r="F342" s="19">
        <v>6</v>
      </c>
      <c r="G342" s="19">
        <v>4</v>
      </c>
      <c r="H342" s="19">
        <v>5</v>
      </c>
      <c r="I342" s="19">
        <v>54</v>
      </c>
      <c r="K342" s="20" t="s">
        <v>366</v>
      </c>
      <c r="L342" s="23">
        <v>7.407407407407407E-2</v>
      </c>
      <c r="M342" s="23">
        <v>0.14814814814814814</v>
      </c>
      <c r="N342" s="23">
        <v>9.2592592592592587E-2</v>
      </c>
      <c r="O342" s="23">
        <v>0.40740740740740738</v>
      </c>
      <c r="P342" s="23">
        <v>0.1111111111111111</v>
      </c>
      <c r="Q342" s="23">
        <v>7.407407407407407E-2</v>
      </c>
      <c r="R342" s="23">
        <v>9.2592592592592587E-2</v>
      </c>
      <c r="S342" s="23">
        <v>1</v>
      </c>
    </row>
    <row r="343" spans="1:19">
      <c r="A343" s="24" t="s">
        <v>367</v>
      </c>
      <c r="B343" s="19">
        <v>2</v>
      </c>
      <c r="C343" s="19">
        <v>27</v>
      </c>
      <c r="D343" s="19">
        <v>1</v>
      </c>
      <c r="E343" s="19">
        <v>29</v>
      </c>
      <c r="F343" s="19">
        <v>53</v>
      </c>
      <c r="G343" s="19">
        <v>31</v>
      </c>
      <c r="H343" s="19">
        <v>0</v>
      </c>
      <c r="I343" s="19">
        <v>143</v>
      </c>
      <c r="K343" s="20" t="s">
        <v>367</v>
      </c>
      <c r="L343" s="23">
        <v>1.3986013986013986E-2</v>
      </c>
      <c r="M343" s="23">
        <v>0.1888111888111888</v>
      </c>
      <c r="N343" s="23">
        <v>6.993006993006993E-3</v>
      </c>
      <c r="O343" s="23">
        <v>0.20279720279720279</v>
      </c>
      <c r="P343" s="23">
        <v>0.37062937062937062</v>
      </c>
      <c r="Q343" s="23">
        <v>0.21678321678321677</v>
      </c>
      <c r="R343" s="23">
        <v>0</v>
      </c>
      <c r="S343" s="23">
        <v>1</v>
      </c>
    </row>
    <row r="344" spans="1:19">
      <c r="A344" s="24" t="s">
        <v>368</v>
      </c>
      <c r="B344" s="19">
        <v>3</v>
      </c>
      <c r="C344" s="19">
        <v>2</v>
      </c>
      <c r="D344" s="19">
        <v>3</v>
      </c>
      <c r="E344" s="19">
        <v>22</v>
      </c>
      <c r="F344" s="19">
        <v>7</v>
      </c>
      <c r="G344" s="19">
        <v>6</v>
      </c>
      <c r="H344" s="19">
        <v>0</v>
      </c>
      <c r="I344" s="19">
        <v>43</v>
      </c>
      <c r="K344" s="20" t="s">
        <v>368</v>
      </c>
      <c r="L344" s="23">
        <v>6.9767441860465115E-2</v>
      </c>
      <c r="M344" s="23">
        <v>4.6511627906976744E-2</v>
      </c>
      <c r="N344" s="23">
        <v>6.9767441860465115E-2</v>
      </c>
      <c r="O344" s="23">
        <v>0.51162790697674421</v>
      </c>
      <c r="P344" s="23">
        <v>0.16279069767441862</v>
      </c>
      <c r="Q344" s="23">
        <v>0.13953488372093023</v>
      </c>
      <c r="R344" s="23">
        <v>0</v>
      </c>
      <c r="S344" s="23">
        <v>1</v>
      </c>
    </row>
    <row r="345" spans="1:19">
      <c r="A345" s="24" t="s">
        <v>369</v>
      </c>
      <c r="B345" s="19">
        <v>1</v>
      </c>
      <c r="C345" s="19">
        <v>1</v>
      </c>
      <c r="D345" s="19">
        <v>7</v>
      </c>
      <c r="E345" s="19">
        <v>8</v>
      </c>
      <c r="F345" s="19">
        <v>2</v>
      </c>
      <c r="G345" s="19">
        <v>5</v>
      </c>
      <c r="H345" s="19">
        <v>0</v>
      </c>
      <c r="I345" s="19">
        <v>24</v>
      </c>
      <c r="K345" s="20" t="s">
        <v>369</v>
      </c>
      <c r="L345" s="23">
        <v>4.1666666666666664E-2</v>
      </c>
      <c r="M345" s="23">
        <v>4.1666666666666664E-2</v>
      </c>
      <c r="N345" s="23">
        <v>0.29166666666666669</v>
      </c>
      <c r="O345" s="23">
        <v>0.33333333333333331</v>
      </c>
      <c r="P345" s="23">
        <v>8.3333333333333329E-2</v>
      </c>
      <c r="Q345" s="23">
        <v>0.20833333333333334</v>
      </c>
      <c r="R345" s="23">
        <v>0</v>
      </c>
      <c r="S345" s="23">
        <v>1</v>
      </c>
    </row>
    <row r="346" spans="1:19">
      <c r="A346" s="24" t="s">
        <v>370</v>
      </c>
      <c r="B346" s="19">
        <v>4</v>
      </c>
      <c r="C346" s="19">
        <v>17</v>
      </c>
      <c r="D346" s="19">
        <v>18</v>
      </c>
      <c r="E346" s="19">
        <v>29</v>
      </c>
      <c r="F346" s="19">
        <v>7</v>
      </c>
      <c r="G346" s="19">
        <v>8</v>
      </c>
      <c r="H346" s="19">
        <v>3</v>
      </c>
      <c r="I346" s="19">
        <v>86</v>
      </c>
      <c r="K346" s="20" t="s">
        <v>370</v>
      </c>
      <c r="L346" s="23">
        <v>4.6511627906976744E-2</v>
      </c>
      <c r="M346" s="23">
        <v>0.19767441860465115</v>
      </c>
      <c r="N346" s="23">
        <v>0.20930232558139536</v>
      </c>
      <c r="O346" s="23">
        <v>0.33720930232558138</v>
      </c>
      <c r="P346" s="23">
        <v>8.1395348837209308E-2</v>
      </c>
      <c r="Q346" s="23">
        <v>9.3023255813953487E-2</v>
      </c>
      <c r="R346" s="23">
        <v>3.4883720930232558E-2</v>
      </c>
      <c r="S346" s="23">
        <v>1</v>
      </c>
    </row>
    <row r="347" spans="1:19">
      <c r="A347" s="24" t="s">
        <v>371</v>
      </c>
      <c r="B347" s="19">
        <v>14</v>
      </c>
      <c r="C347" s="19">
        <v>41</v>
      </c>
      <c r="D347" s="19">
        <v>14</v>
      </c>
      <c r="E347" s="19">
        <v>59</v>
      </c>
      <c r="F347" s="19">
        <v>17</v>
      </c>
      <c r="G347" s="19">
        <v>6</v>
      </c>
      <c r="H347" s="19">
        <v>58</v>
      </c>
      <c r="I347" s="19">
        <v>209</v>
      </c>
      <c r="K347" s="20" t="s">
        <v>371</v>
      </c>
      <c r="L347" s="23">
        <v>6.6985645933014357E-2</v>
      </c>
      <c r="M347" s="23">
        <v>0.19617224880382775</v>
      </c>
      <c r="N347" s="23">
        <v>6.6985645933014357E-2</v>
      </c>
      <c r="O347" s="23">
        <v>0.28229665071770332</v>
      </c>
      <c r="P347" s="23">
        <v>8.1339712918660281E-2</v>
      </c>
      <c r="Q347" s="23">
        <v>2.8708133971291867E-2</v>
      </c>
      <c r="R347" s="23">
        <v>0.27751196172248804</v>
      </c>
      <c r="S347" s="23">
        <v>1</v>
      </c>
    </row>
    <row r="348" spans="1:19">
      <c r="A348" s="24" t="s">
        <v>372</v>
      </c>
      <c r="B348" s="19">
        <v>0</v>
      </c>
      <c r="C348" s="19">
        <v>1</v>
      </c>
      <c r="D348" s="19">
        <v>3</v>
      </c>
      <c r="E348" s="19">
        <v>3</v>
      </c>
      <c r="F348" s="19">
        <v>15</v>
      </c>
      <c r="G348" s="19">
        <v>0</v>
      </c>
      <c r="H348" s="19">
        <v>3</v>
      </c>
      <c r="I348" s="19">
        <v>25</v>
      </c>
      <c r="K348" s="20" t="s">
        <v>372</v>
      </c>
      <c r="L348" s="23">
        <v>0</v>
      </c>
      <c r="M348" s="23">
        <v>0.04</v>
      </c>
      <c r="N348" s="23">
        <v>0.12</v>
      </c>
      <c r="O348" s="23">
        <v>0.12</v>
      </c>
      <c r="P348" s="23">
        <v>0.6</v>
      </c>
      <c r="Q348" s="23">
        <v>0</v>
      </c>
      <c r="R348" s="23">
        <v>0.12</v>
      </c>
      <c r="S348" s="23">
        <v>1</v>
      </c>
    </row>
    <row r="349" spans="1:19">
      <c r="A349" s="24" t="s">
        <v>373</v>
      </c>
      <c r="B349" s="19">
        <v>37</v>
      </c>
      <c r="C349" s="19">
        <v>57</v>
      </c>
      <c r="D349" s="19">
        <v>2</v>
      </c>
      <c r="E349" s="19">
        <v>49</v>
      </c>
      <c r="F349" s="19">
        <v>54</v>
      </c>
      <c r="G349" s="19">
        <v>10</v>
      </c>
      <c r="H349" s="19">
        <v>11</v>
      </c>
      <c r="I349" s="19">
        <v>220</v>
      </c>
      <c r="K349" s="20" t="s">
        <v>373</v>
      </c>
      <c r="L349" s="23">
        <v>0.16818181818181818</v>
      </c>
      <c r="M349" s="23">
        <v>0.25909090909090909</v>
      </c>
      <c r="N349" s="23">
        <v>9.0909090909090905E-3</v>
      </c>
      <c r="O349" s="23">
        <v>0.22272727272727272</v>
      </c>
      <c r="P349" s="23">
        <v>0.24545454545454545</v>
      </c>
      <c r="Q349" s="23">
        <v>4.5454545454545456E-2</v>
      </c>
      <c r="R349" s="23">
        <v>0.05</v>
      </c>
      <c r="S349" s="23">
        <v>1</v>
      </c>
    </row>
    <row r="350" spans="1:19">
      <c r="A350" s="24" t="s">
        <v>375</v>
      </c>
      <c r="B350" s="19">
        <v>69</v>
      </c>
      <c r="C350" s="19">
        <v>217</v>
      </c>
      <c r="D350" s="19">
        <v>58</v>
      </c>
      <c r="E350" s="19">
        <v>38</v>
      </c>
      <c r="F350" s="19">
        <v>106</v>
      </c>
      <c r="G350" s="19">
        <v>88</v>
      </c>
      <c r="H350" s="19">
        <v>114</v>
      </c>
      <c r="I350" s="19">
        <v>690</v>
      </c>
      <c r="K350" s="20" t="s">
        <v>375</v>
      </c>
      <c r="L350" s="23">
        <v>0.1</v>
      </c>
      <c r="M350" s="23">
        <v>0.3144927536231884</v>
      </c>
      <c r="N350" s="23">
        <v>8.4057971014492749E-2</v>
      </c>
      <c r="O350" s="23">
        <v>5.5072463768115941E-2</v>
      </c>
      <c r="P350" s="23">
        <v>0.15362318840579711</v>
      </c>
      <c r="Q350" s="23">
        <v>0.12753623188405797</v>
      </c>
      <c r="R350" s="23">
        <v>0.16521739130434782</v>
      </c>
      <c r="S350" s="23">
        <v>1</v>
      </c>
    </row>
    <row r="351" spans="1:19">
      <c r="A351" s="24" t="s">
        <v>376</v>
      </c>
      <c r="B351" s="19">
        <v>1</v>
      </c>
      <c r="C351" s="19">
        <v>16</v>
      </c>
      <c r="D351" s="19">
        <v>3</v>
      </c>
      <c r="E351" s="19">
        <v>1</v>
      </c>
      <c r="F351" s="19">
        <v>9</v>
      </c>
      <c r="G351" s="19">
        <v>39</v>
      </c>
      <c r="H351" s="19">
        <v>1</v>
      </c>
      <c r="I351" s="19">
        <v>70</v>
      </c>
      <c r="K351" s="20" t="s">
        <v>376</v>
      </c>
      <c r="L351" s="23">
        <v>1.4285714285714285E-2</v>
      </c>
      <c r="M351" s="23">
        <v>0.22857142857142856</v>
      </c>
      <c r="N351" s="23">
        <v>4.2857142857142858E-2</v>
      </c>
      <c r="O351" s="23">
        <v>1.4285714285714285E-2</v>
      </c>
      <c r="P351" s="23">
        <v>0.12857142857142856</v>
      </c>
      <c r="Q351" s="23">
        <v>0.55714285714285716</v>
      </c>
      <c r="R351" s="23">
        <v>1.4285714285714285E-2</v>
      </c>
      <c r="S351" s="23">
        <v>1</v>
      </c>
    </row>
    <row r="352" spans="1:19">
      <c r="A352" s="24" t="s">
        <v>377</v>
      </c>
      <c r="B352" s="19">
        <v>1</v>
      </c>
      <c r="C352" s="19">
        <v>1</v>
      </c>
      <c r="D352" s="19">
        <v>2</v>
      </c>
      <c r="E352" s="19">
        <v>5</v>
      </c>
      <c r="F352" s="19">
        <v>12</v>
      </c>
      <c r="G352" s="19">
        <v>2</v>
      </c>
      <c r="H352" s="19">
        <v>1</v>
      </c>
      <c r="I352" s="19">
        <v>24</v>
      </c>
      <c r="K352" s="20" t="s">
        <v>377</v>
      </c>
      <c r="L352" s="23">
        <v>4.1666666666666664E-2</v>
      </c>
      <c r="M352" s="23">
        <v>4.1666666666666664E-2</v>
      </c>
      <c r="N352" s="23">
        <v>8.3333333333333329E-2</v>
      </c>
      <c r="O352" s="23">
        <v>0.20833333333333334</v>
      </c>
      <c r="P352" s="23">
        <v>0.5</v>
      </c>
      <c r="Q352" s="23">
        <v>8.3333333333333329E-2</v>
      </c>
      <c r="R352" s="23">
        <v>4.1666666666666664E-2</v>
      </c>
      <c r="S352" s="23">
        <v>1</v>
      </c>
    </row>
    <row r="353" spans="1:19">
      <c r="A353" s="24" t="s">
        <v>378</v>
      </c>
      <c r="B353" s="19">
        <v>11</v>
      </c>
      <c r="C353" s="19">
        <v>17</v>
      </c>
      <c r="D353" s="19">
        <v>8</v>
      </c>
      <c r="E353" s="19">
        <v>30</v>
      </c>
      <c r="F353" s="19">
        <v>21</v>
      </c>
      <c r="G353" s="19">
        <v>12</v>
      </c>
      <c r="H353" s="19">
        <v>14</v>
      </c>
      <c r="I353" s="19">
        <v>113</v>
      </c>
      <c r="K353" s="20" t="s">
        <v>378</v>
      </c>
      <c r="L353" s="23">
        <v>9.7345132743362831E-2</v>
      </c>
      <c r="M353" s="23">
        <v>0.15044247787610621</v>
      </c>
      <c r="N353" s="23">
        <v>7.0796460176991149E-2</v>
      </c>
      <c r="O353" s="23">
        <v>0.26548672566371684</v>
      </c>
      <c r="P353" s="23">
        <v>0.18584070796460178</v>
      </c>
      <c r="Q353" s="23">
        <v>0.10619469026548672</v>
      </c>
      <c r="R353" s="23">
        <v>0.12389380530973451</v>
      </c>
      <c r="S353" s="23">
        <v>1</v>
      </c>
    </row>
    <row r="354" spans="1:19">
      <c r="A354" s="24" t="s">
        <v>379</v>
      </c>
      <c r="B354" s="19">
        <v>1</v>
      </c>
      <c r="C354" s="19">
        <v>28</v>
      </c>
      <c r="D354" s="19">
        <v>12</v>
      </c>
      <c r="E354" s="19">
        <v>15</v>
      </c>
      <c r="F354" s="19">
        <v>44</v>
      </c>
      <c r="G354" s="19">
        <v>14</v>
      </c>
      <c r="H354" s="19">
        <v>10</v>
      </c>
      <c r="I354" s="19">
        <v>124</v>
      </c>
      <c r="K354" s="20" t="s">
        <v>379</v>
      </c>
      <c r="L354" s="23">
        <v>8.0645161290322578E-3</v>
      </c>
      <c r="M354" s="23">
        <v>0.22580645161290322</v>
      </c>
      <c r="N354" s="23">
        <v>9.6774193548387094E-2</v>
      </c>
      <c r="O354" s="23">
        <v>0.12096774193548387</v>
      </c>
      <c r="P354" s="23">
        <v>0.35483870967741937</v>
      </c>
      <c r="Q354" s="23">
        <v>0.11290322580645161</v>
      </c>
      <c r="R354" s="23">
        <v>8.0645161290322578E-2</v>
      </c>
      <c r="S354" s="23">
        <v>1</v>
      </c>
    </row>
    <row r="355" spans="1:19">
      <c r="A355" s="24" t="s">
        <v>380</v>
      </c>
      <c r="B355" s="19">
        <v>0</v>
      </c>
      <c r="C355" s="19">
        <v>9</v>
      </c>
      <c r="D355" s="19">
        <v>3</v>
      </c>
      <c r="E355" s="19">
        <v>9</v>
      </c>
      <c r="F355" s="19">
        <v>13</v>
      </c>
      <c r="G355" s="19">
        <v>3</v>
      </c>
      <c r="H355" s="19">
        <v>2</v>
      </c>
      <c r="I355" s="19">
        <v>39</v>
      </c>
      <c r="K355" s="20" t="s">
        <v>380</v>
      </c>
      <c r="L355" s="23">
        <v>0</v>
      </c>
      <c r="M355" s="23">
        <v>0.23076923076923078</v>
      </c>
      <c r="N355" s="23">
        <v>7.6923076923076927E-2</v>
      </c>
      <c r="O355" s="23">
        <v>0.23076923076923078</v>
      </c>
      <c r="P355" s="23">
        <v>0.33333333333333331</v>
      </c>
      <c r="Q355" s="23">
        <v>7.6923076923076927E-2</v>
      </c>
      <c r="R355" s="23">
        <v>5.128205128205128E-2</v>
      </c>
      <c r="S355" s="23">
        <v>1</v>
      </c>
    </row>
    <row r="356" spans="1:19">
      <c r="A356" s="24" t="s">
        <v>381</v>
      </c>
      <c r="B356" s="19">
        <v>0</v>
      </c>
      <c r="C356" s="19">
        <v>11</v>
      </c>
      <c r="D356" s="19">
        <v>4</v>
      </c>
      <c r="E356" s="19">
        <v>2</v>
      </c>
      <c r="F356" s="19">
        <v>23</v>
      </c>
      <c r="G356" s="19">
        <v>4</v>
      </c>
      <c r="H356" s="19">
        <v>7</v>
      </c>
      <c r="I356" s="19">
        <v>51</v>
      </c>
      <c r="K356" s="20" t="s">
        <v>381</v>
      </c>
      <c r="L356" s="23">
        <v>0</v>
      </c>
      <c r="M356" s="23">
        <v>0.21568627450980393</v>
      </c>
      <c r="N356" s="23">
        <v>7.8431372549019607E-2</v>
      </c>
      <c r="O356" s="23">
        <v>3.9215686274509803E-2</v>
      </c>
      <c r="P356" s="23">
        <v>0.45098039215686275</v>
      </c>
      <c r="Q356" s="23">
        <v>7.8431372549019607E-2</v>
      </c>
      <c r="R356" s="23">
        <v>0.13725490196078433</v>
      </c>
      <c r="S356" s="23">
        <v>1</v>
      </c>
    </row>
    <row r="357" spans="1:19">
      <c r="A357" s="24" t="s">
        <v>382</v>
      </c>
      <c r="B357" s="19">
        <v>11</v>
      </c>
      <c r="C357" s="19">
        <v>17</v>
      </c>
      <c r="D357" s="19">
        <v>20</v>
      </c>
      <c r="E357" s="19">
        <v>4</v>
      </c>
      <c r="F357" s="19">
        <v>14</v>
      </c>
      <c r="G357" s="19">
        <v>6</v>
      </c>
      <c r="H357" s="19">
        <v>12</v>
      </c>
      <c r="I357" s="19">
        <v>84</v>
      </c>
      <c r="K357" s="20" t="s">
        <v>382</v>
      </c>
      <c r="L357" s="23">
        <v>0.13095238095238096</v>
      </c>
      <c r="M357" s="23">
        <v>0.20238095238095238</v>
      </c>
      <c r="N357" s="23">
        <v>0.23809523809523808</v>
      </c>
      <c r="O357" s="23">
        <v>4.7619047619047616E-2</v>
      </c>
      <c r="P357" s="23">
        <v>0.16666666666666666</v>
      </c>
      <c r="Q357" s="23">
        <v>7.1428571428571425E-2</v>
      </c>
      <c r="R357" s="23">
        <v>0.14285714285714285</v>
      </c>
      <c r="S357" s="23">
        <v>1</v>
      </c>
    </row>
    <row r="358" spans="1:19">
      <c r="A358" s="24" t="s">
        <v>383</v>
      </c>
      <c r="B358" s="19">
        <v>43</v>
      </c>
      <c r="C358" s="19">
        <v>20</v>
      </c>
      <c r="D358" s="19">
        <v>8</v>
      </c>
      <c r="E358" s="19">
        <v>36</v>
      </c>
      <c r="F358" s="19">
        <v>46</v>
      </c>
      <c r="G358" s="19">
        <v>90</v>
      </c>
      <c r="H358" s="19">
        <v>15</v>
      </c>
      <c r="I358" s="19">
        <v>258</v>
      </c>
      <c r="K358" s="20" t="s">
        <v>383</v>
      </c>
      <c r="L358" s="23">
        <v>0.16666666666666666</v>
      </c>
      <c r="M358" s="23">
        <v>7.7519379844961239E-2</v>
      </c>
      <c r="N358" s="23">
        <v>3.1007751937984496E-2</v>
      </c>
      <c r="O358" s="23">
        <v>0.13953488372093023</v>
      </c>
      <c r="P358" s="23">
        <v>0.17829457364341086</v>
      </c>
      <c r="Q358" s="23">
        <v>0.34883720930232559</v>
      </c>
      <c r="R358" s="23">
        <v>5.8139534883720929E-2</v>
      </c>
      <c r="S358" s="23">
        <v>1</v>
      </c>
    </row>
    <row r="359" spans="1:19">
      <c r="A359" s="24" t="s">
        <v>384</v>
      </c>
      <c r="B359" s="19">
        <v>10</v>
      </c>
      <c r="C359" s="19">
        <v>61</v>
      </c>
      <c r="D359" s="19">
        <v>19</v>
      </c>
      <c r="E359" s="19">
        <v>28</v>
      </c>
      <c r="F359" s="19">
        <v>23</v>
      </c>
      <c r="G359" s="19">
        <v>2</v>
      </c>
      <c r="H359" s="19">
        <v>3</v>
      </c>
      <c r="I359" s="19">
        <v>146</v>
      </c>
      <c r="K359" s="20" t="s">
        <v>384</v>
      </c>
      <c r="L359" s="23">
        <v>6.8493150684931503E-2</v>
      </c>
      <c r="M359" s="23">
        <v>0.4178082191780822</v>
      </c>
      <c r="N359" s="23">
        <v>0.13013698630136986</v>
      </c>
      <c r="O359" s="23">
        <v>0.19178082191780821</v>
      </c>
      <c r="P359" s="23">
        <v>0.15753424657534246</v>
      </c>
      <c r="Q359" s="23">
        <v>1.3698630136986301E-2</v>
      </c>
      <c r="R359" s="23">
        <v>2.0547945205479451E-2</v>
      </c>
      <c r="S359" s="23">
        <v>1</v>
      </c>
    </row>
    <row r="360" spans="1:19">
      <c r="A360" s="24" t="s">
        <v>385</v>
      </c>
      <c r="B360" s="19">
        <v>8</v>
      </c>
      <c r="C360" s="19">
        <v>93</v>
      </c>
      <c r="D360" s="19">
        <v>1</v>
      </c>
      <c r="E360" s="19">
        <v>19</v>
      </c>
      <c r="F360" s="19">
        <v>82</v>
      </c>
      <c r="G360" s="19">
        <v>60</v>
      </c>
      <c r="H360" s="19">
        <v>8</v>
      </c>
      <c r="I360" s="19">
        <v>271</v>
      </c>
      <c r="K360" s="20" t="s">
        <v>385</v>
      </c>
      <c r="L360" s="23">
        <v>2.9520295202952029E-2</v>
      </c>
      <c r="M360" s="23">
        <v>0.34317343173431736</v>
      </c>
      <c r="N360" s="23">
        <v>3.6900369003690036E-3</v>
      </c>
      <c r="O360" s="23">
        <v>7.0110701107011064E-2</v>
      </c>
      <c r="P360" s="23">
        <v>0.30258302583025831</v>
      </c>
      <c r="Q360" s="23">
        <v>0.22140221402214022</v>
      </c>
      <c r="R360" s="23">
        <v>2.9520295202952029E-2</v>
      </c>
      <c r="S360" s="23">
        <v>1</v>
      </c>
    </row>
    <row r="361" spans="1:19">
      <c r="A361" s="24" t="s">
        <v>386</v>
      </c>
      <c r="B361" s="19">
        <v>0</v>
      </c>
      <c r="C361" s="19">
        <v>1</v>
      </c>
      <c r="D361" s="19">
        <v>2</v>
      </c>
      <c r="E361" s="19">
        <v>2</v>
      </c>
      <c r="F361" s="19">
        <v>22</v>
      </c>
      <c r="G361" s="19">
        <v>5</v>
      </c>
      <c r="H361" s="19">
        <v>0</v>
      </c>
      <c r="I361" s="19">
        <v>32</v>
      </c>
      <c r="K361" s="20" t="s">
        <v>386</v>
      </c>
      <c r="L361" s="23">
        <v>0</v>
      </c>
      <c r="M361" s="23">
        <v>3.125E-2</v>
      </c>
      <c r="N361" s="23">
        <v>6.25E-2</v>
      </c>
      <c r="O361" s="23">
        <v>6.25E-2</v>
      </c>
      <c r="P361" s="23">
        <v>0.6875</v>
      </c>
      <c r="Q361" s="23">
        <v>0.15625</v>
      </c>
      <c r="R361" s="23">
        <v>0</v>
      </c>
      <c r="S361" s="23">
        <v>1</v>
      </c>
    </row>
    <row r="362" spans="1:19">
      <c r="A362" s="24" t="s">
        <v>456</v>
      </c>
      <c r="B362" s="19">
        <v>3</v>
      </c>
      <c r="C362" s="19">
        <v>8</v>
      </c>
      <c r="D362" s="19">
        <v>3</v>
      </c>
      <c r="E362" s="19">
        <v>6</v>
      </c>
      <c r="F362" s="19">
        <v>30</v>
      </c>
      <c r="G362" s="19">
        <v>4</v>
      </c>
      <c r="H362" s="19">
        <v>0</v>
      </c>
      <c r="I362" s="19">
        <v>54</v>
      </c>
      <c r="K362" s="20" t="s">
        <v>456</v>
      </c>
      <c r="L362" s="23">
        <v>5.5555555555555552E-2</v>
      </c>
      <c r="M362" s="23">
        <v>0.14814814814814814</v>
      </c>
      <c r="N362" s="23">
        <v>5.5555555555555552E-2</v>
      </c>
      <c r="O362" s="23">
        <v>0.1111111111111111</v>
      </c>
      <c r="P362" s="23">
        <v>0.55555555555555558</v>
      </c>
      <c r="Q362" s="23">
        <v>7.407407407407407E-2</v>
      </c>
      <c r="R362" s="23">
        <v>0</v>
      </c>
      <c r="S362" s="23">
        <v>1</v>
      </c>
    </row>
    <row r="363" spans="1:19">
      <c r="A363" s="24" t="s">
        <v>387</v>
      </c>
      <c r="B363" s="19">
        <v>6</v>
      </c>
      <c r="C363" s="19">
        <v>39</v>
      </c>
      <c r="D363" s="19">
        <v>12</v>
      </c>
      <c r="E363" s="19">
        <v>8</v>
      </c>
      <c r="F363" s="19">
        <v>27</v>
      </c>
      <c r="G363" s="19">
        <v>0</v>
      </c>
      <c r="H363" s="19">
        <v>9</v>
      </c>
      <c r="I363" s="19">
        <v>101</v>
      </c>
      <c r="K363" s="20" t="s">
        <v>387</v>
      </c>
      <c r="L363" s="23">
        <v>5.9405940594059403E-2</v>
      </c>
      <c r="M363" s="23">
        <v>0.38613861386138615</v>
      </c>
      <c r="N363" s="23">
        <v>0.11881188118811881</v>
      </c>
      <c r="O363" s="23">
        <v>7.9207920792079209E-2</v>
      </c>
      <c r="P363" s="23">
        <v>0.26732673267326734</v>
      </c>
      <c r="Q363" s="23">
        <v>0</v>
      </c>
      <c r="R363" s="23">
        <v>8.9108910891089105E-2</v>
      </c>
      <c r="S363" s="23">
        <v>1</v>
      </c>
    </row>
    <row r="364" spans="1:19">
      <c r="A364" s="24" t="s">
        <v>388</v>
      </c>
      <c r="B364" s="19">
        <v>12</v>
      </c>
      <c r="C364" s="19">
        <v>17</v>
      </c>
      <c r="D364" s="19">
        <v>3</v>
      </c>
      <c r="E364" s="19">
        <v>10</v>
      </c>
      <c r="F364" s="19">
        <v>18</v>
      </c>
      <c r="G364" s="19">
        <v>6</v>
      </c>
      <c r="H364" s="19">
        <v>9</v>
      </c>
      <c r="I364" s="19">
        <v>75</v>
      </c>
      <c r="K364" s="20" t="s">
        <v>388</v>
      </c>
      <c r="L364" s="23">
        <v>0.16</v>
      </c>
      <c r="M364" s="23">
        <v>0.22666666666666666</v>
      </c>
      <c r="N364" s="23">
        <v>0.04</v>
      </c>
      <c r="O364" s="23">
        <v>0.13333333333333333</v>
      </c>
      <c r="P364" s="23">
        <v>0.24</v>
      </c>
      <c r="Q364" s="23">
        <v>0.08</v>
      </c>
      <c r="R364" s="23">
        <v>0.12</v>
      </c>
      <c r="S364" s="23">
        <v>1</v>
      </c>
    </row>
    <row r="365" spans="1:19">
      <c r="A365" s="24" t="s">
        <v>389</v>
      </c>
      <c r="B365" s="19">
        <v>2</v>
      </c>
      <c r="C365" s="19">
        <v>16</v>
      </c>
      <c r="D365" s="19">
        <v>4</v>
      </c>
      <c r="E365" s="19">
        <v>24</v>
      </c>
      <c r="F365" s="19">
        <v>45</v>
      </c>
      <c r="G365" s="19">
        <v>7</v>
      </c>
      <c r="H365" s="19">
        <v>1</v>
      </c>
      <c r="I365" s="19">
        <v>99</v>
      </c>
      <c r="K365" s="20" t="s">
        <v>389</v>
      </c>
      <c r="L365" s="23">
        <v>2.0202020202020204E-2</v>
      </c>
      <c r="M365" s="23">
        <v>0.16161616161616163</v>
      </c>
      <c r="N365" s="23">
        <v>4.0404040404040407E-2</v>
      </c>
      <c r="O365" s="23">
        <v>0.24242424242424243</v>
      </c>
      <c r="P365" s="23">
        <v>0.45454545454545453</v>
      </c>
      <c r="Q365" s="23">
        <v>7.0707070707070704E-2</v>
      </c>
      <c r="R365" s="23">
        <v>1.0101010101010102E-2</v>
      </c>
      <c r="S365" s="23">
        <v>1</v>
      </c>
    </row>
    <row r="366" spans="1:19">
      <c r="A366" s="24" t="s">
        <v>390</v>
      </c>
      <c r="B366" s="19">
        <v>1</v>
      </c>
      <c r="C366" s="19">
        <v>49</v>
      </c>
      <c r="D366" s="19">
        <v>15</v>
      </c>
      <c r="E366" s="19">
        <v>15</v>
      </c>
      <c r="F366" s="19">
        <v>16</v>
      </c>
      <c r="G366" s="19">
        <v>8</v>
      </c>
      <c r="H366" s="19">
        <v>4</v>
      </c>
      <c r="I366" s="19">
        <v>108</v>
      </c>
      <c r="K366" s="20" t="s">
        <v>390</v>
      </c>
      <c r="L366" s="23">
        <v>9.2592592592592587E-3</v>
      </c>
      <c r="M366" s="23">
        <v>0.45370370370370372</v>
      </c>
      <c r="N366" s="23">
        <v>0.1388888888888889</v>
      </c>
      <c r="O366" s="23">
        <v>0.1388888888888889</v>
      </c>
      <c r="P366" s="23">
        <v>0.14814814814814814</v>
      </c>
      <c r="Q366" s="23">
        <v>7.407407407407407E-2</v>
      </c>
      <c r="R366" s="23">
        <v>3.7037037037037035E-2</v>
      </c>
      <c r="S366" s="23">
        <v>1</v>
      </c>
    </row>
    <row r="367" spans="1:19">
      <c r="A367" s="24" t="s">
        <v>391</v>
      </c>
      <c r="B367" s="19">
        <v>5</v>
      </c>
      <c r="C367" s="19">
        <v>66</v>
      </c>
      <c r="D367" s="19">
        <v>10</v>
      </c>
      <c r="E367" s="19">
        <v>4</v>
      </c>
      <c r="F367" s="19">
        <v>16</v>
      </c>
      <c r="G367" s="19">
        <v>20</v>
      </c>
      <c r="H367" s="19">
        <v>15</v>
      </c>
      <c r="I367" s="19">
        <v>136</v>
      </c>
      <c r="K367" s="20" t="s">
        <v>391</v>
      </c>
      <c r="L367" s="23">
        <v>3.6764705882352942E-2</v>
      </c>
      <c r="M367" s="23">
        <v>0.48529411764705882</v>
      </c>
      <c r="N367" s="23">
        <v>7.3529411764705885E-2</v>
      </c>
      <c r="O367" s="23">
        <v>2.9411764705882353E-2</v>
      </c>
      <c r="P367" s="23">
        <v>0.11764705882352941</v>
      </c>
      <c r="Q367" s="23">
        <v>0.14705882352941177</v>
      </c>
      <c r="R367" s="23">
        <v>0.11029411764705882</v>
      </c>
      <c r="S367" s="23">
        <v>1</v>
      </c>
    </row>
    <row r="368" spans="1:19">
      <c r="A368" s="24" t="s">
        <v>392</v>
      </c>
      <c r="B368" s="19">
        <v>1</v>
      </c>
      <c r="C368" s="19">
        <v>0</v>
      </c>
      <c r="D368" s="19">
        <v>0</v>
      </c>
      <c r="E368" s="19">
        <v>0</v>
      </c>
      <c r="F368" s="19">
        <v>0</v>
      </c>
      <c r="G368" s="19">
        <v>0</v>
      </c>
      <c r="H368" s="19">
        <v>0</v>
      </c>
      <c r="I368" s="19">
        <v>1</v>
      </c>
      <c r="K368" s="20" t="s">
        <v>392</v>
      </c>
      <c r="L368" s="23">
        <v>1</v>
      </c>
      <c r="M368" s="23">
        <v>0</v>
      </c>
      <c r="N368" s="23">
        <v>0</v>
      </c>
      <c r="O368" s="23">
        <v>0</v>
      </c>
      <c r="P368" s="23">
        <v>0</v>
      </c>
      <c r="Q368" s="23">
        <v>0</v>
      </c>
      <c r="R368" s="23">
        <v>0</v>
      </c>
      <c r="S368" s="23">
        <v>1</v>
      </c>
    </row>
    <row r="369" spans="1:19">
      <c r="A369" s="24" t="s">
        <v>393</v>
      </c>
      <c r="B369" s="19">
        <v>2</v>
      </c>
      <c r="C369" s="19">
        <v>10</v>
      </c>
      <c r="D369" s="19">
        <v>5</v>
      </c>
      <c r="E369" s="19">
        <v>3</v>
      </c>
      <c r="F369" s="19">
        <v>6</v>
      </c>
      <c r="G369" s="19">
        <v>7</v>
      </c>
      <c r="H369" s="19">
        <v>10</v>
      </c>
      <c r="I369" s="19">
        <v>43</v>
      </c>
      <c r="K369" s="20" t="s">
        <v>393</v>
      </c>
      <c r="L369" s="23">
        <v>4.6511627906976744E-2</v>
      </c>
      <c r="M369" s="23">
        <v>0.23255813953488372</v>
      </c>
      <c r="N369" s="23">
        <v>0.11627906976744186</v>
      </c>
      <c r="O369" s="23">
        <v>6.9767441860465115E-2</v>
      </c>
      <c r="P369" s="23">
        <v>0.13953488372093023</v>
      </c>
      <c r="Q369" s="23">
        <v>0.16279069767441862</v>
      </c>
      <c r="R369" s="23">
        <v>0.23255813953488372</v>
      </c>
      <c r="S369" s="23">
        <v>1</v>
      </c>
    </row>
    <row r="370" spans="1:19">
      <c r="A370" s="24" t="s">
        <v>394</v>
      </c>
      <c r="B370" s="19">
        <v>5</v>
      </c>
      <c r="C370" s="19">
        <v>48</v>
      </c>
      <c r="D370" s="19">
        <v>10</v>
      </c>
      <c r="E370" s="19">
        <v>13</v>
      </c>
      <c r="F370" s="19">
        <v>27</v>
      </c>
      <c r="G370" s="19">
        <v>24</v>
      </c>
      <c r="H370" s="19">
        <v>7</v>
      </c>
      <c r="I370" s="19">
        <v>134</v>
      </c>
      <c r="K370" s="20" t="s">
        <v>394</v>
      </c>
      <c r="L370" s="23">
        <v>3.7313432835820892E-2</v>
      </c>
      <c r="M370" s="23">
        <v>0.35820895522388058</v>
      </c>
      <c r="N370" s="23">
        <v>7.4626865671641784E-2</v>
      </c>
      <c r="O370" s="23">
        <v>9.7014925373134331E-2</v>
      </c>
      <c r="P370" s="23">
        <v>0.20149253731343283</v>
      </c>
      <c r="Q370" s="23">
        <v>0.17910447761194029</v>
      </c>
      <c r="R370" s="23">
        <v>5.2238805970149252E-2</v>
      </c>
      <c r="S370" s="23">
        <v>1</v>
      </c>
    </row>
    <row r="371" spans="1:19">
      <c r="A371" s="24" t="s">
        <v>395</v>
      </c>
      <c r="B371" s="19">
        <v>11</v>
      </c>
      <c r="C371" s="19">
        <v>38</v>
      </c>
      <c r="D371" s="19">
        <v>32</v>
      </c>
      <c r="E371" s="19">
        <v>5</v>
      </c>
      <c r="F371" s="19">
        <v>24</v>
      </c>
      <c r="G371" s="19">
        <v>14</v>
      </c>
      <c r="H371" s="19">
        <v>16</v>
      </c>
      <c r="I371" s="19">
        <v>140</v>
      </c>
      <c r="K371" s="20" t="s">
        <v>395</v>
      </c>
      <c r="L371" s="23">
        <v>7.857142857142857E-2</v>
      </c>
      <c r="M371" s="23">
        <v>0.27142857142857141</v>
      </c>
      <c r="N371" s="23">
        <v>0.22857142857142856</v>
      </c>
      <c r="O371" s="23">
        <v>3.5714285714285712E-2</v>
      </c>
      <c r="P371" s="23">
        <v>0.17142857142857143</v>
      </c>
      <c r="Q371" s="23">
        <v>0.1</v>
      </c>
      <c r="R371" s="23">
        <v>0.11428571428571428</v>
      </c>
      <c r="S371" s="23">
        <v>1</v>
      </c>
    </row>
    <row r="372" spans="1:19">
      <c r="A372" s="24" t="s">
        <v>396</v>
      </c>
      <c r="B372" s="19">
        <v>2</v>
      </c>
      <c r="C372" s="19">
        <v>9</v>
      </c>
      <c r="D372" s="19">
        <v>2</v>
      </c>
      <c r="E372" s="19">
        <v>0</v>
      </c>
      <c r="F372" s="19">
        <v>20</v>
      </c>
      <c r="G372" s="19">
        <v>11</v>
      </c>
      <c r="H372" s="19">
        <v>0</v>
      </c>
      <c r="I372" s="19">
        <v>44</v>
      </c>
      <c r="K372" s="20" t="s">
        <v>396</v>
      </c>
      <c r="L372" s="23">
        <v>4.5454545454545456E-2</v>
      </c>
      <c r="M372" s="23">
        <v>0.20454545454545456</v>
      </c>
      <c r="N372" s="23">
        <v>4.5454545454545456E-2</v>
      </c>
      <c r="O372" s="23">
        <v>0</v>
      </c>
      <c r="P372" s="23">
        <v>0.45454545454545453</v>
      </c>
      <c r="Q372" s="23">
        <v>0.25</v>
      </c>
      <c r="R372" s="23">
        <v>0</v>
      </c>
      <c r="S372" s="23">
        <v>1</v>
      </c>
    </row>
    <row r="373" spans="1:19">
      <c r="A373" s="24" t="s">
        <v>397</v>
      </c>
      <c r="B373" s="19">
        <v>6</v>
      </c>
      <c r="C373" s="19">
        <v>31</v>
      </c>
      <c r="D373" s="19">
        <v>2</v>
      </c>
      <c r="E373" s="19">
        <v>9</v>
      </c>
      <c r="F373" s="19">
        <v>17</v>
      </c>
      <c r="G373" s="19">
        <v>23</v>
      </c>
      <c r="H373" s="19">
        <v>0</v>
      </c>
      <c r="I373" s="19">
        <v>88</v>
      </c>
      <c r="K373" s="20" t="s">
        <v>397</v>
      </c>
      <c r="L373" s="23">
        <v>6.8181818181818177E-2</v>
      </c>
      <c r="M373" s="23">
        <v>0.35227272727272729</v>
      </c>
      <c r="N373" s="23">
        <v>2.2727272727272728E-2</v>
      </c>
      <c r="O373" s="23">
        <v>0.10227272727272728</v>
      </c>
      <c r="P373" s="23">
        <v>0.19318181818181818</v>
      </c>
      <c r="Q373" s="23">
        <v>0.26136363636363635</v>
      </c>
      <c r="R373" s="23">
        <v>0</v>
      </c>
      <c r="S373" s="23">
        <v>1</v>
      </c>
    </row>
    <row r="374" spans="1:19">
      <c r="A374" s="24" t="s">
        <v>398</v>
      </c>
      <c r="B374" s="19">
        <v>10</v>
      </c>
      <c r="C374" s="19">
        <v>26</v>
      </c>
      <c r="D374" s="19">
        <v>2</v>
      </c>
      <c r="E374" s="19">
        <v>7</v>
      </c>
      <c r="F374" s="19">
        <v>29</v>
      </c>
      <c r="G374" s="19">
        <v>7</v>
      </c>
      <c r="H374" s="19">
        <v>4</v>
      </c>
      <c r="I374" s="19">
        <v>85</v>
      </c>
      <c r="K374" s="20" t="s">
        <v>398</v>
      </c>
      <c r="L374" s="23">
        <v>0.11764705882352941</v>
      </c>
      <c r="M374" s="23">
        <v>0.30588235294117649</v>
      </c>
      <c r="N374" s="23">
        <v>2.3529411764705882E-2</v>
      </c>
      <c r="O374" s="23">
        <v>8.2352941176470587E-2</v>
      </c>
      <c r="P374" s="23">
        <v>0.3411764705882353</v>
      </c>
      <c r="Q374" s="23">
        <v>8.2352941176470587E-2</v>
      </c>
      <c r="R374" s="23">
        <v>4.7058823529411764E-2</v>
      </c>
      <c r="S374" s="23">
        <v>1</v>
      </c>
    </row>
    <row r="375" spans="1:19">
      <c r="A375" s="24" t="s">
        <v>399</v>
      </c>
      <c r="B375" s="19">
        <v>0</v>
      </c>
      <c r="C375" s="19">
        <v>6</v>
      </c>
      <c r="D375" s="19">
        <v>5</v>
      </c>
      <c r="E375" s="19">
        <v>1</v>
      </c>
      <c r="F375" s="19">
        <v>7</v>
      </c>
      <c r="G375" s="19">
        <v>30</v>
      </c>
      <c r="H375" s="19">
        <v>0</v>
      </c>
      <c r="I375" s="19">
        <v>49</v>
      </c>
      <c r="K375" s="20" t="s">
        <v>399</v>
      </c>
      <c r="L375" s="23">
        <v>0</v>
      </c>
      <c r="M375" s="23">
        <v>0.12244897959183673</v>
      </c>
      <c r="N375" s="23">
        <v>0.10204081632653061</v>
      </c>
      <c r="O375" s="23">
        <v>2.0408163265306121E-2</v>
      </c>
      <c r="P375" s="23">
        <v>0.14285714285714285</v>
      </c>
      <c r="Q375" s="23">
        <v>0.61224489795918369</v>
      </c>
      <c r="R375" s="23">
        <v>0</v>
      </c>
      <c r="S375" s="23">
        <v>1</v>
      </c>
    </row>
    <row r="376" spans="1:19">
      <c r="A376" s="24" t="s">
        <v>400</v>
      </c>
      <c r="B376" s="19">
        <v>4</v>
      </c>
      <c r="C376" s="19">
        <v>25</v>
      </c>
      <c r="D376" s="19">
        <v>24</v>
      </c>
      <c r="E376" s="19">
        <v>8</v>
      </c>
      <c r="F376" s="19">
        <v>30</v>
      </c>
      <c r="G376" s="19">
        <v>4</v>
      </c>
      <c r="H376" s="19">
        <v>10</v>
      </c>
      <c r="I376" s="19">
        <v>105</v>
      </c>
      <c r="K376" s="20" t="s">
        <v>400</v>
      </c>
      <c r="L376" s="23">
        <v>3.8095238095238099E-2</v>
      </c>
      <c r="M376" s="23">
        <v>0.23809523809523808</v>
      </c>
      <c r="N376" s="23">
        <v>0.22857142857142856</v>
      </c>
      <c r="O376" s="23">
        <v>7.6190476190476197E-2</v>
      </c>
      <c r="P376" s="23">
        <v>0.2857142857142857</v>
      </c>
      <c r="Q376" s="23">
        <v>3.8095238095238099E-2</v>
      </c>
      <c r="R376" s="23">
        <v>9.5238095238095233E-2</v>
      </c>
      <c r="S376" s="23">
        <v>1</v>
      </c>
    </row>
    <row r="377" spans="1:19">
      <c r="A377" s="24" t="s">
        <v>458</v>
      </c>
      <c r="B377" s="19">
        <v>8</v>
      </c>
      <c r="C377" s="19">
        <v>21</v>
      </c>
      <c r="D377" s="19">
        <v>13</v>
      </c>
      <c r="E377" s="19">
        <v>8</v>
      </c>
      <c r="F377" s="19">
        <v>13</v>
      </c>
      <c r="G377" s="19">
        <v>2</v>
      </c>
      <c r="H377" s="19">
        <v>5</v>
      </c>
      <c r="I377" s="19">
        <v>70</v>
      </c>
      <c r="K377" s="20" t="s">
        <v>458</v>
      </c>
      <c r="L377" s="23">
        <v>0.11428571428571428</v>
      </c>
      <c r="M377" s="23">
        <v>0.3</v>
      </c>
      <c r="N377" s="23">
        <v>0.18571428571428572</v>
      </c>
      <c r="O377" s="23">
        <v>0.11428571428571428</v>
      </c>
      <c r="P377" s="23">
        <v>0.18571428571428572</v>
      </c>
      <c r="Q377" s="23">
        <v>2.8571428571428571E-2</v>
      </c>
      <c r="R377" s="23">
        <v>7.1428571428571425E-2</v>
      </c>
      <c r="S377" s="23">
        <v>1</v>
      </c>
    </row>
    <row r="378" spans="1:19">
      <c r="A378" s="24" t="s">
        <v>459</v>
      </c>
      <c r="B378" s="19">
        <v>0</v>
      </c>
      <c r="C378" s="19">
        <v>1</v>
      </c>
      <c r="D378" s="19">
        <v>7</v>
      </c>
      <c r="E378" s="19">
        <v>0</v>
      </c>
      <c r="F378" s="19">
        <v>4</v>
      </c>
      <c r="G378" s="19">
        <v>0</v>
      </c>
      <c r="H378" s="19">
        <v>0</v>
      </c>
      <c r="I378" s="19">
        <v>12</v>
      </c>
      <c r="K378" s="20" t="s">
        <v>459</v>
      </c>
      <c r="L378" s="23">
        <v>0</v>
      </c>
      <c r="M378" s="23">
        <v>8.3333333333333329E-2</v>
      </c>
      <c r="N378" s="23">
        <v>0.58333333333333337</v>
      </c>
      <c r="O378" s="23">
        <v>0</v>
      </c>
      <c r="P378" s="23">
        <v>0.33333333333333331</v>
      </c>
      <c r="Q378" s="23">
        <v>0</v>
      </c>
      <c r="R378" s="23">
        <v>0</v>
      </c>
      <c r="S378" s="23">
        <v>1</v>
      </c>
    </row>
    <row r="379" spans="1:19">
      <c r="A379" s="24" t="s">
        <v>401</v>
      </c>
      <c r="B379" s="19">
        <v>1</v>
      </c>
      <c r="C379" s="19">
        <v>3</v>
      </c>
      <c r="D379" s="19">
        <v>4</v>
      </c>
      <c r="E379" s="19">
        <v>4</v>
      </c>
      <c r="F379" s="19">
        <v>5</v>
      </c>
      <c r="G379" s="19">
        <v>0</v>
      </c>
      <c r="H379" s="19">
        <v>1</v>
      </c>
      <c r="I379" s="19">
        <v>18</v>
      </c>
      <c r="K379" s="20" t="s">
        <v>401</v>
      </c>
      <c r="L379" s="23">
        <v>5.5555555555555552E-2</v>
      </c>
      <c r="M379" s="23">
        <v>0.16666666666666666</v>
      </c>
      <c r="N379" s="23">
        <v>0.22222222222222221</v>
      </c>
      <c r="O379" s="23">
        <v>0.22222222222222221</v>
      </c>
      <c r="P379" s="23">
        <v>0.27777777777777779</v>
      </c>
      <c r="Q379" s="23">
        <v>0</v>
      </c>
      <c r="R379" s="23">
        <v>5.5555555555555552E-2</v>
      </c>
      <c r="S379" s="23">
        <v>1</v>
      </c>
    </row>
    <row r="380" spans="1:19">
      <c r="A380" s="24" t="s">
        <v>402</v>
      </c>
      <c r="B380" s="19">
        <v>17</v>
      </c>
      <c r="C380" s="19">
        <v>8</v>
      </c>
      <c r="D380" s="19">
        <v>10</v>
      </c>
      <c r="E380" s="19">
        <v>1</v>
      </c>
      <c r="F380" s="19">
        <v>8</v>
      </c>
      <c r="G380" s="19">
        <v>39</v>
      </c>
      <c r="H380" s="19">
        <v>2</v>
      </c>
      <c r="I380" s="19">
        <v>85</v>
      </c>
      <c r="K380" s="20" t="s">
        <v>402</v>
      </c>
      <c r="L380" s="23">
        <v>0.2</v>
      </c>
      <c r="M380" s="23">
        <v>9.4117647058823528E-2</v>
      </c>
      <c r="N380" s="23">
        <v>0.11764705882352941</v>
      </c>
      <c r="O380" s="23">
        <v>1.1764705882352941E-2</v>
      </c>
      <c r="P380" s="23">
        <v>9.4117647058823528E-2</v>
      </c>
      <c r="Q380" s="23">
        <v>0.45882352941176469</v>
      </c>
      <c r="R380" s="23">
        <v>2.3529411764705882E-2</v>
      </c>
      <c r="S380" s="23">
        <v>1</v>
      </c>
    </row>
    <row r="381" spans="1:19">
      <c r="A381" s="24" t="s">
        <v>403</v>
      </c>
      <c r="B381" s="19">
        <v>0</v>
      </c>
      <c r="C381" s="19">
        <v>13</v>
      </c>
      <c r="D381" s="19">
        <v>8</v>
      </c>
      <c r="E381" s="19">
        <v>4</v>
      </c>
      <c r="F381" s="19">
        <v>6</v>
      </c>
      <c r="G381" s="19">
        <v>0</v>
      </c>
      <c r="H381" s="19">
        <v>1</v>
      </c>
      <c r="I381" s="19">
        <v>32</v>
      </c>
      <c r="K381" s="20" t="s">
        <v>403</v>
      </c>
      <c r="L381" s="23">
        <v>0</v>
      </c>
      <c r="M381" s="23">
        <v>0.40625</v>
      </c>
      <c r="N381" s="23">
        <v>0.25</v>
      </c>
      <c r="O381" s="23">
        <v>0.125</v>
      </c>
      <c r="P381" s="23">
        <v>0.1875</v>
      </c>
      <c r="Q381" s="23">
        <v>0</v>
      </c>
      <c r="R381" s="23">
        <v>3.125E-2</v>
      </c>
      <c r="S381" s="23">
        <v>1</v>
      </c>
    </row>
    <row r="382" spans="1:19">
      <c r="A382" s="24" t="s">
        <v>404</v>
      </c>
      <c r="B382" s="19">
        <v>0</v>
      </c>
      <c r="C382" s="19">
        <v>19</v>
      </c>
      <c r="D382" s="19">
        <v>8</v>
      </c>
      <c r="E382" s="19">
        <v>2</v>
      </c>
      <c r="F382" s="19">
        <v>22</v>
      </c>
      <c r="G382" s="19">
        <v>8</v>
      </c>
      <c r="H382" s="19">
        <v>0</v>
      </c>
      <c r="I382" s="19">
        <v>59</v>
      </c>
      <c r="K382" s="20" t="s">
        <v>404</v>
      </c>
      <c r="L382" s="23">
        <v>0</v>
      </c>
      <c r="M382" s="23">
        <v>0.32203389830508472</v>
      </c>
      <c r="N382" s="23">
        <v>0.13559322033898305</v>
      </c>
      <c r="O382" s="23">
        <v>3.3898305084745763E-2</v>
      </c>
      <c r="P382" s="23">
        <v>0.3728813559322034</v>
      </c>
      <c r="Q382" s="23">
        <v>0.13559322033898305</v>
      </c>
      <c r="R382" s="23">
        <v>0</v>
      </c>
      <c r="S382" s="23">
        <v>1</v>
      </c>
    </row>
    <row r="383" spans="1:19">
      <c r="A383" s="24" t="s">
        <v>405</v>
      </c>
      <c r="B383" s="19">
        <v>1</v>
      </c>
      <c r="C383" s="19">
        <v>5</v>
      </c>
      <c r="D383" s="19">
        <v>0</v>
      </c>
      <c r="E383" s="19">
        <v>0</v>
      </c>
      <c r="F383" s="19">
        <v>0</v>
      </c>
      <c r="G383" s="19">
        <v>0</v>
      </c>
      <c r="H383" s="19">
        <v>0</v>
      </c>
      <c r="I383" s="19">
        <v>6</v>
      </c>
      <c r="K383" s="20" t="s">
        <v>405</v>
      </c>
      <c r="L383" s="23">
        <v>0.16666666666666666</v>
      </c>
      <c r="M383" s="23">
        <v>0.83333333333333337</v>
      </c>
      <c r="N383" s="23">
        <v>0</v>
      </c>
      <c r="O383" s="23">
        <v>0</v>
      </c>
      <c r="P383" s="23">
        <v>0</v>
      </c>
      <c r="Q383" s="23">
        <v>0</v>
      </c>
      <c r="R383" s="23">
        <v>0</v>
      </c>
      <c r="S383" s="23">
        <v>1</v>
      </c>
    </row>
    <row r="384" spans="1:19">
      <c r="A384" s="24" t="s">
        <v>406</v>
      </c>
      <c r="B384" s="19">
        <v>0</v>
      </c>
      <c r="C384" s="19">
        <v>2</v>
      </c>
      <c r="D384" s="19">
        <v>0</v>
      </c>
      <c r="E384" s="19">
        <v>0</v>
      </c>
      <c r="F384" s="19">
        <v>1</v>
      </c>
      <c r="G384" s="19">
        <v>0</v>
      </c>
      <c r="H384" s="19">
        <v>1</v>
      </c>
      <c r="I384" s="19">
        <v>4</v>
      </c>
      <c r="K384" s="20" t="s">
        <v>406</v>
      </c>
      <c r="L384" s="23">
        <v>0</v>
      </c>
      <c r="M384" s="23">
        <v>0.5</v>
      </c>
      <c r="N384" s="23">
        <v>0</v>
      </c>
      <c r="O384" s="23">
        <v>0</v>
      </c>
      <c r="P384" s="23">
        <v>0.25</v>
      </c>
      <c r="Q384" s="23">
        <v>0</v>
      </c>
      <c r="R384" s="23">
        <v>0.25</v>
      </c>
      <c r="S384" s="23">
        <v>1</v>
      </c>
    </row>
    <row r="385" spans="1:19">
      <c r="A385" s="24" t="s">
        <v>407</v>
      </c>
      <c r="B385" s="19">
        <v>0</v>
      </c>
      <c r="C385" s="19">
        <v>15</v>
      </c>
      <c r="D385" s="19">
        <v>3</v>
      </c>
      <c r="E385" s="19">
        <v>0</v>
      </c>
      <c r="F385" s="19">
        <v>4</v>
      </c>
      <c r="G385" s="19">
        <v>12</v>
      </c>
      <c r="H385" s="19">
        <v>6</v>
      </c>
      <c r="I385" s="19">
        <v>40</v>
      </c>
      <c r="K385" s="20" t="s">
        <v>407</v>
      </c>
      <c r="L385" s="23">
        <v>0</v>
      </c>
      <c r="M385" s="23">
        <v>0.375</v>
      </c>
      <c r="N385" s="23">
        <v>7.4999999999999997E-2</v>
      </c>
      <c r="O385" s="23">
        <v>0</v>
      </c>
      <c r="P385" s="23">
        <v>0.1</v>
      </c>
      <c r="Q385" s="23">
        <v>0.3</v>
      </c>
      <c r="R385" s="23">
        <v>0.15</v>
      </c>
      <c r="S385" s="23">
        <v>1</v>
      </c>
    </row>
    <row r="386" spans="1:19">
      <c r="A386" s="24" t="s">
        <v>408</v>
      </c>
      <c r="B386" s="19">
        <v>3</v>
      </c>
      <c r="C386" s="19">
        <v>76</v>
      </c>
      <c r="D386" s="19">
        <v>18</v>
      </c>
      <c r="E386" s="19">
        <v>6</v>
      </c>
      <c r="F386" s="19">
        <v>27</v>
      </c>
      <c r="G386" s="19">
        <v>32</v>
      </c>
      <c r="H386" s="19">
        <v>2</v>
      </c>
      <c r="I386" s="19">
        <v>164</v>
      </c>
      <c r="K386" s="20" t="s">
        <v>408</v>
      </c>
      <c r="L386" s="23">
        <v>1.8292682926829267E-2</v>
      </c>
      <c r="M386" s="23">
        <v>0.46341463414634149</v>
      </c>
      <c r="N386" s="23">
        <v>0.10975609756097561</v>
      </c>
      <c r="O386" s="23">
        <v>3.6585365853658534E-2</v>
      </c>
      <c r="P386" s="23">
        <v>0.16463414634146342</v>
      </c>
      <c r="Q386" s="23">
        <v>0.1951219512195122</v>
      </c>
      <c r="R386" s="23">
        <v>1.2195121951219513E-2</v>
      </c>
      <c r="S386" s="23">
        <v>1</v>
      </c>
    </row>
    <row r="387" spans="1:19">
      <c r="A387" s="24" t="s">
        <v>409</v>
      </c>
      <c r="B387" s="19">
        <v>4</v>
      </c>
      <c r="C387" s="19">
        <v>33</v>
      </c>
      <c r="D387" s="19">
        <v>4</v>
      </c>
      <c r="E387" s="19">
        <v>3</v>
      </c>
      <c r="F387" s="19">
        <v>21</v>
      </c>
      <c r="G387" s="19">
        <v>7</v>
      </c>
      <c r="H387" s="19">
        <v>6</v>
      </c>
      <c r="I387" s="19">
        <v>78</v>
      </c>
      <c r="K387" s="20" t="s">
        <v>409</v>
      </c>
      <c r="L387" s="23">
        <v>5.128205128205128E-2</v>
      </c>
      <c r="M387" s="23">
        <v>0.42307692307692307</v>
      </c>
      <c r="N387" s="23">
        <v>5.128205128205128E-2</v>
      </c>
      <c r="O387" s="23">
        <v>3.8461538461538464E-2</v>
      </c>
      <c r="P387" s="23">
        <v>0.26923076923076922</v>
      </c>
      <c r="Q387" s="23">
        <v>8.9743589743589744E-2</v>
      </c>
      <c r="R387" s="23">
        <v>7.6923076923076927E-2</v>
      </c>
      <c r="S387" s="23">
        <v>1</v>
      </c>
    </row>
    <row r="388" spans="1:19">
      <c r="A388" s="24" t="s">
        <v>410</v>
      </c>
      <c r="B388" s="19">
        <v>0</v>
      </c>
      <c r="C388" s="19">
        <v>49</v>
      </c>
      <c r="D388" s="19">
        <v>10</v>
      </c>
      <c r="E388" s="19">
        <v>10</v>
      </c>
      <c r="F388" s="19">
        <v>19</v>
      </c>
      <c r="G388" s="19">
        <v>13</v>
      </c>
      <c r="H388" s="19">
        <v>5</v>
      </c>
      <c r="I388" s="19">
        <v>106</v>
      </c>
      <c r="K388" s="20" t="s">
        <v>410</v>
      </c>
      <c r="L388" s="23">
        <v>0</v>
      </c>
      <c r="M388" s="23">
        <v>0.46226415094339623</v>
      </c>
      <c r="N388" s="23">
        <v>9.4339622641509441E-2</v>
      </c>
      <c r="O388" s="23">
        <v>9.4339622641509441E-2</v>
      </c>
      <c r="P388" s="23">
        <v>0.17924528301886791</v>
      </c>
      <c r="Q388" s="23">
        <v>0.12264150943396226</v>
      </c>
      <c r="R388" s="23">
        <v>4.716981132075472E-2</v>
      </c>
      <c r="S388" s="23">
        <v>1</v>
      </c>
    </row>
    <row r="389" spans="1:19">
      <c r="A389" s="24" t="s">
        <v>411</v>
      </c>
      <c r="B389" s="19">
        <v>0</v>
      </c>
      <c r="C389" s="19">
        <v>47</v>
      </c>
      <c r="D389" s="19">
        <v>17</v>
      </c>
      <c r="E389" s="19">
        <v>4</v>
      </c>
      <c r="F389" s="19">
        <v>26</v>
      </c>
      <c r="G389" s="19">
        <v>4</v>
      </c>
      <c r="H389" s="19">
        <v>2</v>
      </c>
      <c r="I389" s="19">
        <v>100</v>
      </c>
      <c r="K389" s="20" t="s">
        <v>411</v>
      </c>
      <c r="L389" s="23">
        <v>0</v>
      </c>
      <c r="M389" s="23">
        <v>0.47</v>
      </c>
      <c r="N389" s="23">
        <v>0.17</v>
      </c>
      <c r="O389" s="23">
        <v>0.04</v>
      </c>
      <c r="P389" s="23">
        <v>0.26</v>
      </c>
      <c r="Q389" s="23">
        <v>0.04</v>
      </c>
      <c r="R389" s="23">
        <v>0.02</v>
      </c>
      <c r="S389" s="23">
        <v>1</v>
      </c>
    </row>
    <row r="390" spans="1:19">
      <c r="A390" s="24" t="s">
        <v>412</v>
      </c>
      <c r="B390" s="19">
        <v>0</v>
      </c>
      <c r="C390" s="19">
        <v>16</v>
      </c>
      <c r="D390" s="19">
        <v>3</v>
      </c>
      <c r="E390" s="19">
        <v>2</v>
      </c>
      <c r="F390" s="19">
        <v>4</v>
      </c>
      <c r="G390" s="19">
        <v>8</v>
      </c>
      <c r="H390" s="19">
        <v>3</v>
      </c>
      <c r="I390" s="19">
        <v>36</v>
      </c>
      <c r="K390" s="20" t="s">
        <v>412</v>
      </c>
      <c r="L390" s="23">
        <v>0</v>
      </c>
      <c r="M390" s="23">
        <v>0.44444444444444442</v>
      </c>
      <c r="N390" s="23">
        <v>8.3333333333333329E-2</v>
      </c>
      <c r="O390" s="23">
        <v>5.5555555555555552E-2</v>
      </c>
      <c r="P390" s="23">
        <v>0.1111111111111111</v>
      </c>
      <c r="Q390" s="23">
        <v>0.22222222222222221</v>
      </c>
      <c r="R390" s="23">
        <v>8.3333333333333329E-2</v>
      </c>
      <c r="S390" s="23">
        <v>1</v>
      </c>
    </row>
    <row r="391" spans="1:19">
      <c r="A391" s="24" t="s">
        <v>413</v>
      </c>
      <c r="B391" s="19">
        <v>13</v>
      </c>
      <c r="C391" s="19">
        <v>63</v>
      </c>
      <c r="D391" s="19">
        <v>7</v>
      </c>
      <c r="E391" s="19">
        <v>20</v>
      </c>
      <c r="F391" s="19">
        <v>19</v>
      </c>
      <c r="G391" s="19">
        <v>12</v>
      </c>
      <c r="H391" s="19">
        <v>15</v>
      </c>
      <c r="I391" s="19">
        <v>149</v>
      </c>
      <c r="K391" s="20" t="s">
        <v>413</v>
      </c>
      <c r="L391" s="23">
        <v>8.7248322147651006E-2</v>
      </c>
      <c r="M391" s="23">
        <v>0.42281879194630873</v>
      </c>
      <c r="N391" s="23">
        <v>4.6979865771812082E-2</v>
      </c>
      <c r="O391" s="23">
        <v>0.13422818791946309</v>
      </c>
      <c r="P391" s="23">
        <v>0.12751677852348994</v>
      </c>
      <c r="Q391" s="23">
        <v>8.0536912751677847E-2</v>
      </c>
      <c r="R391" s="23">
        <v>0.10067114093959731</v>
      </c>
      <c r="S391" s="23">
        <v>1</v>
      </c>
    </row>
    <row r="392" spans="1:19">
      <c r="A392" s="24" t="s">
        <v>414</v>
      </c>
      <c r="B392" s="19">
        <v>1</v>
      </c>
      <c r="C392" s="19">
        <v>7</v>
      </c>
      <c r="D392" s="19">
        <v>2</v>
      </c>
      <c r="E392" s="19">
        <v>3</v>
      </c>
      <c r="F392" s="19">
        <v>2</v>
      </c>
      <c r="G392" s="19">
        <v>36</v>
      </c>
      <c r="H392" s="19">
        <v>27</v>
      </c>
      <c r="I392" s="19">
        <v>78</v>
      </c>
      <c r="K392" s="20" t="s">
        <v>414</v>
      </c>
      <c r="L392" s="23">
        <v>1.282051282051282E-2</v>
      </c>
      <c r="M392" s="23">
        <v>8.9743589743589744E-2</v>
      </c>
      <c r="N392" s="23">
        <v>2.564102564102564E-2</v>
      </c>
      <c r="O392" s="23">
        <v>3.8461538461538464E-2</v>
      </c>
      <c r="P392" s="23">
        <v>2.564102564102564E-2</v>
      </c>
      <c r="Q392" s="23">
        <v>0.46153846153846156</v>
      </c>
      <c r="R392" s="23">
        <v>0.34615384615384615</v>
      </c>
      <c r="S392" s="23">
        <v>1</v>
      </c>
    </row>
    <row r="393" spans="1:19">
      <c r="A393" s="24" t="s">
        <v>415</v>
      </c>
      <c r="B393" s="19">
        <v>0</v>
      </c>
      <c r="C393" s="19">
        <v>1</v>
      </c>
      <c r="D393" s="19">
        <v>0</v>
      </c>
      <c r="E393" s="19">
        <v>0</v>
      </c>
      <c r="F393" s="19">
        <v>1</v>
      </c>
      <c r="G393" s="19">
        <v>0</v>
      </c>
      <c r="H393" s="19">
        <v>0</v>
      </c>
      <c r="I393" s="19">
        <v>2</v>
      </c>
      <c r="K393" s="20" t="s">
        <v>415</v>
      </c>
      <c r="L393" s="23">
        <v>0</v>
      </c>
      <c r="M393" s="23">
        <v>0.5</v>
      </c>
      <c r="N393" s="23">
        <v>0</v>
      </c>
      <c r="O393" s="23">
        <v>0</v>
      </c>
      <c r="P393" s="23">
        <v>0.5</v>
      </c>
      <c r="Q393" s="23">
        <v>0</v>
      </c>
      <c r="R393" s="23">
        <v>0</v>
      </c>
      <c r="S393" s="23">
        <v>1</v>
      </c>
    </row>
    <row r="394" spans="1:19">
      <c r="A394" s="24" t="s">
        <v>416</v>
      </c>
      <c r="B394" s="19">
        <v>67</v>
      </c>
      <c r="C394" s="19">
        <v>229</v>
      </c>
      <c r="D394" s="19">
        <v>51</v>
      </c>
      <c r="E394" s="19">
        <v>103</v>
      </c>
      <c r="F394" s="19">
        <v>40</v>
      </c>
      <c r="G394" s="19">
        <v>3</v>
      </c>
      <c r="H394" s="19">
        <v>12</v>
      </c>
      <c r="I394" s="19">
        <v>505</v>
      </c>
      <c r="K394" s="20" t="s">
        <v>416</v>
      </c>
      <c r="L394" s="23">
        <v>0.13267326732673268</v>
      </c>
      <c r="M394" s="23">
        <v>0.45346534653465348</v>
      </c>
      <c r="N394" s="23">
        <v>0.100990099009901</v>
      </c>
      <c r="O394" s="23">
        <v>0.20396039603960395</v>
      </c>
      <c r="P394" s="23">
        <v>7.9207920792079209E-2</v>
      </c>
      <c r="Q394" s="23">
        <v>5.9405940594059407E-3</v>
      </c>
      <c r="R394" s="23">
        <v>2.3762376237623763E-2</v>
      </c>
      <c r="S394" s="23">
        <v>1</v>
      </c>
    </row>
    <row r="395" spans="1:19">
      <c r="A395" s="24" t="s">
        <v>417</v>
      </c>
      <c r="B395" s="19">
        <v>47</v>
      </c>
      <c r="C395" s="19">
        <v>149</v>
      </c>
      <c r="D395" s="19">
        <v>34</v>
      </c>
      <c r="E395" s="19">
        <v>99</v>
      </c>
      <c r="F395" s="19">
        <v>25</v>
      </c>
      <c r="G395" s="19">
        <v>8</v>
      </c>
      <c r="H395" s="19">
        <v>97</v>
      </c>
      <c r="I395" s="19">
        <v>459</v>
      </c>
      <c r="K395" s="20" t="s">
        <v>417</v>
      </c>
      <c r="L395" s="23">
        <v>0.10239651416122005</v>
      </c>
      <c r="M395" s="23">
        <v>0.32461873638344224</v>
      </c>
      <c r="N395" s="23">
        <v>7.407407407407407E-2</v>
      </c>
      <c r="O395" s="23">
        <v>0.21568627450980393</v>
      </c>
      <c r="P395" s="23">
        <v>5.4466230936819175E-2</v>
      </c>
      <c r="Q395" s="23">
        <v>1.7429193899782137E-2</v>
      </c>
      <c r="R395" s="23">
        <v>0.2113289760348584</v>
      </c>
      <c r="S395" s="23">
        <v>1</v>
      </c>
    </row>
    <row r="396" spans="1:19">
      <c r="A396" s="24" t="s">
        <v>418</v>
      </c>
      <c r="B396" s="19">
        <v>13</v>
      </c>
      <c r="C396" s="19">
        <v>10</v>
      </c>
      <c r="D396" s="19">
        <v>7</v>
      </c>
      <c r="E396" s="19">
        <v>16</v>
      </c>
      <c r="F396" s="19">
        <v>7</v>
      </c>
      <c r="G396" s="19">
        <v>2</v>
      </c>
      <c r="H396" s="19">
        <v>3</v>
      </c>
      <c r="I396" s="19">
        <v>58</v>
      </c>
      <c r="K396" s="20" t="s">
        <v>418</v>
      </c>
      <c r="L396" s="23">
        <v>0.22413793103448276</v>
      </c>
      <c r="M396" s="23">
        <v>0.17241379310344829</v>
      </c>
      <c r="N396" s="23">
        <v>0.1206896551724138</v>
      </c>
      <c r="O396" s="23">
        <v>0.27586206896551724</v>
      </c>
      <c r="P396" s="23">
        <v>0.1206896551724138</v>
      </c>
      <c r="Q396" s="23">
        <v>3.4482758620689655E-2</v>
      </c>
      <c r="R396" s="23">
        <v>5.1724137931034482E-2</v>
      </c>
      <c r="S396" s="23">
        <v>1</v>
      </c>
    </row>
    <row r="397" spans="1:19">
      <c r="A397" s="24" t="s">
        <v>419</v>
      </c>
      <c r="B397" s="19">
        <v>0</v>
      </c>
      <c r="C397" s="19">
        <v>20</v>
      </c>
      <c r="D397" s="19">
        <v>2</v>
      </c>
      <c r="E397" s="19">
        <v>1</v>
      </c>
      <c r="F397" s="19">
        <v>5</v>
      </c>
      <c r="G397" s="19">
        <v>3</v>
      </c>
      <c r="H397" s="19">
        <v>8</v>
      </c>
      <c r="I397" s="19">
        <v>39</v>
      </c>
      <c r="K397" s="20" t="s">
        <v>419</v>
      </c>
      <c r="L397" s="23">
        <v>0</v>
      </c>
      <c r="M397" s="23">
        <v>0.51282051282051277</v>
      </c>
      <c r="N397" s="23">
        <v>5.128205128205128E-2</v>
      </c>
      <c r="O397" s="23">
        <v>2.564102564102564E-2</v>
      </c>
      <c r="P397" s="23">
        <v>0.12820512820512819</v>
      </c>
      <c r="Q397" s="23">
        <v>7.6923076923076927E-2</v>
      </c>
      <c r="R397" s="23">
        <v>0.20512820512820512</v>
      </c>
      <c r="S397" s="23">
        <v>1</v>
      </c>
    </row>
    <row r="398" spans="1:19">
      <c r="A398" s="24" t="s">
        <v>420</v>
      </c>
      <c r="B398" s="19">
        <v>1</v>
      </c>
      <c r="C398" s="19">
        <v>11</v>
      </c>
      <c r="D398" s="19">
        <v>7</v>
      </c>
      <c r="E398" s="19">
        <v>1</v>
      </c>
      <c r="F398" s="19">
        <v>6</v>
      </c>
      <c r="G398" s="19">
        <v>3</v>
      </c>
      <c r="H398" s="19">
        <v>4</v>
      </c>
      <c r="I398" s="19">
        <v>33</v>
      </c>
      <c r="K398" s="20" t="s">
        <v>420</v>
      </c>
      <c r="L398" s="23">
        <v>3.0303030303030304E-2</v>
      </c>
      <c r="M398" s="23">
        <v>0.33333333333333331</v>
      </c>
      <c r="N398" s="23">
        <v>0.21212121212121213</v>
      </c>
      <c r="O398" s="23">
        <v>3.0303030303030304E-2</v>
      </c>
      <c r="P398" s="23">
        <v>0.18181818181818182</v>
      </c>
      <c r="Q398" s="23">
        <v>9.0909090909090912E-2</v>
      </c>
      <c r="R398" s="23">
        <v>0.12121212121212122</v>
      </c>
      <c r="S398" s="23">
        <v>1</v>
      </c>
    </row>
    <row r="399" spans="1:19">
      <c r="A399" s="24" t="s">
        <v>421</v>
      </c>
      <c r="B399" s="19">
        <v>0</v>
      </c>
      <c r="C399" s="19">
        <v>11</v>
      </c>
      <c r="D399" s="19">
        <v>3</v>
      </c>
      <c r="E399" s="19">
        <v>7</v>
      </c>
      <c r="F399" s="19">
        <v>1</v>
      </c>
      <c r="G399" s="19">
        <v>0</v>
      </c>
      <c r="H399" s="19">
        <v>2</v>
      </c>
      <c r="I399" s="19">
        <v>24</v>
      </c>
      <c r="K399" s="20" t="s">
        <v>421</v>
      </c>
      <c r="L399" s="23">
        <v>0</v>
      </c>
      <c r="M399" s="23">
        <v>0.45833333333333331</v>
      </c>
      <c r="N399" s="23">
        <v>0.125</v>
      </c>
      <c r="O399" s="23">
        <v>0.29166666666666669</v>
      </c>
      <c r="P399" s="23">
        <v>4.1666666666666664E-2</v>
      </c>
      <c r="Q399" s="23">
        <v>0</v>
      </c>
      <c r="R399" s="23">
        <v>8.3333333333333329E-2</v>
      </c>
      <c r="S399" s="23">
        <v>1</v>
      </c>
    </row>
    <row r="400" spans="1:19">
      <c r="A400" s="24" t="s">
        <v>422</v>
      </c>
      <c r="B400" s="19">
        <v>6</v>
      </c>
      <c r="C400" s="19">
        <v>12</v>
      </c>
      <c r="D400" s="19">
        <v>8</v>
      </c>
      <c r="E400" s="19">
        <v>9</v>
      </c>
      <c r="F400" s="19">
        <v>3</v>
      </c>
      <c r="G400" s="19">
        <v>2</v>
      </c>
      <c r="H400" s="19">
        <v>2</v>
      </c>
      <c r="I400" s="19">
        <v>42</v>
      </c>
      <c r="K400" s="20" t="s">
        <v>422</v>
      </c>
      <c r="L400" s="23">
        <v>0.14285714285714285</v>
      </c>
      <c r="M400" s="23">
        <v>0.2857142857142857</v>
      </c>
      <c r="N400" s="23">
        <v>0.19047619047619047</v>
      </c>
      <c r="O400" s="23">
        <v>0.21428571428571427</v>
      </c>
      <c r="P400" s="23">
        <v>7.1428571428571425E-2</v>
      </c>
      <c r="Q400" s="23">
        <v>4.7619047619047616E-2</v>
      </c>
      <c r="R400" s="23">
        <v>4.7619047619047616E-2</v>
      </c>
      <c r="S400" s="23">
        <v>1</v>
      </c>
    </row>
    <row r="401" spans="1:19">
      <c r="A401" s="24" t="s">
        <v>423</v>
      </c>
      <c r="B401" s="19">
        <v>14</v>
      </c>
      <c r="C401" s="19">
        <v>32</v>
      </c>
      <c r="D401" s="19">
        <v>1</v>
      </c>
      <c r="E401" s="19">
        <v>32</v>
      </c>
      <c r="F401" s="19">
        <v>21</v>
      </c>
      <c r="G401" s="19">
        <v>28</v>
      </c>
      <c r="H401" s="19">
        <v>1</v>
      </c>
      <c r="I401" s="19">
        <v>129</v>
      </c>
      <c r="K401" s="20" t="s">
        <v>423</v>
      </c>
      <c r="L401" s="23">
        <v>0.10852713178294573</v>
      </c>
      <c r="M401" s="23">
        <v>0.24806201550387597</v>
      </c>
      <c r="N401" s="23">
        <v>7.7519379844961239E-3</v>
      </c>
      <c r="O401" s="23">
        <v>0.24806201550387597</v>
      </c>
      <c r="P401" s="23">
        <v>0.16279069767441862</v>
      </c>
      <c r="Q401" s="23">
        <v>0.21705426356589147</v>
      </c>
      <c r="R401" s="23">
        <v>7.7519379844961239E-3</v>
      </c>
      <c r="S401" s="23">
        <v>1</v>
      </c>
    </row>
    <row r="402" spans="1:19">
      <c r="A402" s="24" t="s">
        <v>424</v>
      </c>
      <c r="B402" s="19">
        <v>0</v>
      </c>
      <c r="C402" s="19">
        <v>9</v>
      </c>
      <c r="D402" s="19">
        <v>1</v>
      </c>
      <c r="E402" s="19">
        <v>4</v>
      </c>
      <c r="F402" s="19">
        <v>21</v>
      </c>
      <c r="G402" s="19">
        <v>11</v>
      </c>
      <c r="H402" s="19">
        <v>0</v>
      </c>
      <c r="I402" s="19">
        <v>46</v>
      </c>
      <c r="K402" s="20" t="s">
        <v>424</v>
      </c>
      <c r="L402" s="23">
        <v>0</v>
      </c>
      <c r="M402" s="23">
        <v>0.19565217391304349</v>
      </c>
      <c r="N402" s="23">
        <v>2.1739130434782608E-2</v>
      </c>
      <c r="O402" s="23">
        <v>8.6956521739130432E-2</v>
      </c>
      <c r="P402" s="23">
        <v>0.45652173913043476</v>
      </c>
      <c r="Q402" s="23">
        <v>0.2391304347826087</v>
      </c>
      <c r="R402" s="23">
        <v>0</v>
      </c>
      <c r="S402" s="23">
        <v>1</v>
      </c>
    </row>
    <row r="403" spans="1:19">
      <c r="A403" s="24" t="s">
        <v>425</v>
      </c>
      <c r="B403" s="19">
        <v>0</v>
      </c>
      <c r="C403" s="19">
        <v>26</v>
      </c>
      <c r="D403" s="19">
        <v>3</v>
      </c>
      <c r="E403" s="19">
        <v>16</v>
      </c>
      <c r="F403" s="19">
        <v>24</v>
      </c>
      <c r="G403" s="19">
        <v>3</v>
      </c>
      <c r="H403" s="19">
        <v>10</v>
      </c>
      <c r="I403" s="19">
        <v>82</v>
      </c>
      <c r="K403" s="20" t="s">
        <v>425</v>
      </c>
      <c r="L403" s="23">
        <v>0</v>
      </c>
      <c r="M403" s="23">
        <v>0.31707317073170732</v>
      </c>
      <c r="N403" s="23">
        <v>3.6585365853658534E-2</v>
      </c>
      <c r="O403" s="23">
        <v>0.1951219512195122</v>
      </c>
      <c r="P403" s="23">
        <v>0.29268292682926828</v>
      </c>
      <c r="Q403" s="23">
        <v>3.6585365853658534E-2</v>
      </c>
      <c r="R403" s="23">
        <v>0.12195121951219512</v>
      </c>
      <c r="S403" s="23">
        <v>1</v>
      </c>
    </row>
    <row r="404" spans="1:19">
      <c r="A404" s="24" t="s">
        <v>426</v>
      </c>
      <c r="B404" s="19">
        <v>28</v>
      </c>
      <c r="C404" s="19">
        <v>86</v>
      </c>
      <c r="D404" s="19">
        <v>3</v>
      </c>
      <c r="E404" s="19">
        <v>18</v>
      </c>
      <c r="F404" s="19">
        <v>5</v>
      </c>
      <c r="G404" s="19">
        <v>4</v>
      </c>
      <c r="H404" s="19">
        <v>1</v>
      </c>
      <c r="I404" s="19">
        <v>145</v>
      </c>
      <c r="K404" s="20" t="s">
        <v>426</v>
      </c>
      <c r="L404" s="23">
        <v>0.19310344827586207</v>
      </c>
      <c r="M404" s="23">
        <v>0.59310344827586203</v>
      </c>
      <c r="N404" s="23">
        <v>2.0689655172413793E-2</v>
      </c>
      <c r="O404" s="23">
        <v>0.12413793103448276</v>
      </c>
      <c r="P404" s="23">
        <v>3.4482758620689655E-2</v>
      </c>
      <c r="Q404" s="23">
        <v>2.7586206896551724E-2</v>
      </c>
      <c r="R404" s="23">
        <v>6.8965517241379309E-3</v>
      </c>
      <c r="S404" s="23">
        <v>1</v>
      </c>
    </row>
    <row r="405" spans="1:19">
      <c r="A405" s="24" t="s">
        <v>427</v>
      </c>
      <c r="B405" s="19">
        <v>0</v>
      </c>
      <c r="C405" s="19">
        <v>11</v>
      </c>
      <c r="D405" s="19">
        <v>5</v>
      </c>
      <c r="E405" s="19">
        <v>0</v>
      </c>
      <c r="F405" s="19">
        <v>0</v>
      </c>
      <c r="G405" s="19">
        <v>0</v>
      </c>
      <c r="H405" s="19">
        <v>0</v>
      </c>
      <c r="I405" s="19">
        <v>16</v>
      </c>
      <c r="K405" s="20" t="s">
        <v>427</v>
      </c>
      <c r="L405" s="23">
        <v>0</v>
      </c>
      <c r="M405" s="23">
        <v>0.6875</v>
      </c>
      <c r="N405" s="23">
        <v>0.3125</v>
      </c>
      <c r="O405" s="23">
        <v>0</v>
      </c>
      <c r="P405" s="23">
        <v>0</v>
      </c>
      <c r="Q405" s="23">
        <v>0</v>
      </c>
      <c r="R405" s="23">
        <v>0</v>
      </c>
      <c r="S405" s="23">
        <v>1</v>
      </c>
    </row>
    <row r="406" spans="1:19">
      <c r="A406" s="24" t="s">
        <v>428</v>
      </c>
      <c r="B406" s="19">
        <v>0</v>
      </c>
      <c r="C406" s="19">
        <v>13</v>
      </c>
      <c r="D406" s="19">
        <v>1</v>
      </c>
      <c r="E406" s="19">
        <v>1</v>
      </c>
      <c r="F406" s="19">
        <v>4</v>
      </c>
      <c r="G406" s="19">
        <v>4</v>
      </c>
      <c r="H406" s="19">
        <v>1</v>
      </c>
      <c r="I406" s="19">
        <v>24</v>
      </c>
      <c r="K406" s="20" t="s">
        <v>428</v>
      </c>
      <c r="L406" s="23">
        <v>0</v>
      </c>
      <c r="M406" s="23">
        <v>0.54166666666666663</v>
      </c>
      <c r="N406" s="23">
        <v>4.1666666666666664E-2</v>
      </c>
      <c r="O406" s="23">
        <v>4.1666666666666664E-2</v>
      </c>
      <c r="P406" s="23">
        <v>0.16666666666666666</v>
      </c>
      <c r="Q406" s="23">
        <v>0.16666666666666666</v>
      </c>
      <c r="R406" s="23">
        <v>4.1666666666666664E-2</v>
      </c>
      <c r="S406" s="23">
        <v>1</v>
      </c>
    </row>
    <row r="407" spans="1:19">
      <c r="A407" s="24" t="s">
        <v>429</v>
      </c>
      <c r="B407" s="19">
        <v>1</v>
      </c>
      <c r="C407" s="19">
        <v>12</v>
      </c>
      <c r="D407" s="19">
        <v>6</v>
      </c>
      <c r="E407" s="19">
        <v>0</v>
      </c>
      <c r="F407" s="19">
        <v>1</v>
      </c>
      <c r="G407" s="19">
        <v>0</v>
      </c>
      <c r="H407" s="19">
        <v>0</v>
      </c>
      <c r="I407" s="19">
        <v>20</v>
      </c>
      <c r="K407" s="20" t="s">
        <v>429</v>
      </c>
      <c r="L407" s="23">
        <v>0.05</v>
      </c>
      <c r="M407" s="23">
        <v>0.6</v>
      </c>
      <c r="N407" s="23">
        <v>0.3</v>
      </c>
      <c r="O407" s="23">
        <v>0</v>
      </c>
      <c r="P407" s="23">
        <v>0.05</v>
      </c>
      <c r="Q407" s="23">
        <v>0</v>
      </c>
      <c r="R407" s="23">
        <v>0</v>
      </c>
      <c r="S407" s="23">
        <v>1</v>
      </c>
    </row>
    <row r="408" spans="1:19">
      <c r="A408" s="24" t="s">
        <v>430</v>
      </c>
      <c r="B408" s="19">
        <v>0</v>
      </c>
      <c r="C408" s="19">
        <v>2</v>
      </c>
      <c r="D408" s="19">
        <v>0</v>
      </c>
      <c r="E408" s="19">
        <v>0</v>
      </c>
      <c r="F408" s="19">
        <v>1</v>
      </c>
      <c r="G408" s="19">
        <v>0</v>
      </c>
      <c r="H408" s="19">
        <v>0</v>
      </c>
      <c r="I408" s="19">
        <v>3</v>
      </c>
      <c r="K408" s="20" t="s">
        <v>430</v>
      </c>
      <c r="L408" s="23">
        <v>0</v>
      </c>
      <c r="M408" s="23">
        <v>0.66666666666666663</v>
      </c>
      <c r="N408" s="23">
        <v>0</v>
      </c>
      <c r="O408" s="23">
        <v>0</v>
      </c>
      <c r="P408" s="23">
        <v>0.33333333333333331</v>
      </c>
      <c r="Q408" s="23">
        <v>0</v>
      </c>
      <c r="R408" s="23">
        <v>0</v>
      </c>
      <c r="S408" s="23">
        <v>1</v>
      </c>
    </row>
    <row r="409" spans="1:19">
      <c r="A409" s="24" t="s">
        <v>431</v>
      </c>
      <c r="B409" s="19">
        <v>5</v>
      </c>
      <c r="C409" s="19">
        <v>86</v>
      </c>
      <c r="D409" s="19">
        <v>17</v>
      </c>
      <c r="E409" s="19">
        <v>12</v>
      </c>
      <c r="F409" s="19">
        <v>12</v>
      </c>
      <c r="G409" s="19">
        <v>6</v>
      </c>
      <c r="H409" s="19">
        <v>1</v>
      </c>
      <c r="I409" s="19">
        <v>139</v>
      </c>
      <c r="K409" s="20" t="s">
        <v>431</v>
      </c>
      <c r="L409" s="23">
        <v>3.5971223021582732E-2</v>
      </c>
      <c r="M409" s="23">
        <v>0.61870503597122306</v>
      </c>
      <c r="N409" s="23">
        <v>0.1223021582733813</v>
      </c>
      <c r="O409" s="23">
        <v>8.6330935251798566E-2</v>
      </c>
      <c r="P409" s="23">
        <v>8.6330935251798566E-2</v>
      </c>
      <c r="Q409" s="23">
        <v>4.3165467625899283E-2</v>
      </c>
      <c r="R409" s="23">
        <v>7.1942446043165471E-3</v>
      </c>
      <c r="S409" s="23">
        <v>1</v>
      </c>
    </row>
    <row r="410" spans="1:19">
      <c r="A410" s="24" t="s">
        <v>432</v>
      </c>
      <c r="B410" s="19">
        <v>36</v>
      </c>
      <c r="C410" s="19">
        <v>88</v>
      </c>
      <c r="D410" s="19">
        <v>15</v>
      </c>
      <c r="E410" s="19">
        <v>82</v>
      </c>
      <c r="F410" s="19">
        <v>77</v>
      </c>
      <c r="G410" s="19">
        <v>40</v>
      </c>
      <c r="H410" s="19">
        <v>18</v>
      </c>
      <c r="I410" s="19">
        <v>356</v>
      </c>
      <c r="K410" s="20" t="s">
        <v>432</v>
      </c>
      <c r="L410" s="23">
        <v>0.10112359550561797</v>
      </c>
      <c r="M410" s="23">
        <v>0.24719101123595505</v>
      </c>
      <c r="N410" s="23">
        <v>4.2134831460674156E-2</v>
      </c>
      <c r="O410" s="23">
        <v>0.2303370786516854</v>
      </c>
      <c r="P410" s="23">
        <v>0.21629213483146068</v>
      </c>
      <c r="Q410" s="23">
        <v>0.11235955056179775</v>
      </c>
      <c r="R410" s="23">
        <v>5.0561797752808987E-2</v>
      </c>
      <c r="S410" s="23">
        <v>1</v>
      </c>
    </row>
    <row r="411" spans="1:19">
      <c r="A411" s="24" t="s">
        <v>433</v>
      </c>
      <c r="B411" s="19">
        <v>0</v>
      </c>
      <c r="C411" s="19">
        <v>15</v>
      </c>
      <c r="D411" s="19">
        <v>10</v>
      </c>
      <c r="E411" s="19">
        <v>3</v>
      </c>
      <c r="F411" s="19">
        <v>4</v>
      </c>
      <c r="G411" s="19">
        <v>11</v>
      </c>
      <c r="H411" s="19">
        <v>3</v>
      </c>
      <c r="I411" s="19">
        <v>46</v>
      </c>
      <c r="K411" s="20" t="s">
        <v>433</v>
      </c>
      <c r="L411" s="23">
        <v>0</v>
      </c>
      <c r="M411" s="23">
        <v>0.32608695652173914</v>
      </c>
      <c r="N411" s="23">
        <v>0.21739130434782608</v>
      </c>
      <c r="O411" s="23">
        <v>6.5217391304347824E-2</v>
      </c>
      <c r="P411" s="23">
        <v>8.6956521739130432E-2</v>
      </c>
      <c r="Q411" s="23">
        <v>0.2391304347826087</v>
      </c>
      <c r="R411" s="23">
        <v>6.5217391304347824E-2</v>
      </c>
      <c r="S411" s="23">
        <v>1</v>
      </c>
    </row>
    <row r="412" spans="1:19">
      <c r="A412" s="24" t="s">
        <v>434</v>
      </c>
      <c r="B412" s="19">
        <v>1</v>
      </c>
      <c r="C412" s="19">
        <v>21</v>
      </c>
      <c r="D412" s="19">
        <v>5</v>
      </c>
      <c r="E412" s="19">
        <v>8</v>
      </c>
      <c r="F412" s="19">
        <v>4</v>
      </c>
      <c r="G412" s="19">
        <v>8</v>
      </c>
      <c r="H412" s="19">
        <v>0</v>
      </c>
      <c r="I412" s="19">
        <v>47</v>
      </c>
      <c r="K412" s="20" t="s">
        <v>434</v>
      </c>
      <c r="L412" s="23">
        <v>2.1276595744680851E-2</v>
      </c>
      <c r="M412" s="23">
        <v>0.44680851063829785</v>
      </c>
      <c r="N412" s="23">
        <v>0.10638297872340426</v>
      </c>
      <c r="O412" s="23">
        <v>0.1702127659574468</v>
      </c>
      <c r="P412" s="23">
        <v>8.5106382978723402E-2</v>
      </c>
      <c r="Q412" s="23">
        <v>0.1702127659574468</v>
      </c>
      <c r="R412" s="23">
        <v>0</v>
      </c>
      <c r="S412" s="23">
        <v>1</v>
      </c>
    </row>
    <row r="413" spans="1:19">
      <c r="A413" s="24" t="s">
        <v>435</v>
      </c>
      <c r="B413" s="19">
        <v>1</v>
      </c>
      <c r="C413" s="19">
        <v>3</v>
      </c>
      <c r="D413" s="19">
        <v>0</v>
      </c>
      <c r="E413" s="19">
        <v>0</v>
      </c>
      <c r="F413" s="19">
        <v>2</v>
      </c>
      <c r="G413" s="19">
        <v>0</v>
      </c>
      <c r="H413" s="19">
        <v>1</v>
      </c>
      <c r="I413" s="19">
        <v>7</v>
      </c>
      <c r="K413" s="20" t="s">
        <v>435</v>
      </c>
      <c r="L413" s="23">
        <v>0.14285714285714285</v>
      </c>
      <c r="M413" s="23">
        <v>0.42857142857142855</v>
      </c>
      <c r="N413" s="23">
        <v>0</v>
      </c>
      <c r="O413" s="23">
        <v>0</v>
      </c>
      <c r="P413" s="23">
        <v>0.2857142857142857</v>
      </c>
      <c r="Q413" s="23">
        <v>0</v>
      </c>
      <c r="R413" s="23">
        <v>0.14285714285714285</v>
      </c>
      <c r="S413" s="23">
        <v>1</v>
      </c>
    </row>
    <row r="414" spans="1:19">
      <c r="A414" s="24" t="s">
        <v>460</v>
      </c>
      <c r="B414" s="19">
        <v>1</v>
      </c>
      <c r="C414" s="19">
        <v>27</v>
      </c>
      <c r="D414" s="19">
        <v>4</v>
      </c>
      <c r="E414" s="19">
        <v>4</v>
      </c>
      <c r="F414" s="19">
        <v>1</v>
      </c>
      <c r="G414" s="19">
        <v>47</v>
      </c>
      <c r="H414" s="19">
        <v>3</v>
      </c>
      <c r="I414" s="19">
        <v>87</v>
      </c>
      <c r="K414" s="20" t="s">
        <v>460</v>
      </c>
      <c r="L414" s="23">
        <v>1.1494252873563218E-2</v>
      </c>
      <c r="M414" s="23">
        <v>0.31034482758620691</v>
      </c>
      <c r="N414" s="23">
        <v>4.5977011494252873E-2</v>
      </c>
      <c r="O414" s="23">
        <v>4.5977011494252873E-2</v>
      </c>
      <c r="P414" s="23">
        <v>1.1494252873563218E-2</v>
      </c>
      <c r="Q414" s="23">
        <v>0.54022988505747127</v>
      </c>
      <c r="R414" s="23">
        <v>3.4482758620689655E-2</v>
      </c>
      <c r="S414" s="23">
        <v>1</v>
      </c>
    </row>
    <row r="415" spans="1:19">
      <c r="A415" s="24" t="s">
        <v>436</v>
      </c>
      <c r="B415" s="19">
        <v>0</v>
      </c>
      <c r="C415" s="19">
        <v>4</v>
      </c>
      <c r="D415" s="19">
        <v>5</v>
      </c>
      <c r="E415" s="19">
        <v>0</v>
      </c>
      <c r="F415" s="19">
        <v>1</v>
      </c>
      <c r="G415" s="19">
        <v>0</v>
      </c>
      <c r="H415" s="19">
        <v>0</v>
      </c>
      <c r="I415" s="19">
        <v>10</v>
      </c>
      <c r="K415" s="20" t="s">
        <v>436</v>
      </c>
      <c r="L415" s="23">
        <v>0</v>
      </c>
      <c r="M415" s="23">
        <v>0.4</v>
      </c>
      <c r="N415" s="23">
        <v>0.5</v>
      </c>
      <c r="O415" s="23">
        <v>0</v>
      </c>
      <c r="P415" s="23">
        <v>0.1</v>
      </c>
      <c r="Q415" s="23">
        <v>0</v>
      </c>
      <c r="R415" s="23">
        <v>0</v>
      </c>
      <c r="S415" s="23">
        <v>1</v>
      </c>
    </row>
    <row r="416" spans="1:19">
      <c r="A416" s="24" t="s">
        <v>437</v>
      </c>
      <c r="B416" s="19">
        <v>2</v>
      </c>
      <c r="C416" s="19">
        <v>18</v>
      </c>
      <c r="D416" s="19">
        <v>7</v>
      </c>
      <c r="E416" s="19">
        <v>4</v>
      </c>
      <c r="F416" s="19">
        <v>5</v>
      </c>
      <c r="G416" s="19">
        <v>14</v>
      </c>
      <c r="H416" s="19">
        <v>13</v>
      </c>
      <c r="I416" s="19">
        <v>63</v>
      </c>
      <c r="K416" s="20" t="s">
        <v>437</v>
      </c>
      <c r="L416" s="23">
        <v>3.1746031746031744E-2</v>
      </c>
      <c r="M416" s="23">
        <v>0.2857142857142857</v>
      </c>
      <c r="N416" s="23">
        <v>0.1111111111111111</v>
      </c>
      <c r="O416" s="23">
        <v>6.3492063492063489E-2</v>
      </c>
      <c r="P416" s="23">
        <v>7.9365079365079361E-2</v>
      </c>
      <c r="Q416" s="23">
        <v>0.22222222222222221</v>
      </c>
      <c r="R416" s="23">
        <v>0.20634920634920634</v>
      </c>
      <c r="S416" s="23">
        <v>1</v>
      </c>
    </row>
    <row r="417" spans="1:19">
      <c r="A417" s="24" t="s">
        <v>438</v>
      </c>
      <c r="B417" s="19">
        <v>0</v>
      </c>
      <c r="C417" s="19">
        <v>6</v>
      </c>
      <c r="D417" s="19">
        <v>10</v>
      </c>
      <c r="E417" s="19">
        <v>2</v>
      </c>
      <c r="F417" s="19">
        <v>1</v>
      </c>
      <c r="G417" s="19">
        <v>2</v>
      </c>
      <c r="H417" s="19">
        <v>0</v>
      </c>
      <c r="I417" s="19">
        <v>21</v>
      </c>
      <c r="K417" s="20" t="s">
        <v>438</v>
      </c>
      <c r="L417" s="23">
        <v>0</v>
      </c>
      <c r="M417" s="23">
        <v>0.2857142857142857</v>
      </c>
      <c r="N417" s="23">
        <v>0.47619047619047616</v>
      </c>
      <c r="O417" s="23">
        <v>9.5238095238095233E-2</v>
      </c>
      <c r="P417" s="23">
        <v>4.7619047619047616E-2</v>
      </c>
      <c r="Q417" s="23">
        <v>9.5238095238095233E-2</v>
      </c>
      <c r="R417" s="23">
        <v>0</v>
      </c>
      <c r="S417" s="23">
        <v>1</v>
      </c>
    </row>
    <row r="418" spans="1:19">
      <c r="A418" s="24" t="s">
        <v>439</v>
      </c>
      <c r="B418" s="19">
        <v>5</v>
      </c>
      <c r="C418" s="19">
        <v>1</v>
      </c>
      <c r="D418" s="19">
        <v>3</v>
      </c>
      <c r="E418" s="19">
        <v>0</v>
      </c>
      <c r="F418" s="19">
        <v>1</v>
      </c>
      <c r="G418" s="19">
        <v>0</v>
      </c>
      <c r="H418" s="19">
        <v>0</v>
      </c>
      <c r="I418" s="19">
        <v>10</v>
      </c>
      <c r="K418" s="20" t="s">
        <v>439</v>
      </c>
      <c r="L418" s="23">
        <v>0.5</v>
      </c>
      <c r="M418" s="23">
        <v>0.1</v>
      </c>
      <c r="N418" s="23">
        <v>0.3</v>
      </c>
      <c r="O418" s="23">
        <v>0</v>
      </c>
      <c r="P418" s="23">
        <v>0.1</v>
      </c>
      <c r="Q418" s="23">
        <v>0</v>
      </c>
      <c r="R418" s="23">
        <v>0</v>
      </c>
      <c r="S418" s="23">
        <v>1</v>
      </c>
    </row>
    <row r="419" spans="1:19">
      <c r="A419" s="24" t="s">
        <v>440</v>
      </c>
      <c r="B419" s="19">
        <v>5</v>
      </c>
      <c r="C419" s="19">
        <v>32</v>
      </c>
      <c r="D419" s="19">
        <v>5</v>
      </c>
      <c r="E419" s="19">
        <v>11</v>
      </c>
      <c r="F419" s="19">
        <v>9</v>
      </c>
      <c r="G419" s="19">
        <v>29</v>
      </c>
      <c r="H419" s="19">
        <v>4</v>
      </c>
      <c r="I419" s="19">
        <v>95</v>
      </c>
      <c r="K419" s="20" t="s">
        <v>440</v>
      </c>
      <c r="L419" s="23">
        <v>5.2631578947368418E-2</v>
      </c>
      <c r="M419" s="23">
        <v>0.33684210526315789</v>
      </c>
      <c r="N419" s="23">
        <v>5.2631578947368418E-2</v>
      </c>
      <c r="O419" s="23">
        <v>0.11578947368421053</v>
      </c>
      <c r="P419" s="23">
        <v>9.4736842105263161E-2</v>
      </c>
      <c r="Q419" s="23">
        <v>0.30526315789473685</v>
      </c>
      <c r="R419" s="23">
        <v>4.2105263157894736E-2</v>
      </c>
      <c r="S419" s="23">
        <v>1</v>
      </c>
    </row>
    <row r="420" spans="1:19">
      <c r="A420" s="24" t="s">
        <v>441</v>
      </c>
      <c r="B420" s="19">
        <v>0</v>
      </c>
      <c r="C420" s="19">
        <v>37</v>
      </c>
      <c r="D420" s="19">
        <v>4</v>
      </c>
      <c r="E420" s="19">
        <v>4</v>
      </c>
      <c r="F420" s="19">
        <v>3</v>
      </c>
      <c r="G420" s="19">
        <v>2</v>
      </c>
      <c r="H420" s="19">
        <v>0</v>
      </c>
      <c r="I420" s="19">
        <v>50</v>
      </c>
      <c r="K420" s="20" t="s">
        <v>441</v>
      </c>
      <c r="L420" s="23">
        <v>0</v>
      </c>
      <c r="M420" s="23">
        <v>0.74</v>
      </c>
      <c r="N420" s="23">
        <v>0.08</v>
      </c>
      <c r="O420" s="23">
        <v>0.08</v>
      </c>
      <c r="P420" s="23">
        <v>0.06</v>
      </c>
      <c r="Q420" s="23">
        <v>0.04</v>
      </c>
      <c r="R420" s="23">
        <v>0</v>
      </c>
      <c r="S420" s="23">
        <v>1</v>
      </c>
    </row>
    <row r="421" spans="1:19">
      <c r="A421" s="24" t="s">
        <v>442</v>
      </c>
      <c r="B421" s="19">
        <v>4</v>
      </c>
      <c r="C421" s="19">
        <v>1</v>
      </c>
      <c r="D421" s="19">
        <v>2</v>
      </c>
      <c r="E421" s="19">
        <v>0</v>
      </c>
      <c r="F421" s="19">
        <v>1</v>
      </c>
      <c r="G421" s="19">
        <v>0</v>
      </c>
      <c r="H421" s="19">
        <v>0</v>
      </c>
      <c r="I421" s="19">
        <v>8</v>
      </c>
      <c r="K421" s="20" t="s">
        <v>442</v>
      </c>
      <c r="L421" s="23">
        <v>0.5</v>
      </c>
      <c r="M421" s="23">
        <v>0.125</v>
      </c>
      <c r="N421" s="23">
        <v>0.25</v>
      </c>
      <c r="O421" s="23">
        <v>0</v>
      </c>
      <c r="P421" s="23">
        <v>0.125</v>
      </c>
      <c r="Q421" s="23">
        <v>0</v>
      </c>
      <c r="R421" s="23">
        <v>0</v>
      </c>
      <c r="S421" s="23">
        <v>1</v>
      </c>
    </row>
    <row r="422" spans="1:19">
      <c r="A422" s="24" t="s">
        <v>443</v>
      </c>
      <c r="B422" s="19">
        <v>0</v>
      </c>
      <c r="C422" s="19">
        <v>103</v>
      </c>
      <c r="D422" s="19">
        <v>21</v>
      </c>
      <c r="E422" s="19">
        <v>8</v>
      </c>
      <c r="F422" s="19">
        <v>39</v>
      </c>
      <c r="G422" s="19">
        <v>38</v>
      </c>
      <c r="H422" s="19">
        <v>6</v>
      </c>
      <c r="I422" s="19">
        <v>215</v>
      </c>
      <c r="K422" s="20" t="s">
        <v>443</v>
      </c>
      <c r="L422" s="23">
        <v>0</v>
      </c>
      <c r="M422" s="23">
        <v>0.47906976744186047</v>
      </c>
      <c r="N422" s="23">
        <v>9.7674418604651161E-2</v>
      </c>
      <c r="O422" s="23">
        <v>3.7209302325581395E-2</v>
      </c>
      <c r="P422" s="23">
        <v>0.18139534883720931</v>
      </c>
      <c r="Q422" s="23">
        <v>0.17674418604651163</v>
      </c>
      <c r="R422" s="23">
        <v>2.7906976744186046E-2</v>
      </c>
      <c r="S422" s="23">
        <v>1</v>
      </c>
    </row>
    <row r="423" spans="1:19">
      <c r="A423" s="24" t="s">
        <v>444</v>
      </c>
      <c r="B423" s="19">
        <v>0</v>
      </c>
      <c r="C423" s="19">
        <v>1</v>
      </c>
      <c r="D423" s="19">
        <v>0</v>
      </c>
      <c r="E423" s="19">
        <v>0</v>
      </c>
      <c r="F423" s="19">
        <v>1</v>
      </c>
      <c r="G423" s="19">
        <v>0</v>
      </c>
      <c r="H423" s="19">
        <v>0</v>
      </c>
      <c r="I423" s="19">
        <v>2</v>
      </c>
      <c r="K423" s="20" t="s">
        <v>444</v>
      </c>
      <c r="L423" s="23">
        <v>0</v>
      </c>
      <c r="M423" s="23">
        <v>0.5</v>
      </c>
      <c r="N423" s="23">
        <v>0</v>
      </c>
      <c r="O423" s="23">
        <v>0</v>
      </c>
      <c r="P423" s="23">
        <v>0.5</v>
      </c>
      <c r="Q423" s="23">
        <v>0</v>
      </c>
      <c r="R423" s="23">
        <v>0</v>
      </c>
      <c r="S423" s="23">
        <v>1</v>
      </c>
    </row>
    <row r="424" spans="1:19">
      <c r="A424" s="24" t="s">
        <v>445</v>
      </c>
      <c r="B424" s="19">
        <v>0</v>
      </c>
      <c r="C424" s="19">
        <v>8</v>
      </c>
      <c r="D424" s="19">
        <v>0</v>
      </c>
      <c r="E424" s="19">
        <v>0</v>
      </c>
      <c r="F424" s="19">
        <v>0</v>
      </c>
      <c r="G424" s="19">
        <v>0</v>
      </c>
      <c r="H424" s="19">
        <v>0</v>
      </c>
      <c r="I424" s="19">
        <v>8</v>
      </c>
      <c r="K424" s="20" t="s">
        <v>445</v>
      </c>
      <c r="L424" s="23">
        <v>0</v>
      </c>
      <c r="M424" s="23">
        <v>1</v>
      </c>
      <c r="N424" s="23">
        <v>0</v>
      </c>
      <c r="O424" s="23">
        <v>0</v>
      </c>
      <c r="P424" s="23">
        <v>0</v>
      </c>
      <c r="Q424" s="23">
        <v>0</v>
      </c>
      <c r="R424" s="23">
        <v>0</v>
      </c>
      <c r="S424" s="23">
        <v>1</v>
      </c>
    </row>
    <row r="425" spans="1:19">
      <c r="A425" s="24" t="s">
        <v>446</v>
      </c>
      <c r="B425" s="19">
        <v>0</v>
      </c>
      <c r="C425" s="19">
        <v>6</v>
      </c>
      <c r="D425" s="19">
        <v>4</v>
      </c>
      <c r="E425" s="19">
        <v>1</v>
      </c>
      <c r="F425" s="19">
        <v>1</v>
      </c>
      <c r="G425" s="19">
        <v>0</v>
      </c>
      <c r="H425" s="19">
        <v>0</v>
      </c>
      <c r="I425" s="19">
        <v>12</v>
      </c>
      <c r="K425" s="20" t="s">
        <v>446</v>
      </c>
      <c r="L425" s="23">
        <v>0</v>
      </c>
      <c r="M425" s="23">
        <v>0.5</v>
      </c>
      <c r="N425" s="23">
        <v>0.33333333333333331</v>
      </c>
      <c r="O425" s="23">
        <v>8.3333333333333329E-2</v>
      </c>
      <c r="P425" s="23">
        <v>8.3333333333333329E-2</v>
      </c>
      <c r="Q425" s="23">
        <v>0</v>
      </c>
      <c r="R425" s="23">
        <v>0</v>
      </c>
      <c r="S425" s="23">
        <v>1</v>
      </c>
    </row>
    <row r="426" spans="1:19">
      <c r="A426" s="24" t="s">
        <v>447</v>
      </c>
      <c r="B426" s="19">
        <v>0</v>
      </c>
      <c r="C426" s="19">
        <v>1</v>
      </c>
      <c r="D426" s="19">
        <v>5</v>
      </c>
      <c r="E426" s="19">
        <v>0</v>
      </c>
      <c r="F426" s="19">
        <v>0</v>
      </c>
      <c r="G426" s="19">
        <v>2</v>
      </c>
      <c r="H426" s="19">
        <v>0</v>
      </c>
      <c r="I426" s="19">
        <v>8</v>
      </c>
      <c r="K426" s="20" t="s">
        <v>447</v>
      </c>
      <c r="L426" s="23">
        <v>0</v>
      </c>
      <c r="M426" s="23">
        <v>0.125</v>
      </c>
      <c r="N426" s="23">
        <v>0.625</v>
      </c>
      <c r="O426" s="23">
        <v>0</v>
      </c>
      <c r="P426" s="23">
        <v>0</v>
      </c>
      <c r="Q426" s="23">
        <v>0.25</v>
      </c>
      <c r="R426" s="23">
        <v>0</v>
      </c>
      <c r="S426" s="23">
        <v>1</v>
      </c>
    </row>
    <row r="427" spans="1:19">
      <c r="A427" s="24" t="s">
        <v>448</v>
      </c>
      <c r="B427" s="19">
        <v>3</v>
      </c>
      <c r="C427" s="19">
        <v>2</v>
      </c>
      <c r="D427" s="19">
        <v>2</v>
      </c>
      <c r="E427" s="19">
        <v>0</v>
      </c>
      <c r="F427" s="19">
        <v>2</v>
      </c>
      <c r="G427" s="19">
        <v>1</v>
      </c>
      <c r="H427" s="19">
        <v>0</v>
      </c>
      <c r="I427" s="19">
        <v>10</v>
      </c>
      <c r="K427" s="20" t="s">
        <v>448</v>
      </c>
      <c r="L427" s="23">
        <v>0.3</v>
      </c>
      <c r="M427" s="23">
        <v>0.2</v>
      </c>
      <c r="N427" s="23">
        <v>0.2</v>
      </c>
      <c r="O427" s="23">
        <v>0</v>
      </c>
      <c r="P427" s="23">
        <v>0.2</v>
      </c>
      <c r="Q427" s="23">
        <v>0.1</v>
      </c>
      <c r="R427" s="23">
        <v>0</v>
      </c>
      <c r="S427" s="23">
        <v>1</v>
      </c>
    </row>
    <row r="428" spans="1:19">
      <c r="A428" s="24" t="s">
        <v>449</v>
      </c>
      <c r="B428" s="19">
        <v>0</v>
      </c>
      <c r="C428" s="19">
        <v>6</v>
      </c>
      <c r="D428" s="19">
        <v>3</v>
      </c>
      <c r="E428" s="19">
        <v>3</v>
      </c>
      <c r="F428" s="19">
        <v>9</v>
      </c>
      <c r="G428" s="19">
        <v>17</v>
      </c>
      <c r="H428" s="19">
        <v>5</v>
      </c>
      <c r="I428" s="19">
        <v>43</v>
      </c>
      <c r="K428" s="20" t="s">
        <v>449</v>
      </c>
      <c r="L428" s="23">
        <v>0</v>
      </c>
      <c r="M428" s="23">
        <v>0.13953488372093023</v>
      </c>
      <c r="N428" s="23">
        <v>6.9767441860465115E-2</v>
      </c>
      <c r="O428" s="23">
        <v>6.9767441860465115E-2</v>
      </c>
      <c r="P428" s="23">
        <v>0.20930232558139536</v>
      </c>
      <c r="Q428" s="23">
        <v>0.39534883720930231</v>
      </c>
      <c r="R428" s="23">
        <v>0.11627906976744186</v>
      </c>
      <c r="S428" s="23">
        <v>1</v>
      </c>
    </row>
    <row r="429" spans="1:19">
      <c r="A429" s="24" t="s">
        <v>450</v>
      </c>
      <c r="B429" s="19">
        <v>0</v>
      </c>
      <c r="C429" s="19">
        <v>13</v>
      </c>
      <c r="D429" s="19">
        <v>6</v>
      </c>
      <c r="E429" s="19">
        <v>4</v>
      </c>
      <c r="F429" s="19">
        <v>1</v>
      </c>
      <c r="G429" s="19">
        <v>0</v>
      </c>
      <c r="H429" s="19">
        <v>0</v>
      </c>
      <c r="I429" s="19">
        <v>24</v>
      </c>
      <c r="K429" s="20" t="s">
        <v>450</v>
      </c>
      <c r="L429" s="23">
        <v>0</v>
      </c>
      <c r="M429" s="23">
        <v>0.54166666666666663</v>
      </c>
      <c r="N429" s="23">
        <v>0.25</v>
      </c>
      <c r="O429" s="23">
        <v>0.16666666666666666</v>
      </c>
      <c r="P429" s="23">
        <v>4.1666666666666664E-2</v>
      </c>
      <c r="Q429" s="23">
        <v>0</v>
      </c>
      <c r="R429" s="23">
        <v>0</v>
      </c>
      <c r="S429" s="23">
        <v>1</v>
      </c>
    </row>
    <row r="430" spans="1:19">
      <c r="A430" s="24" t="s">
        <v>451</v>
      </c>
      <c r="B430" s="19">
        <v>1</v>
      </c>
      <c r="C430" s="19">
        <v>1</v>
      </c>
      <c r="D430" s="19">
        <v>5</v>
      </c>
      <c r="E430" s="19">
        <v>0</v>
      </c>
      <c r="F430" s="19">
        <v>1</v>
      </c>
      <c r="G430" s="19">
        <v>1</v>
      </c>
      <c r="H430" s="19">
        <v>0</v>
      </c>
      <c r="I430" s="19">
        <v>9</v>
      </c>
      <c r="K430" s="20" t="s">
        <v>451</v>
      </c>
      <c r="L430" s="23">
        <v>0.1111111111111111</v>
      </c>
      <c r="M430" s="23">
        <v>0.1111111111111111</v>
      </c>
      <c r="N430" s="23">
        <v>0.55555555555555558</v>
      </c>
      <c r="O430" s="23">
        <v>0</v>
      </c>
      <c r="P430" s="23">
        <v>0.1111111111111111</v>
      </c>
      <c r="Q430" s="23">
        <v>0.1111111111111111</v>
      </c>
      <c r="R430" s="23">
        <v>0</v>
      </c>
      <c r="S430" s="23">
        <v>1</v>
      </c>
    </row>
    <row r="431" spans="1:19">
      <c r="A431" s="24" t="s">
        <v>452</v>
      </c>
      <c r="B431" s="19">
        <v>2</v>
      </c>
      <c r="C431" s="19">
        <v>7</v>
      </c>
      <c r="D431" s="19">
        <v>0</v>
      </c>
      <c r="E431" s="19">
        <v>2</v>
      </c>
      <c r="F431" s="19">
        <v>0</v>
      </c>
      <c r="G431" s="19">
        <v>0</v>
      </c>
      <c r="H431" s="19">
        <v>0</v>
      </c>
      <c r="I431" s="19">
        <v>11</v>
      </c>
      <c r="K431" s="20" t="s">
        <v>452</v>
      </c>
      <c r="L431" s="23">
        <v>0.18181818181818182</v>
      </c>
      <c r="M431" s="23">
        <v>0.63636363636363635</v>
      </c>
      <c r="N431" s="23">
        <v>0</v>
      </c>
      <c r="O431" s="23">
        <v>0.18181818181818182</v>
      </c>
      <c r="P431" s="23">
        <v>0</v>
      </c>
      <c r="Q431" s="23">
        <v>0</v>
      </c>
      <c r="R431" s="23">
        <v>0</v>
      </c>
      <c r="S431" s="23">
        <v>1</v>
      </c>
    </row>
    <row r="432" spans="1:19">
      <c r="A432" s="24" t="s">
        <v>453</v>
      </c>
      <c r="B432" s="19">
        <v>1</v>
      </c>
      <c r="C432" s="19">
        <v>19</v>
      </c>
      <c r="D432" s="19">
        <v>4</v>
      </c>
      <c r="E432" s="19">
        <v>13</v>
      </c>
      <c r="F432" s="19">
        <v>8</v>
      </c>
      <c r="G432" s="19">
        <v>7</v>
      </c>
      <c r="H432" s="19">
        <v>13</v>
      </c>
      <c r="I432" s="19">
        <v>65</v>
      </c>
      <c r="K432" s="20" t="s">
        <v>453</v>
      </c>
      <c r="L432" s="23">
        <v>1.5384615384615385E-2</v>
      </c>
      <c r="M432" s="23">
        <v>0.29230769230769232</v>
      </c>
      <c r="N432" s="23">
        <v>6.1538461538461542E-2</v>
      </c>
      <c r="O432" s="23">
        <v>0.2</v>
      </c>
      <c r="P432" s="23">
        <v>0.12307692307692308</v>
      </c>
      <c r="Q432" s="23">
        <v>0.1076923076923077</v>
      </c>
      <c r="R432" s="23">
        <v>0.2</v>
      </c>
      <c r="S432" s="23">
        <v>1</v>
      </c>
    </row>
    <row r="433" spans="1:19">
      <c r="A433" s="24" t="s">
        <v>454</v>
      </c>
      <c r="B433" s="19">
        <v>0</v>
      </c>
      <c r="C433" s="19">
        <v>13</v>
      </c>
      <c r="D433" s="19">
        <v>6</v>
      </c>
      <c r="E433" s="19">
        <v>2</v>
      </c>
      <c r="F433" s="19">
        <v>2</v>
      </c>
      <c r="G433" s="19">
        <v>1</v>
      </c>
      <c r="H433" s="19">
        <v>0</v>
      </c>
      <c r="I433" s="19">
        <v>24</v>
      </c>
      <c r="K433" s="20" t="s">
        <v>454</v>
      </c>
      <c r="L433" s="23">
        <v>0</v>
      </c>
      <c r="M433" s="23">
        <v>0.54166666666666663</v>
      </c>
      <c r="N433" s="23">
        <v>0.25</v>
      </c>
      <c r="O433" s="23">
        <v>8.3333333333333329E-2</v>
      </c>
      <c r="P433" s="23">
        <v>8.3333333333333329E-2</v>
      </c>
      <c r="Q433" s="23">
        <v>4.1666666666666664E-2</v>
      </c>
      <c r="R433" s="23">
        <v>0</v>
      </c>
      <c r="S433" s="23">
        <v>1</v>
      </c>
    </row>
    <row r="434" spans="1:19">
      <c r="A434" s="24" t="s">
        <v>455</v>
      </c>
      <c r="B434" s="19">
        <v>0</v>
      </c>
      <c r="C434" s="19">
        <v>11</v>
      </c>
      <c r="D434" s="19">
        <v>2</v>
      </c>
      <c r="E434" s="19">
        <v>0</v>
      </c>
      <c r="F434" s="19">
        <v>5</v>
      </c>
      <c r="G434" s="19">
        <v>6</v>
      </c>
      <c r="H434" s="19">
        <v>0</v>
      </c>
      <c r="I434" s="19">
        <v>24</v>
      </c>
      <c r="K434" s="20" t="s">
        <v>455</v>
      </c>
      <c r="L434" s="23">
        <v>0</v>
      </c>
      <c r="M434" s="23">
        <v>0.45833333333333331</v>
      </c>
      <c r="N434" s="23">
        <v>8.3333333333333329E-2</v>
      </c>
      <c r="O434" s="23">
        <v>0</v>
      </c>
      <c r="P434" s="23">
        <v>0.20833333333333334</v>
      </c>
      <c r="Q434" s="23">
        <v>0.25</v>
      </c>
      <c r="R434" s="23">
        <v>0</v>
      </c>
      <c r="S434" s="23">
        <v>1</v>
      </c>
    </row>
    <row r="435" spans="1:19">
      <c r="A435" s="24" t="s">
        <v>932</v>
      </c>
      <c r="B435" s="19">
        <v>10138</v>
      </c>
      <c r="C435" s="19">
        <v>25249</v>
      </c>
      <c r="D435" s="19">
        <v>3779</v>
      </c>
      <c r="E435" s="19">
        <v>20989</v>
      </c>
      <c r="F435" s="19">
        <v>15811</v>
      </c>
      <c r="G435" s="19">
        <v>11527</v>
      </c>
      <c r="H435" s="19">
        <v>10028</v>
      </c>
      <c r="I435" s="19">
        <v>97521</v>
      </c>
      <c r="K435" s="20" t="s">
        <v>932</v>
      </c>
      <c r="L435" s="23">
        <v>0.1039570964202582</v>
      </c>
      <c r="M435" s="23">
        <v>0.25890833769136906</v>
      </c>
      <c r="N435" s="23">
        <v>3.875062806985162E-2</v>
      </c>
      <c r="O435" s="23">
        <v>0.21522543862347596</v>
      </c>
      <c r="P435" s="23">
        <v>0.16212918243250171</v>
      </c>
      <c r="Q435" s="23">
        <v>0.11820018252478953</v>
      </c>
      <c r="R435" s="23">
        <v>0.10282913423775392</v>
      </c>
      <c r="S435" s="23">
        <v>1</v>
      </c>
    </row>
  </sheetData>
  <mergeCells count="2">
    <mergeCell ref="B3:I3"/>
    <mergeCell ref="L3:S3"/>
  </mergeCell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C76"/>
  <sheetViews>
    <sheetView workbookViewId="0">
      <selection activeCell="B25" sqref="A25:I25"/>
      <pivotSelection pane="bottomRight" showHeader="1" extendable="1" axis="axisRow" start="19" max="20" activeRow="24" previousRow="24" click="1" r:id="rId4">
        <pivotArea dataOnly="0" grandRow="1" fieldPosition="0"/>
      </pivotSelection>
    </sheetView>
  </sheetViews>
  <sheetFormatPr baseColWidth="10" defaultRowHeight="12.75"/>
  <cols>
    <col min="1" max="1" width="19.6640625" style="5" bestFit="1" customWidth="1"/>
    <col min="2" max="2" width="11.5" style="12" customWidth="1"/>
    <col min="3" max="4" width="9.5" style="12" customWidth="1"/>
    <col min="5" max="5" width="9.83203125" style="12" customWidth="1"/>
    <col min="6" max="6" width="10.33203125" style="12" customWidth="1"/>
    <col min="7" max="7" width="10.83203125" style="12" customWidth="1"/>
    <col min="8" max="8" width="8.83203125" style="12" customWidth="1"/>
    <col min="9" max="9" width="14.5" style="12" customWidth="1"/>
  </cols>
  <sheetData>
    <row r="1" spans="1:29" ht="26.25" customHeight="1">
      <c r="A1" s="29" t="s">
        <v>1362</v>
      </c>
      <c r="B1" s="38"/>
      <c r="C1" s="38"/>
      <c r="D1" s="38"/>
      <c r="E1" s="38"/>
      <c r="F1" s="38"/>
      <c r="G1" s="38"/>
      <c r="H1" s="38"/>
      <c r="I1" s="38"/>
      <c r="J1" s="39"/>
      <c r="K1" s="40"/>
      <c r="L1" s="39"/>
      <c r="M1" s="39"/>
      <c r="N1" s="39"/>
      <c r="O1" s="39"/>
      <c r="P1" s="39"/>
      <c r="Q1" s="39"/>
      <c r="R1" s="39"/>
      <c r="S1" s="39"/>
      <c r="T1" s="39"/>
      <c r="U1" s="40"/>
      <c r="V1" s="39"/>
      <c r="W1" s="39"/>
      <c r="X1" s="39"/>
      <c r="Y1" s="39"/>
      <c r="Z1" s="39"/>
      <c r="AA1" s="39"/>
      <c r="AB1" s="39"/>
      <c r="AC1" s="39"/>
    </row>
    <row r="2" spans="1:29" s="35" customFormat="1" ht="15.75">
      <c r="A2" s="41" t="s">
        <v>928</v>
      </c>
      <c r="B2" s="42"/>
      <c r="C2" s="42"/>
      <c r="D2" s="42"/>
      <c r="E2" s="42"/>
      <c r="F2" s="42"/>
      <c r="G2" s="42"/>
      <c r="H2" s="42"/>
      <c r="I2" s="42"/>
      <c r="J2" s="43"/>
      <c r="K2" s="41"/>
      <c r="L2" s="41" t="s">
        <v>920</v>
      </c>
      <c r="M2" s="43"/>
      <c r="N2" s="43"/>
      <c r="O2" s="43"/>
      <c r="P2" s="43"/>
      <c r="Q2" s="43"/>
      <c r="R2" s="43"/>
      <c r="S2" s="43"/>
      <c r="T2" s="43"/>
      <c r="U2" s="41"/>
      <c r="V2" s="41" t="s">
        <v>924</v>
      </c>
      <c r="W2" s="43"/>
      <c r="X2" s="43"/>
      <c r="Y2" s="43"/>
      <c r="Z2" s="43"/>
      <c r="AA2" s="43"/>
      <c r="AB2" s="43"/>
      <c r="AC2" s="43"/>
    </row>
    <row r="3" spans="1:29">
      <c r="A3" s="44" t="s">
        <v>919</v>
      </c>
      <c r="B3" s="36"/>
      <c r="C3" s="36"/>
      <c r="D3" s="36"/>
      <c r="E3" s="36"/>
      <c r="F3" s="36"/>
      <c r="G3" s="36"/>
      <c r="H3" s="36"/>
      <c r="I3" s="36"/>
      <c r="J3" s="37"/>
      <c r="K3" s="37"/>
      <c r="L3" s="37"/>
      <c r="M3" s="37"/>
      <c r="N3" s="37"/>
      <c r="O3" s="37"/>
      <c r="P3" s="37"/>
      <c r="Q3" s="37"/>
      <c r="R3" s="37"/>
      <c r="S3" s="37"/>
      <c r="T3" s="37"/>
      <c r="U3" s="37"/>
      <c r="V3" s="37"/>
      <c r="W3" s="37"/>
      <c r="X3" s="37"/>
      <c r="Y3" s="37"/>
      <c r="Z3" s="37"/>
      <c r="AA3" s="37"/>
      <c r="AB3" s="37"/>
      <c r="AC3" s="37"/>
    </row>
    <row r="4" spans="1:29">
      <c r="A4" s="6" t="s">
        <v>479</v>
      </c>
      <c r="B4" s="5"/>
      <c r="K4" s="6" t="s">
        <v>479</v>
      </c>
      <c r="L4" s="5"/>
      <c r="M4" s="12"/>
      <c r="N4" s="12"/>
      <c r="O4" s="12"/>
      <c r="P4" s="12"/>
      <c r="Q4" s="12"/>
      <c r="R4" s="12"/>
      <c r="S4" s="12"/>
      <c r="U4" s="6" t="s">
        <v>479</v>
      </c>
      <c r="V4" s="5"/>
      <c r="W4" s="12"/>
      <c r="X4" s="12"/>
      <c r="Y4" s="12"/>
      <c r="Z4" s="12"/>
      <c r="AA4" s="12"/>
      <c r="AB4" s="12"/>
      <c r="AC4" s="12"/>
    </row>
    <row r="5" spans="1:29" s="33" customFormat="1" ht="51">
      <c r="A5" s="5"/>
      <c r="B5" s="34" t="s">
        <v>472</v>
      </c>
      <c r="C5" s="34" t="s">
        <v>467</v>
      </c>
      <c r="D5" s="34" t="s">
        <v>929</v>
      </c>
      <c r="E5" s="34" t="s">
        <v>923</v>
      </c>
      <c r="F5" s="34" t="s">
        <v>470</v>
      </c>
      <c r="G5" s="34" t="s">
        <v>918</v>
      </c>
      <c r="H5" s="34" t="s">
        <v>1367</v>
      </c>
      <c r="I5" s="34" t="s">
        <v>1363</v>
      </c>
      <c r="K5" s="5"/>
      <c r="L5" s="34" t="s">
        <v>472</v>
      </c>
      <c r="M5" s="34" t="s">
        <v>467</v>
      </c>
      <c r="N5" s="34" t="s">
        <v>929</v>
      </c>
      <c r="O5" s="34" t="s">
        <v>923</v>
      </c>
      <c r="P5" s="34" t="s">
        <v>470</v>
      </c>
      <c r="Q5" s="34" t="s">
        <v>918</v>
      </c>
      <c r="R5" s="34" t="s">
        <v>1367</v>
      </c>
      <c r="S5" s="34" t="s">
        <v>922</v>
      </c>
      <c r="U5" s="5"/>
      <c r="V5" s="34" t="s">
        <v>472</v>
      </c>
      <c r="W5" s="34" t="s">
        <v>467</v>
      </c>
      <c r="X5" s="34" t="s">
        <v>929</v>
      </c>
      <c r="Y5" s="34" t="s">
        <v>923</v>
      </c>
      <c r="Z5" s="34" t="s">
        <v>470</v>
      </c>
      <c r="AA5" s="34" t="s">
        <v>918</v>
      </c>
      <c r="AB5" s="34" t="s">
        <v>1367</v>
      </c>
      <c r="AC5" s="34" t="s">
        <v>921</v>
      </c>
    </row>
    <row r="6" spans="1:29">
      <c r="A6" s="5" t="s">
        <v>8</v>
      </c>
      <c r="B6" s="13">
        <v>634</v>
      </c>
      <c r="C6" s="13">
        <v>1257</v>
      </c>
      <c r="D6" s="13">
        <v>41</v>
      </c>
      <c r="E6" s="13">
        <v>1191</v>
      </c>
      <c r="F6" s="13">
        <v>957</v>
      </c>
      <c r="G6" s="13">
        <v>768</v>
      </c>
      <c r="H6" s="13">
        <v>1004</v>
      </c>
      <c r="I6" s="13">
        <v>5852</v>
      </c>
      <c r="K6" s="5" t="s">
        <v>8</v>
      </c>
      <c r="L6" s="14">
        <v>0.10833902939166097</v>
      </c>
      <c r="M6" s="14">
        <v>0.21479835953520163</v>
      </c>
      <c r="N6" s="14">
        <v>7.0061517429938483E-3</v>
      </c>
      <c r="O6" s="14">
        <v>0.20352016404647982</v>
      </c>
      <c r="P6" s="14">
        <v>0.16353383458646617</v>
      </c>
      <c r="Q6" s="14">
        <v>0.13123718386876282</v>
      </c>
      <c r="R6" s="14">
        <v>0.17156527682843473</v>
      </c>
      <c r="S6" s="14">
        <v>1</v>
      </c>
      <c r="U6" s="5" t="s">
        <v>8</v>
      </c>
      <c r="V6" s="14">
        <v>6.253698954428881E-2</v>
      </c>
      <c r="W6" s="14">
        <v>4.9784149867321478E-2</v>
      </c>
      <c r="X6" s="14">
        <v>1.0849431066419687E-2</v>
      </c>
      <c r="Y6" s="14">
        <v>5.674400876649674E-2</v>
      </c>
      <c r="Z6" s="14">
        <v>6.0527480867750304E-2</v>
      </c>
      <c r="AA6" s="14">
        <v>6.6626182007460746E-2</v>
      </c>
      <c r="AB6" s="14">
        <v>0.10011966493817312</v>
      </c>
      <c r="AC6" s="14">
        <v>6.0007588109227759E-2</v>
      </c>
    </row>
    <row r="7" spans="1:29">
      <c r="A7" s="5" t="s">
        <v>27</v>
      </c>
      <c r="B7" s="13">
        <v>1266</v>
      </c>
      <c r="C7" s="13">
        <v>1850</v>
      </c>
      <c r="D7" s="13">
        <v>26</v>
      </c>
      <c r="E7" s="13">
        <v>1076</v>
      </c>
      <c r="F7" s="13">
        <v>997</v>
      </c>
      <c r="G7" s="13">
        <v>724</v>
      </c>
      <c r="H7" s="13">
        <v>985</v>
      </c>
      <c r="I7" s="13">
        <v>6924</v>
      </c>
      <c r="K7" s="5" t="s">
        <v>27</v>
      </c>
      <c r="L7" s="14">
        <v>0.18284228769497402</v>
      </c>
      <c r="M7" s="14">
        <v>0.26718659734257655</v>
      </c>
      <c r="N7" s="14">
        <v>3.7550548815713462E-3</v>
      </c>
      <c r="O7" s="14">
        <v>0.15540150202195263</v>
      </c>
      <c r="P7" s="14">
        <v>0.14399191218948584</v>
      </c>
      <c r="Q7" s="14">
        <v>0.10456383593298671</v>
      </c>
      <c r="R7" s="14">
        <v>0.14225880993645293</v>
      </c>
      <c r="S7" s="14">
        <v>1</v>
      </c>
      <c r="U7" s="5" t="s">
        <v>27</v>
      </c>
      <c r="V7" s="14">
        <v>0.12487670151903729</v>
      </c>
      <c r="W7" s="14">
        <v>7.3270228523901942E-2</v>
      </c>
      <c r="X7" s="14">
        <v>6.880127017729558E-3</v>
      </c>
      <c r="Y7" s="14">
        <v>5.1264948306255657E-2</v>
      </c>
      <c r="Z7" s="14">
        <v>6.3057365125545509E-2</v>
      </c>
      <c r="AA7" s="14">
        <v>6.2809056996616638E-2</v>
      </c>
      <c r="AB7" s="14">
        <v>9.8224970083765462E-2</v>
      </c>
      <c r="AC7" s="14">
        <v>7.1000092287814925E-2</v>
      </c>
    </row>
    <row r="8" spans="1:29">
      <c r="A8" s="5" t="s">
        <v>50</v>
      </c>
      <c r="B8" s="13">
        <v>49</v>
      </c>
      <c r="C8" s="13">
        <v>75</v>
      </c>
      <c r="D8" s="13">
        <v>8</v>
      </c>
      <c r="E8" s="13">
        <v>50</v>
      </c>
      <c r="F8" s="13">
        <v>38</v>
      </c>
      <c r="G8" s="13">
        <v>43</v>
      </c>
      <c r="H8" s="13">
        <v>45</v>
      </c>
      <c r="I8" s="13">
        <v>308</v>
      </c>
      <c r="K8" s="5" t="s">
        <v>50</v>
      </c>
      <c r="L8" s="14">
        <v>0.15909090909090909</v>
      </c>
      <c r="M8" s="14">
        <v>0.2435064935064935</v>
      </c>
      <c r="N8" s="14">
        <v>2.5974025974025976E-2</v>
      </c>
      <c r="O8" s="14">
        <v>0.16233766233766234</v>
      </c>
      <c r="P8" s="14">
        <v>0.12337662337662338</v>
      </c>
      <c r="Q8" s="14">
        <v>0.1396103896103896</v>
      </c>
      <c r="R8" s="14">
        <v>0.1461038961038961</v>
      </c>
      <c r="S8" s="14">
        <v>1</v>
      </c>
      <c r="U8" s="5" t="s">
        <v>50</v>
      </c>
      <c r="V8" s="14">
        <v>4.8333004537384101E-3</v>
      </c>
      <c r="W8" s="14">
        <v>2.9704146698879162E-3</v>
      </c>
      <c r="X8" s="14">
        <v>2.1169621593014024E-3</v>
      </c>
      <c r="Y8" s="14">
        <v>2.3822002001048169E-3</v>
      </c>
      <c r="Z8" s="14">
        <v>2.4033900449054457E-3</v>
      </c>
      <c r="AA8" s="14">
        <v>3.7303721696885575E-3</v>
      </c>
      <c r="AB8" s="14">
        <v>4.487435181491823E-3</v>
      </c>
      <c r="AC8" s="14">
        <v>3.1582941110119872E-3</v>
      </c>
    </row>
    <row r="9" spans="1:29">
      <c r="A9" s="5" t="s">
        <v>52</v>
      </c>
      <c r="B9" s="13">
        <v>551</v>
      </c>
      <c r="C9" s="13">
        <v>2035</v>
      </c>
      <c r="D9" s="13">
        <v>372</v>
      </c>
      <c r="E9" s="13">
        <v>3150</v>
      </c>
      <c r="F9" s="13">
        <v>1052</v>
      </c>
      <c r="G9" s="13">
        <v>566</v>
      </c>
      <c r="H9" s="13">
        <v>1047</v>
      </c>
      <c r="I9" s="13">
        <v>8773</v>
      </c>
      <c r="K9" s="5" t="s">
        <v>52</v>
      </c>
      <c r="L9" s="14">
        <v>6.2806337626809525E-2</v>
      </c>
      <c r="M9" s="14">
        <v>0.23196170067251795</v>
      </c>
      <c r="N9" s="14">
        <v>4.2402826855123678E-2</v>
      </c>
      <c r="O9" s="14">
        <v>0.3590561951441924</v>
      </c>
      <c r="P9" s="14">
        <v>0.1199133705687906</v>
      </c>
      <c r="Q9" s="14">
        <v>6.4516129032258063E-2</v>
      </c>
      <c r="R9" s="14">
        <v>0.11934344010030776</v>
      </c>
      <c r="S9" s="14">
        <v>1</v>
      </c>
      <c r="U9" s="5" t="s">
        <v>52</v>
      </c>
      <c r="V9" s="14">
        <v>5.4349970408364569E-2</v>
      </c>
      <c r="W9" s="14">
        <v>8.0597251376292131E-2</v>
      </c>
      <c r="X9" s="14">
        <v>9.8438740407515213E-2</v>
      </c>
      <c r="Y9" s="14">
        <v>0.15007861260660346</v>
      </c>
      <c r="Z9" s="14">
        <v>6.6535955980013911E-2</v>
      </c>
      <c r="AA9" s="14">
        <v>4.910210809404008E-2</v>
      </c>
      <c r="AB9" s="14">
        <v>0.10440765855604307</v>
      </c>
      <c r="AC9" s="14">
        <v>8.9960111155545988E-2</v>
      </c>
    </row>
    <row r="10" spans="1:29">
      <c r="A10" s="5" t="s">
        <v>83</v>
      </c>
      <c r="B10" s="13">
        <v>394</v>
      </c>
      <c r="C10" s="13">
        <v>1326</v>
      </c>
      <c r="D10" s="13">
        <v>293</v>
      </c>
      <c r="E10" s="13">
        <v>2112</v>
      </c>
      <c r="F10" s="13">
        <v>1016</v>
      </c>
      <c r="G10" s="13">
        <v>521</v>
      </c>
      <c r="H10" s="13">
        <v>294</v>
      </c>
      <c r="I10" s="13">
        <v>5956</v>
      </c>
      <c r="K10" s="5" t="s">
        <v>83</v>
      </c>
      <c r="L10" s="14">
        <v>6.61517797179315E-2</v>
      </c>
      <c r="M10" s="14">
        <v>0.222632639355272</v>
      </c>
      <c r="N10" s="14">
        <v>4.9194089993284083E-2</v>
      </c>
      <c r="O10" s="14">
        <v>0.35460040295500334</v>
      </c>
      <c r="P10" s="14">
        <v>0.17058428475486903</v>
      </c>
      <c r="Q10" s="14">
        <v>8.7474815312290122E-2</v>
      </c>
      <c r="R10" s="14">
        <v>4.9361987911349901E-2</v>
      </c>
      <c r="S10" s="14">
        <v>1</v>
      </c>
      <c r="U10" s="5" t="s">
        <v>83</v>
      </c>
      <c r="V10" s="14">
        <v>3.8863681199447622E-2</v>
      </c>
      <c r="W10" s="14">
        <v>5.251693136361836E-2</v>
      </c>
      <c r="X10" s="14">
        <v>7.7533739084413869E-2</v>
      </c>
      <c r="Y10" s="14">
        <v>0.10062413645242746</v>
      </c>
      <c r="Z10" s="14">
        <v>6.4259060147998232E-2</v>
      </c>
      <c r="AA10" s="14">
        <v>4.5198230242040428E-2</v>
      </c>
      <c r="AB10" s="14">
        <v>2.9317909852413244E-2</v>
      </c>
      <c r="AC10" s="14">
        <v>6.1074025081777256E-2</v>
      </c>
    </row>
    <row r="11" spans="1:29">
      <c r="A11" s="5" t="s">
        <v>114</v>
      </c>
      <c r="B11" s="13">
        <v>284</v>
      </c>
      <c r="C11" s="13">
        <v>952</v>
      </c>
      <c r="D11" s="13">
        <v>85</v>
      </c>
      <c r="E11" s="13">
        <v>593</v>
      </c>
      <c r="F11" s="13">
        <v>578</v>
      </c>
      <c r="G11" s="13">
        <v>487</v>
      </c>
      <c r="H11" s="13">
        <v>621</v>
      </c>
      <c r="I11" s="13">
        <v>3600</v>
      </c>
      <c r="K11" s="5" t="s">
        <v>114</v>
      </c>
      <c r="L11" s="14">
        <v>7.8888888888888883E-2</v>
      </c>
      <c r="M11" s="14">
        <v>0.26444444444444443</v>
      </c>
      <c r="N11" s="14">
        <v>2.361111111111111E-2</v>
      </c>
      <c r="O11" s="14">
        <v>0.16472222222222221</v>
      </c>
      <c r="P11" s="14">
        <v>0.16055555555555556</v>
      </c>
      <c r="Q11" s="14">
        <v>0.13527777777777777</v>
      </c>
      <c r="R11" s="14">
        <v>0.17249999999999999</v>
      </c>
      <c r="S11" s="14">
        <v>1</v>
      </c>
      <c r="U11" s="5" t="s">
        <v>114</v>
      </c>
      <c r="V11" s="14">
        <v>2.8013414874728745E-2</v>
      </c>
      <c r="W11" s="14">
        <v>3.770446354311062E-2</v>
      </c>
      <c r="X11" s="14">
        <v>2.2492722942577401E-2</v>
      </c>
      <c r="Y11" s="14">
        <v>2.8252894373243128E-2</v>
      </c>
      <c r="Z11" s="14">
        <v>3.6556827525140723E-2</v>
      </c>
      <c r="AA11" s="14">
        <v>4.2248633642751797E-2</v>
      </c>
      <c r="AB11" s="14">
        <v>6.1926605504587159E-2</v>
      </c>
      <c r="AC11" s="14">
        <v>3.6915125972867384E-2</v>
      </c>
    </row>
    <row r="12" spans="1:29">
      <c r="A12" s="5" t="s">
        <v>136</v>
      </c>
      <c r="B12" s="13">
        <v>461</v>
      </c>
      <c r="C12" s="13">
        <v>747</v>
      </c>
      <c r="D12" s="13">
        <v>33</v>
      </c>
      <c r="E12" s="13">
        <v>1015</v>
      </c>
      <c r="F12" s="13">
        <v>932</v>
      </c>
      <c r="G12" s="13">
        <v>458</v>
      </c>
      <c r="H12" s="13">
        <v>1092</v>
      </c>
      <c r="I12" s="13">
        <v>4738</v>
      </c>
      <c r="K12" s="5" t="s">
        <v>136</v>
      </c>
      <c r="L12" s="14">
        <v>9.729843815956099E-2</v>
      </c>
      <c r="M12" s="14">
        <v>0.15766146053187</v>
      </c>
      <c r="N12" s="14">
        <v>6.9649641198818064E-3</v>
      </c>
      <c r="O12" s="14">
        <v>0.21422541156606162</v>
      </c>
      <c r="P12" s="14">
        <v>0.19670747150696496</v>
      </c>
      <c r="Q12" s="14">
        <v>9.6665259603208098E-2</v>
      </c>
      <c r="R12" s="14">
        <v>0.23047699451245252</v>
      </c>
      <c r="S12" s="14">
        <v>1</v>
      </c>
      <c r="U12" s="5" t="s">
        <v>136</v>
      </c>
      <c r="V12" s="14">
        <v>4.547247977904912E-2</v>
      </c>
      <c r="W12" s="14">
        <v>2.9585330112083648E-2</v>
      </c>
      <c r="X12" s="14">
        <v>8.7324689071182852E-3</v>
      </c>
      <c r="Y12" s="14">
        <v>4.8358664062127785E-2</v>
      </c>
      <c r="Z12" s="14">
        <v>5.8946303206628296E-2</v>
      </c>
      <c r="AA12" s="14">
        <v>3.9732801249240911E-2</v>
      </c>
      <c r="AB12" s="14">
        <v>0.10889509373753491</v>
      </c>
      <c r="AC12" s="14">
        <v>4.858440746095713E-2</v>
      </c>
    </row>
    <row r="13" spans="1:29">
      <c r="A13" s="5" t="s">
        <v>151</v>
      </c>
      <c r="B13" s="13">
        <v>291</v>
      </c>
      <c r="C13" s="13">
        <v>863</v>
      </c>
      <c r="D13" s="13">
        <v>64</v>
      </c>
      <c r="E13" s="13">
        <v>883</v>
      </c>
      <c r="F13" s="13">
        <v>376</v>
      </c>
      <c r="G13" s="13">
        <v>322</v>
      </c>
      <c r="H13" s="13">
        <v>340</v>
      </c>
      <c r="I13" s="13">
        <v>3139</v>
      </c>
      <c r="K13" s="5" t="s">
        <v>151</v>
      </c>
      <c r="L13" s="14">
        <v>9.2704683020070081E-2</v>
      </c>
      <c r="M13" s="14">
        <v>0.27492832112137622</v>
      </c>
      <c r="N13" s="14">
        <v>2.0388658808537751E-2</v>
      </c>
      <c r="O13" s="14">
        <v>0.28129977699904429</v>
      </c>
      <c r="P13" s="14">
        <v>0.11978337050015929</v>
      </c>
      <c r="Q13" s="14">
        <v>0.10258043963045556</v>
      </c>
      <c r="R13" s="14">
        <v>0.10831474992035681</v>
      </c>
      <c r="S13" s="14">
        <v>1</v>
      </c>
      <c r="U13" s="5" t="s">
        <v>151</v>
      </c>
      <c r="V13" s="14">
        <v>2.8703886368119946E-2</v>
      </c>
      <c r="W13" s="14">
        <v>3.4179571468176954E-2</v>
      </c>
      <c r="X13" s="14">
        <v>1.6935697274411219E-2</v>
      </c>
      <c r="Y13" s="14">
        <v>4.2069655533851065E-2</v>
      </c>
      <c r="Z13" s="14">
        <v>2.3780912023274935E-2</v>
      </c>
      <c r="AA13" s="14">
        <v>2.7934414852086406E-2</v>
      </c>
      <c r="AB13" s="14">
        <v>3.3905065815715993E-2</v>
      </c>
      <c r="AC13" s="14">
        <v>3.218793900800853E-2</v>
      </c>
    </row>
    <row r="14" spans="1:29">
      <c r="A14" s="5" t="s">
        <v>170</v>
      </c>
      <c r="B14" s="13">
        <v>108</v>
      </c>
      <c r="C14" s="13">
        <v>550</v>
      </c>
      <c r="D14" s="13">
        <v>106</v>
      </c>
      <c r="E14" s="13">
        <v>468</v>
      </c>
      <c r="F14" s="13">
        <v>147</v>
      </c>
      <c r="G14" s="13">
        <v>158</v>
      </c>
      <c r="H14" s="13">
        <v>172</v>
      </c>
      <c r="I14" s="13">
        <v>1709</v>
      </c>
      <c r="K14" s="5" t="s">
        <v>170</v>
      </c>
      <c r="L14" s="14">
        <v>6.3194850789935642E-2</v>
      </c>
      <c r="M14" s="14">
        <v>0.32182562902282036</v>
      </c>
      <c r="N14" s="14">
        <v>6.2024575775307199E-2</v>
      </c>
      <c r="O14" s="14">
        <v>0.27384435342305441</v>
      </c>
      <c r="P14" s="14">
        <v>8.6015213575190166E-2</v>
      </c>
      <c r="Q14" s="14">
        <v>9.2451726155646577E-2</v>
      </c>
      <c r="R14" s="14">
        <v>0.10064365125804564</v>
      </c>
      <c r="S14" s="14">
        <v>1</v>
      </c>
      <c r="U14" s="5" t="s">
        <v>170</v>
      </c>
      <c r="V14" s="14">
        <v>1.0652988755178536E-2</v>
      </c>
      <c r="W14" s="14">
        <v>2.1783040912511386E-2</v>
      </c>
      <c r="X14" s="14">
        <v>2.8049748610743584E-2</v>
      </c>
      <c r="Y14" s="14">
        <v>2.2297393872981085E-2</v>
      </c>
      <c r="Z14" s="14">
        <v>9.2973246473973814E-3</v>
      </c>
      <c r="AA14" s="14">
        <v>1.3706948902576559E-2</v>
      </c>
      <c r="AB14" s="14">
        <v>1.7151974471479856E-2</v>
      </c>
      <c r="AC14" s="14">
        <v>1.7524430635452878E-2</v>
      </c>
    </row>
    <row r="15" spans="1:29">
      <c r="A15" s="5" t="s">
        <v>185</v>
      </c>
      <c r="B15" s="13">
        <v>403</v>
      </c>
      <c r="C15" s="13">
        <v>1041</v>
      </c>
      <c r="D15" s="13">
        <v>250</v>
      </c>
      <c r="E15" s="13">
        <v>958</v>
      </c>
      <c r="F15" s="13">
        <v>332</v>
      </c>
      <c r="G15" s="13">
        <v>294</v>
      </c>
      <c r="H15" s="13">
        <v>242</v>
      </c>
      <c r="I15" s="13">
        <v>3520</v>
      </c>
      <c r="K15" s="5" t="s">
        <v>185</v>
      </c>
      <c r="L15" s="14">
        <v>0.11448863636363636</v>
      </c>
      <c r="M15" s="14">
        <v>0.29573863636363634</v>
      </c>
      <c r="N15" s="14">
        <v>7.1022727272727279E-2</v>
      </c>
      <c r="O15" s="14">
        <v>0.27215909090909091</v>
      </c>
      <c r="P15" s="14">
        <v>9.4318181818181815E-2</v>
      </c>
      <c r="Q15" s="14">
        <v>8.3522727272727276E-2</v>
      </c>
      <c r="R15" s="14">
        <v>6.8750000000000006E-2</v>
      </c>
      <c r="S15" s="14">
        <v>1</v>
      </c>
      <c r="U15" s="5" t="s">
        <v>185</v>
      </c>
      <c r="V15" s="14">
        <v>3.9751430262379164E-2</v>
      </c>
      <c r="W15" s="14">
        <v>4.1229355618044278E-2</v>
      </c>
      <c r="X15" s="14">
        <v>6.6155067478168822E-2</v>
      </c>
      <c r="Y15" s="14">
        <v>4.5642955834008292E-2</v>
      </c>
      <c r="Z15" s="14">
        <v>2.0998039339700209E-2</v>
      </c>
      <c r="AA15" s="14">
        <v>2.5505335299731067E-2</v>
      </c>
      <c r="AB15" s="14">
        <v>2.4132429198244914E-2</v>
      </c>
      <c r="AC15" s="14">
        <v>3.6094789840136997E-2</v>
      </c>
    </row>
    <row r="16" spans="1:29">
      <c r="A16" s="5" t="s">
        <v>201</v>
      </c>
      <c r="B16" s="13">
        <v>2386</v>
      </c>
      <c r="C16" s="13">
        <v>3819</v>
      </c>
      <c r="D16" s="13">
        <v>381</v>
      </c>
      <c r="E16" s="13">
        <v>2714</v>
      </c>
      <c r="F16" s="13">
        <v>3575</v>
      </c>
      <c r="G16" s="13">
        <v>3154</v>
      </c>
      <c r="H16" s="13">
        <v>898</v>
      </c>
      <c r="I16" s="13">
        <v>16927</v>
      </c>
      <c r="K16" s="5" t="s">
        <v>201</v>
      </c>
      <c r="L16" s="14">
        <v>0.14095823240975955</v>
      </c>
      <c r="M16" s="14">
        <v>0.22561587995510132</v>
      </c>
      <c r="N16" s="14">
        <v>2.25084185029834E-2</v>
      </c>
      <c r="O16" s="14">
        <v>0.1603355585750576</v>
      </c>
      <c r="P16" s="14">
        <v>0.21120103975896495</v>
      </c>
      <c r="Q16" s="14">
        <v>0.18632953269923791</v>
      </c>
      <c r="R16" s="14">
        <v>5.3051338098895257E-2</v>
      </c>
      <c r="S16" s="14">
        <v>1</v>
      </c>
      <c r="U16" s="5" t="s">
        <v>201</v>
      </c>
      <c r="V16" s="14">
        <v>0.2353521404616295</v>
      </c>
      <c r="W16" s="14">
        <v>0.1512535149906927</v>
      </c>
      <c r="X16" s="14">
        <v>0.10082032283672929</v>
      </c>
      <c r="Y16" s="14">
        <v>0.12930582686168945</v>
      </c>
      <c r="Z16" s="14">
        <v>0.22610840554044653</v>
      </c>
      <c r="AA16" s="14">
        <v>0.27361846100459791</v>
      </c>
      <c r="AB16" s="14">
        <v>8.9549262066214594E-2</v>
      </c>
      <c r="AC16" s="14">
        <v>0.17357287148409062</v>
      </c>
    </row>
    <row r="17" spans="1:29">
      <c r="A17" s="5" t="s">
        <v>463</v>
      </c>
      <c r="B17" s="13">
        <v>604</v>
      </c>
      <c r="C17" s="13">
        <v>2305</v>
      </c>
      <c r="D17" s="13">
        <v>250</v>
      </c>
      <c r="E17" s="13">
        <v>972</v>
      </c>
      <c r="F17" s="13">
        <v>999</v>
      </c>
      <c r="G17" s="13">
        <v>653</v>
      </c>
      <c r="H17" s="13">
        <v>369</v>
      </c>
      <c r="I17" s="13">
        <v>6152</v>
      </c>
      <c r="K17" s="5" t="s">
        <v>463</v>
      </c>
      <c r="L17" s="14">
        <v>9.8179453836150843E-2</v>
      </c>
      <c r="M17" s="14">
        <v>0.3746749024707412</v>
      </c>
      <c r="N17" s="14">
        <v>4.0637191157347201E-2</v>
      </c>
      <c r="O17" s="14">
        <v>0.15799739921976594</v>
      </c>
      <c r="P17" s="14">
        <v>0.16238621586475943</v>
      </c>
      <c r="Q17" s="14">
        <v>0.1061443433029909</v>
      </c>
      <c r="R17" s="14">
        <v>5.9980494148244475E-2</v>
      </c>
      <c r="S17" s="14">
        <v>1</v>
      </c>
      <c r="U17" s="5" t="s">
        <v>463</v>
      </c>
      <c r="V17" s="14">
        <v>5.9577826001183665E-2</v>
      </c>
      <c r="W17" s="14">
        <v>9.1290744187888628E-2</v>
      </c>
      <c r="X17" s="14">
        <v>6.6155067478168822E-2</v>
      </c>
      <c r="Y17" s="14">
        <v>4.6309971890037639E-2</v>
      </c>
      <c r="Z17" s="14">
        <v>6.3183859338435261E-2</v>
      </c>
      <c r="AA17" s="14">
        <v>5.6649605274572745E-2</v>
      </c>
      <c r="AB17" s="14">
        <v>3.6796968488232946E-2</v>
      </c>
      <c r="AC17" s="14">
        <v>6.3083848606966711E-2</v>
      </c>
    </row>
    <row r="18" spans="1:29">
      <c r="A18" s="5" t="s">
        <v>261</v>
      </c>
      <c r="B18" s="13">
        <v>333</v>
      </c>
      <c r="C18" s="13">
        <v>1379</v>
      </c>
      <c r="D18" s="13">
        <v>240</v>
      </c>
      <c r="E18" s="13">
        <v>645</v>
      </c>
      <c r="F18" s="13">
        <v>871</v>
      </c>
      <c r="G18" s="13">
        <v>378</v>
      </c>
      <c r="H18" s="13">
        <v>194</v>
      </c>
      <c r="I18" s="13">
        <v>4040</v>
      </c>
      <c r="K18" s="5" t="s">
        <v>261</v>
      </c>
      <c r="L18" s="14">
        <v>8.242574257425743E-2</v>
      </c>
      <c r="M18" s="14">
        <v>0.34133663366336636</v>
      </c>
      <c r="N18" s="14">
        <v>5.9405940594059403E-2</v>
      </c>
      <c r="O18" s="14">
        <v>0.15965346534653466</v>
      </c>
      <c r="P18" s="14">
        <v>0.21559405940594059</v>
      </c>
      <c r="Q18" s="14">
        <v>9.3564356435643564E-2</v>
      </c>
      <c r="R18" s="14">
        <v>4.8019801980198021E-2</v>
      </c>
      <c r="S18" s="14">
        <v>1</v>
      </c>
      <c r="U18" s="5" t="s">
        <v>261</v>
      </c>
      <c r="V18" s="14">
        <v>3.2846715328467155E-2</v>
      </c>
      <c r="W18" s="14">
        <v>5.4616024397005823E-2</v>
      </c>
      <c r="X18" s="14">
        <v>6.3508864779042079E-2</v>
      </c>
      <c r="Y18" s="14">
        <v>3.0730382581352137E-2</v>
      </c>
      <c r="Z18" s="14">
        <v>5.5088229713490609E-2</v>
      </c>
      <c r="AA18" s="14">
        <v>3.2792573956797084E-2</v>
      </c>
      <c r="AB18" s="14">
        <v>1.9345831671320302E-2</v>
      </c>
      <c r="AC18" s="14">
        <v>4.1426974702884506E-2</v>
      </c>
    </row>
    <row r="19" spans="1:29">
      <c r="A19" s="5" t="s">
        <v>288</v>
      </c>
      <c r="B19" s="13">
        <v>478</v>
      </c>
      <c r="C19" s="13">
        <v>1937</v>
      </c>
      <c r="D19" s="13">
        <v>362</v>
      </c>
      <c r="E19" s="13">
        <v>1328</v>
      </c>
      <c r="F19" s="13">
        <v>758</v>
      </c>
      <c r="G19" s="13">
        <v>682</v>
      </c>
      <c r="H19" s="13">
        <v>503</v>
      </c>
      <c r="I19" s="13">
        <v>6048</v>
      </c>
      <c r="K19" s="5" t="s">
        <v>288</v>
      </c>
      <c r="L19" s="14">
        <v>7.903439153439154E-2</v>
      </c>
      <c r="M19" s="14">
        <v>0.32027116402116401</v>
      </c>
      <c r="N19" s="14">
        <v>5.9854497354497355E-2</v>
      </c>
      <c r="O19" s="14">
        <v>0.21957671957671956</v>
      </c>
      <c r="P19" s="14">
        <v>0.12533068783068782</v>
      </c>
      <c r="Q19" s="14">
        <v>0.11276455026455026</v>
      </c>
      <c r="R19" s="14">
        <v>8.3167989417989419E-2</v>
      </c>
      <c r="S19" s="14">
        <v>1</v>
      </c>
      <c r="U19" s="5" t="s">
        <v>288</v>
      </c>
      <c r="V19" s="14">
        <v>4.7149339120142041E-2</v>
      </c>
      <c r="W19" s="14">
        <v>7.6715909540971919E-2</v>
      </c>
      <c r="X19" s="14">
        <v>9.5792537708388456E-2</v>
      </c>
      <c r="Y19" s="14">
        <v>6.3271237314783929E-2</v>
      </c>
      <c r="Z19" s="14">
        <v>4.7941306685219148E-2</v>
      </c>
      <c r="AA19" s="14">
        <v>5.9165437668083631E-2</v>
      </c>
      <c r="AB19" s="14">
        <v>5.0159553250897486E-2</v>
      </c>
      <c r="AC19" s="14">
        <v>6.2017411634417201E-2</v>
      </c>
    </row>
    <row r="20" spans="1:29">
      <c r="A20" s="5" t="s">
        <v>325</v>
      </c>
      <c r="B20" s="13">
        <v>1040</v>
      </c>
      <c r="C20" s="13">
        <v>1921</v>
      </c>
      <c r="D20" s="13">
        <v>472</v>
      </c>
      <c r="E20" s="13">
        <v>1539</v>
      </c>
      <c r="F20" s="13">
        <v>1136</v>
      </c>
      <c r="G20" s="13">
        <v>1006</v>
      </c>
      <c r="H20" s="13">
        <v>1309</v>
      </c>
      <c r="I20" s="13">
        <v>8423</v>
      </c>
      <c r="K20" s="5" t="s">
        <v>325</v>
      </c>
      <c r="L20" s="14">
        <v>0.12347144722782856</v>
      </c>
      <c r="M20" s="14">
        <v>0.22806600973524874</v>
      </c>
      <c r="N20" s="14">
        <v>5.603704143416835E-2</v>
      </c>
      <c r="O20" s="14">
        <v>0.18271399738810401</v>
      </c>
      <c r="P20" s="14">
        <v>0.13486881158732042</v>
      </c>
      <c r="Q20" s="14">
        <v>0.11943488068384187</v>
      </c>
      <c r="R20" s="14">
        <v>0.15540781194348807</v>
      </c>
      <c r="S20" s="14">
        <v>1</v>
      </c>
      <c r="U20" s="5" t="s">
        <v>325</v>
      </c>
      <c r="V20" s="14">
        <v>0.10258433616097849</v>
      </c>
      <c r="W20" s="14">
        <v>7.6082221078062492E-2</v>
      </c>
      <c r="X20" s="14">
        <v>0.12490076739878275</v>
      </c>
      <c r="Y20" s="14">
        <v>7.3324122159226263E-2</v>
      </c>
      <c r="Z20" s="14">
        <v>7.1848712921383853E-2</v>
      </c>
      <c r="AA20" s="14">
        <v>8.7273358202481124E-2</v>
      </c>
      <c r="AB20" s="14">
        <v>0.1305345033905066</v>
      </c>
      <c r="AC20" s="14">
        <v>8.6371140574850541E-2</v>
      </c>
    </row>
    <row r="21" spans="1:29">
      <c r="A21" s="5" t="s">
        <v>351</v>
      </c>
      <c r="B21" s="13">
        <v>339</v>
      </c>
      <c r="C21" s="13">
        <v>771</v>
      </c>
      <c r="D21" s="13">
        <v>136</v>
      </c>
      <c r="E21" s="13">
        <v>1456</v>
      </c>
      <c r="F21" s="13">
        <v>784</v>
      </c>
      <c r="G21" s="13">
        <v>347</v>
      </c>
      <c r="H21" s="13">
        <v>357</v>
      </c>
      <c r="I21" s="13">
        <v>4190</v>
      </c>
      <c r="K21" s="5" t="s">
        <v>351</v>
      </c>
      <c r="L21" s="14">
        <v>8.0906921241050117E-2</v>
      </c>
      <c r="M21" s="14">
        <v>0.18400954653937948</v>
      </c>
      <c r="N21" s="14">
        <v>3.2458233890214794E-2</v>
      </c>
      <c r="O21" s="14">
        <v>0.34749403341288781</v>
      </c>
      <c r="P21" s="14">
        <v>0.18711217183770884</v>
      </c>
      <c r="Q21" s="14">
        <v>8.2816229116945111E-2</v>
      </c>
      <c r="R21" s="14">
        <v>8.5202863961813841E-2</v>
      </c>
      <c r="S21" s="14">
        <v>1</v>
      </c>
      <c r="U21" s="5" t="s">
        <v>351</v>
      </c>
      <c r="V21" s="14">
        <v>3.3438548037088185E-2</v>
      </c>
      <c r="W21" s="14">
        <v>3.0535862806447781E-2</v>
      </c>
      <c r="X21" s="14">
        <v>3.5988356708123843E-2</v>
      </c>
      <c r="Y21" s="14">
        <v>6.9369669827052269E-2</v>
      </c>
      <c r="Z21" s="14">
        <v>4.9585731452786032E-2</v>
      </c>
      <c r="AA21" s="14">
        <v>3.0103235880975101E-2</v>
      </c>
      <c r="AB21" s="14">
        <v>3.5600319106501792E-2</v>
      </c>
      <c r="AC21" s="14">
        <v>4.2965104951753978E-2</v>
      </c>
    </row>
    <row r="22" spans="1:29">
      <c r="A22" s="5" t="s">
        <v>374</v>
      </c>
      <c r="B22" s="13">
        <v>273</v>
      </c>
      <c r="C22" s="13">
        <v>1258</v>
      </c>
      <c r="D22" s="13">
        <v>383</v>
      </c>
      <c r="E22" s="13">
        <v>369</v>
      </c>
      <c r="F22" s="13">
        <v>909</v>
      </c>
      <c r="G22" s="13">
        <v>663</v>
      </c>
      <c r="H22" s="13">
        <v>348</v>
      </c>
      <c r="I22" s="13">
        <v>4203</v>
      </c>
      <c r="K22" s="5" t="s">
        <v>374</v>
      </c>
      <c r="L22" s="14">
        <v>6.4953604568165596E-2</v>
      </c>
      <c r="M22" s="14">
        <v>0.29931001665477042</v>
      </c>
      <c r="N22" s="14">
        <v>9.112538662859862E-2</v>
      </c>
      <c r="O22" s="14">
        <v>8.7794432548179868E-2</v>
      </c>
      <c r="P22" s="14">
        <v>0.21627408993576017</v>
      </c>
      <c r="Q22" s="14">
        <v>0.15774446823697358</v>
      </c>
      <c r="R22" s="14">
        <v>8.2798001427551754E-2</v>
      </c>
      <c r="S22" s="14">
        <v>1</v>
      </c>
      <c r="U22" s="5" t="s">
        <v>374</v>
      </c>
      <c r="V22" s="14">
        <v>2.6928388242256854E-2</v>
      </c>
      <c r="W22" s="14">
        <v>4.9823755396253319E-2</v>
      </c>
      <c r="X22" s="14">
        <v>0.10134956337655464</v>
      </c>
      <c r="Y22" s="14">
        <v>1.7580637476773547E-2</v>
      </c>
      <c r="Z22" s="14">
        <v>5.7491619758396055E-2</v>
      </c>
      <c r="AA22" s="14">
        <v>5.7517133686128222E-2</v>
      </c>
      <c r="AB22" s="14">
        <v>3.4702832070203429E-2</v>
      </c>
      <c r="AC22" s="14">
        <v>4.3098409573322671E-2</v>
      </c>
    </row>
    <row r="23" spans="1:29">
      <c r="A23" s="5" t="s">
        <v>464</v>
      </c>
      <c r="B23" s="13">
        <v>223</v>
      </c>
      <c r="C23" s="13">
        <v>901</v>
      </c>
      <c r="D23" s="13">
        <v>205</v>
      </c>
      <c r="E23" s="13">
        <v>422</v>
      </c>
      <c r="F23" s="13">
        <v>271</v>
      </c>
      <c r="G23" s="13">
        <v>199</v>
      </c>
      <c r="H23" s="13">
        <v>180</v>
      </c>
      <c r="I23" s="13">
        <v>2401</v>
      </c>
      <c r="K23" s="5" t="s">
        <v>464</v>
      </c>
      <c r="L23" s="14">
        <v>9.2877967513536025E-2</v>
      </c>
      <c r="M23" s="14">
        <v>0.37526030820491463</v>
      </c>
      <c r="N23" s="14">
        <v>8.5381091211994997E-2</v>
      </c>
      <c r="O23" s="14">
        <v>0.17576009995835068</v>
      </c>
      <c r="P23" s="14">
        <v>0.11286963765097877</v>
      </c>
      <c r="Q23" s="14">
        <v>8.2882132444814655E-2</v>
      </c>
      <c r="R23" s="14">
        <v>7.496876301541025E-2</v>
      </c>
      <c r="S23" s="14">
        <v>1</v>
      </c>
      <c r="U23" s="5" t="s">
        <v>464</v>
      </c>
      <c r="V23" s="14">
        <v>2.1996449003748274E-2</v>
      </c>
      <c r="W23" s="14">
        <v>3.5684581567586839E-2</v>
      </c>
      <c r="X23" s="14">
        <v>5.4247155332098437E-2</v>
      </c>
      <c r="Y23" s="14">
        <v>2.0105769688884653E-2</v>
      </c>
      <c r="Z23" s="14">
        <v>1.7139965846562518E-2</v>
      </c>
      <c r="AA23" s="14">
        <v>1.7263815389954022E-2</v>
      </c>
      <c r="AB23" s="14">
        <v>1.7949740725967292E-2</v>
      </c>
      <c r="AC23" s="14">
        <v>2.462033818357072E-2</v>
      </c>
    </row>
    <row r="24" spans="1:29">
      <c r="A24" s="5" t="s">
        <v>465</v>
      </c>
      <c r="B24" s="13">
        <v>21</v>
      </c>
      <c r="C24" s="13">
        <v>262</v>
      </c>
      <c r="D24" s="13">
        <v>72</v>
      </c>
      <c r="E24" s="13">
        <v>48</v>
      </c>
      <c r="F24" s="13">
        <v>83</v>
      </c>
      <c r="G24" s="13">
        <v>104</v>
      </c>
      <c r="H24" s="13">
        <v>28</v>
      </c>
      <c r="I24" s="13">
        <v>618</v>
      </c>
      <c r="K24" s="5" t="s">
        <v>465</v>
      </c>
      <c r="L24" s="14">
        <v>3.3980582524271843E-2</v>
      </c>
      <c r="M24" s="14">
        <v>0.42394822006472493</v>
      </c>
      <c r="N24" s="14">
        <v>0.11650485436893204</v>
      </c>
      <c r="O24" s="14">
        <v>7.7669902912621352E-2</v>
      </c>
      <c r="P24" s="14">
        <v>0.13430420711974109</v>
      </c>
      <c r="Q24" s="14">
        <v>0.16828478964401294</v>
      </c>
      <c r="R24" s="14">
        <v>4.5307443365695796E-2</v>
      </c>
      <c r="S24" s="14">
        <v>1</v>
      </c>
      <c r="U24" s="5" t="s">
        <v>465</v>
      </c>
      <c r="V24" s="14">
        <v>2.0714144801736042E-3</v>
      </c>
      <c r="W24" s="14">
        <v>1.0376648580141788E-2</v>
      </c>
      <c r="X24" s="14">
        <v>1.9052659433712621E-2</v>
      </c>
      <c r="Y24" s="14">
        <v>2.2869121921006239E-3</v>
      </c>
      <c r="Z24" s="14">
        <v>5.2495098349250521E-3</v>
      </c>
      <c r="AA24" s="14">
        <v>9.0222954801769759E-3</v>
      </c>
      <c r="AB24" s="14">
        <v>2.7921818907060232E-3</v>
      </c>
      <c r="AC24" s="14">
        <v>6.3370966253422341E-3</v>
      </c>
    </row>
    <row r="25" spans="1:29">
      <c r="A25" s="5" t="s">
        <v>1363</v>
      </c>
      <c r="B25" s="13">
        <v>10138</v>
      </c>
      <c r="C25" s="13">
        <v>25249</v>
      </c>
      <c r="D25" s="13">
        <v>3779</v>
      </c>
      <c r="E25" s="13">
        <v>20989</v>
      </c>
      <c r="F25" s="13">
        <v>15811</v>
      </c>
      <c r="G25" s="13">
        <v>11527</v>
      </c>
      <c r="H25" s="13">
        <v>10028</v>
      </c>
      <c r="I25" s="13">
        <v>97521</v>
      </c>
      <c r="K25" s="5" t="s">
        <v>922</v>
      </c>
      <c r="L25" s="14">
        <v>0.1039570964202582</v>
      </c>
      <c r="M25" s="14">
        <v>0.25890833769136906</v>
      </c>
      <c r="N25" s="14">
        <v>3.875062806985162E-2</v>
      </c>
      <c r="O25" s="14">
        <v>0.21522543862347596</v>
      </c>
      <c r="P25" s="14">
        <v>0.16212918243250171</v>
      </c>
      <c r="Q25" s="14">
        <v>0.11820018252478953</v>
      </c>
      <c r="R25" s="14">
        <v>0.10282913423775392</v>
      </c>
      <c r="S25" s="14">
        <v>1</v>
      </c>
      <c r="U25" s="5" t="s">
        <v>921</v>
      </c>
      <c r="V25" s="14">
        <v>1</v>
      </c>
      <c r="W25" s="14">
        <v>1</v>
      </c>
      <c r="X25" s="14">
        <v>1</v>
      </c>
      <c r="Y25" s="14">
        <v>1</v>
      </c>
      <c r="Z25" s="14">
        <v>1</v>
      </c>
      <c r="AA25" s="14">
        <v>1</v>
      </c>
      <c r="AB25" s="14">
        <v>1</v>
      </c>
      <c r="AC25" s="14">
        <v>1</v>
      </c>
    </row>
    <row r="29" spans="1:29">
      <c r="A29" s="6" t="s">
        <v>479</v>
      </c>
      <c r="B29" s="5"/>
    </row>
    <row r="30" spans="1:29" ht="51">
      <c r="B30" s="34" t="s">
        <v>472</v>
      </c>
      <c r="C30" s="34" t="s">
        <v>467</v>
      </c>
      <c r="D30" s="34" t="s">
        <v>929</v>
      </c>
      <c r="E30" s="34" t="s">
        <v>923</v>
      </c>
      <c r="F30" s="34" t="s">
        <v>470</v>
      </c>
      <c r="G30" s="34" t="s">
        <v>918</v>
      </c>
      <c r="H30" s="34" t="s">
        <v>1367</v>
      </c>
      <c r="I30" s="34" t="s">
        <v>479</v>
      </c>
      <c r="J30" s="2"/>
      <c r="K30" s="2"/>
      <c r="L30" s="2"/>
      <c r="M30" s="2"/>
      <c r="N30" s="2"/>
      <c r="O30" s="2"/>
      <c r="P30" s="2"/>
      <c r="Q30" s="2"/>
      <c r="R30" s="2"/>
      <c r="S30" s="2"/>
      <c r="T30" s="2"/>
      <c r="U30" s="2"/>
      <c r="V30" s="2"/>
      <c r="W30" s="2"/>
      <c r="X30" s="2"/>
      <c r="Y30" s="2"/>
      <c r="Z30" s="2"/>
      <c r="AA30" s="2"/>
      <c r="AB30" s="2"/>
      <c r="AC30" s="2"/>
    </row>
    <row r="31" spans="1:29">
      <c r="A31" s="5" t="s">
        <v>50</v>
      </c>
      <c r="B31" s="13">
        <v>49</v>
      </c>
      <c r="C31" s="13">
        <v>75</v>
      </c>
      <c r="D31" s="13">
        <v>8</v>
      </c>
      <c r="E31" s="13">
        <v>50</v>
      </c>
      <c r="F31" s="13">
        <v>38</v>
      </c>
      <c r="G31" s="13">
        <v>43</v>
      </c>
      <c r="H31" s="13">
        <v>45</v>
      </c>
      <c r="I31" s="13">
        <v>308</v>
      </c>
    </row>
    <row r="32" spans="1:29">
      <c r="A32" s="5" t="s">
        <v>465</v>
      </c>
      <c r="B32" s="13">
        <v>21</v>
      </c>
      <c r="C32" s="13">
        <v>262</v>
      </c>
      <c r="D32" s="13">
        <v>72</v>
      </c>
      <c r="E32" s="13">
        <v>48</v>
      </c>
      <c r="F32" s="13">
        <v>83</v>
      </c>
      <c r="G32" s="13">
        <v>104</v>
      </c>
      <c r="H32" s="13">
        <v>28</v>
      </c>
      <c r="I32" s="13">
        <v>618</v>
      </c>
    </row>
    <row r="33" spans="1:9">
      <c r="A33" s="5" t="s">
        <v>170</v>
      </c>
      <c r="B33" s="13">
        <v>108</v>
      </c>
      <c r="C33" s="13">
        <v>550</v>
      </c>
      <c r="D33" s="13">
        <v>106</v>
      </c>
      <c r="E33" s="13">
        <v>468</v>
      </c>
      <c r="F33" s="13">
        <v>147</v>
      </c>
      <c r="G33" s="13">
        <v>158</v>
      </c>
      <c r="H33" s="13">
        <v>172</v>
      </c>
      <c r="I33" s="13">
        <v>1709</v>
      </c>
    </row>
    <row r="34" spans="1:9">
      <c r="A34" s="5" t="s">
        <v>464</v>
      </c>
      <c r="B34" s="13">
        <v>223</v>
      </c>
      <c r="C34" s="13">
        <v>901</v>
      </c>
      <c r="D34" s="13">
        <v>205</v>
      </c>
      <c r="E34" s="13">
        <v>422</v>
      </c>
      <c r="F34" s="13">
        <v>271</v>
      </c>
      <c r="G34" s="13">
        <v>199</v>
      </c>
      <c r="H34" s="13">
        <v>180</v>
      </c>
      <c r="I34" s="13">
        <v>2401</v>
      </c>
    </row>
    <row r="35" spans="1:9">
      <c r="A35" s="5" t="s">
        <v>151</v>
      </c>
      <c r="B35" s="13">
        <v>291</v>
      </c>
      <c r="C35" s="13">
        <v>863</v>
      </c>
      <c r="D35" s="13">
        <v>64</v>
      </c>
      <c r="E35" s="13">
        <v>883</v>
      </c>
      <c r="F35" s="13">
        <v>376</v>
      </c>
      <c r="G35" s="13">
        <v>322</v>
      </c>
      <c r="H35" s="13">
        <v>340</v>
      </c>
      <c r="I35" s="13">
        <v>3139</v>
      </c>
    </row>
    <row r="36" spans="1:9">
      <c r="A36" s="5" t="s">
        <v>185</v>
      </c>
      <c r="B36" s="13">
        <v>403</v>
      </c>
      <c r="C36" s="13">
        <v>1041</v>
      </c>
      <c r="D36" s="13">
        <v>250</v>
      </c>
      <c r="E36" s="13">
        <v>958</v>
      </c>
      <c r="F36" s="13">
        <v>332</v>
      </c>
      <c r="G36" s="13">
        <v>294</v>
      </c>
      <c r="H36" s="13">
        <v>242</v>
      </c>
      <c r="I36" s="13">
        <v>3520</v>
      </c>
    </row>
    <row r="37" spans="1:9">
      <c r="A37" s="5" t="s">
        <v>114</v>
      </c>
      <c r="B37" s="13">
        <v>284</v>
      </c>
      <c r="C37" s="13">
        <v>952</v>
      </c>
      <c r="D37" s="13">
        <v>85</v>
      </c>
      <c r="E37" s="13">
        <v>593</v>
      </c>
      <c r="F37" s="13">
        <v>578</v>
      </c>
      <c r="G37" s="13">
        <v>487</v>
      </c>
      <c r="H37" s="13">
        <v>621</v>
      </c>
      <c r="I37" s="13">
        <v>3600</v>
      </c>
    </row>
    <row r="38" spans="1:9">
      <c r="A38" s="5" t="s">
        <v>261</v>
      </c>
      <c r="B38" s="13">
        <v>333</v>
      </c>
      <c r="C38" s="13">
        <v>1379</v>
      </c>
      <c r="D38" s="13">
        <v>240</v>
      </c>
      <c r="E38" s="13">
        <v>645</v>
      </c>
      <c r="F38" s="13">
        <v>871</v>
      </c>
      <c r="G38" s="13">
        <v>378</v>
      </c>
      <c r="H38" s="13">
        <v>194</v>
      </c>
      <c r="I38" s="13">
        <v>4040</v>
      </c>
    </row>
    <row r="39" spans="1:9">
      <c r="A39" s="5" t="s">
        <v>351</v>
      </c>
      <c r="B39" s="13">
        <v>339</v>
      </c>
      <c r="C39" s="13">
        <v>771</v>
      </c>
      <c r="D39" s="13">
        <v>136</v>
      </c>
      <c r="E39" s="13">
        <v>1456</v>
      </c>
      <c r="F39" s="13">
        <v>784</v>
      </c>
      <c r="G39" s="13">
        <v>347</v>
      </c>
      <c r="H39" s="13">
        <v>357</v>
      </c>
      <c r="I39" s="13">
        <v>4190</v>
      </c>
    </row>
    <row r="40" spans="1:9">
      <c r="A40" s="5" t="s">
        <v>374</v>
      </c>
      <c r="B40" s="13">
        <v>273</v>
      </c>
      <c r="C40" s="13">
        <v>1258</v>
      </c>
      <c r="D40" s="13">
        <v>383</v>
      </c>
      <c r="E40" s="13">
        <v>369</v>
      </c>
      <c r="F40" s="13">
        <v>909</v>
      </c>
      <c r="G40" s="13">
        <v>663</v>
      </c>
      <c r="H40" s="13">
        <v>348</v>
      </c>
      <c r="I40" s="13">
        <v>4203</v>
      </c>
    </row>
    <row r="41" spans="1:9">
      <c r="A41" s="5" t="s">
        <v>136</v>
      </c>
      <c r="B41" s="13">
        <v>461</v>
      </c>
      <c r="C41" s="13">
        <v>747</v>
      </c>
      <c r="D41" s="13">
        <v>33</v>
      </c>
      <c r="E41" s="13">
        <v>1015</v>
      </c>
      <c r="F41" s="13">
        <v>932</v>
      </c>
      <c r="G41" s="13">
        <v>458</v>
      </c>
      <c r="H41" s="13">
        <v>1092</v>
      </c>
      <c r="I41" s="13">
        <v>4738</v>
      </c>
    </row>
    <row r="42" spans="1:9">
      <c r="A42" s="5" t="s">
        <v>8</v>
      </c>
      <c r="B42" s="13">
        <v>634</v>
      </c>
      <c r="C42" s="13">
        <v>1257</v>
      </c>
      <c r="D42" s="13">
        <v>41</v>
      </c>
      <c r="E42" s="13">
        <v>1191</v>
      </c>
      <c r="F42" s="13">
        <v>957</v>
      </c>
      <c r="G42" s="13">
        <v>768</v>
      </c>
      <c r="H42" s="13">
        <v>1004</v>
      </c>
      <c r="I42" s="13">
        <v>5852</v>
      </c>
    </row>
    <row r="43" spans="1:9">
      <c r="A43" s="5" t="s">
        <v>83</v>
      </c>
      <c r="B43" s="13">
        <v>394</v>
      </c>
      <c r="C43" s="13">
        <v>1326</v>
      </c>
      <c r="D43" s="13">
        <v>293</v>
      </c>
      <c r="E43" s="13">
        <v>2112</v>
      </c>
      <c r="F43" s="13">
        <v>1016</v>
      </c>
      <c r="G43" s="13">
        <v>521</v>
      </c>
      <c r="H43" s="13">
        <v>294</v>
      </c>
      <c r="I43" s="13">
        <v>5956</v>
      </c>
    </row>
    <row r="44" spans="1:9">
      <c r="A44" s="5" t="s">
        <v>288</v>
      </c>
      <c r="B44" s="13">
        <v>478</v>
      </c>
      <c r="C44" s="13">
        <v>1937</v>
      </c>
      <c r="D44" s="13">
        <v>362</v>
      </c>
      <c r="E44" s="13">
        <v>1328</v>
      </c>
      <c r="F44" s="13">
        <v>758</v>
      </c>
      <c r="G44" s="13">
        <v>682</v>
      </c>
      <c r="H44" s="13">
        <v>503</v>
      </c>
      <c r="I44" s="13">
        <v>6048</v>
      </c>
    </row>
    <row r="45" spans="1:9">
      <c r="A45" s="5" t="s">
        <v>463</v>
      </c>
      <c r="B45" s="13">
        <v>604</v>
      </c>
      <c r="C45" s="13">
        <v>2305</v>
      </c>
      <c r="D45" s="13">
        <v>250</v>
      </c>
      <c r="E45" s="13">
        <v>972</v>
      </c>
      <c r="F45" s="13">
        <v>999</v>
      </c>
      <c r="G45" s="13">
        <v>653</v>
      </c>
      <c r="H45" s="13">
        <v>369</v>
      </c>
      <c r="I45" s="13">
        <v>6152</v>
      </c>
    </row>
    <row r="46" spans="1:9">
      <c r="A46" s="5" t="s">
        <v>27</v>
      </c>
      <c r="B46" s="13">
        <v>1266</v>
      </c>
      <c r="C46" s="13">
        <v>1850</v>
      </c>
      <c r="D46" s="13">
        <v>26</v>
      </c>
      <c r="E46" s="13">
        <v>1076</v>
      </c>
      <c r="F46" s="13">
        <v>997</v>
      </c>
      <c r="G46" s="13">
        <v>724</v>
      </c>
      <c r="H46" s="13">
        <v>985</v>
      </c>
      <c r="I46" s="13">
        <v>6924</v>
      </c>
    </row>
    <row r="47" spans="1:9">
      <c r="A47" s="5" t="s">
        <v>325</v>
      </c>
      <c r="B47" s="13">
        <v>1040</v>
      </c>
      <c r="C47" s="13">
        <v>1921</v>
      </c>
      <c r="D47" s="13">
        <v>472</v>
      </c>
      <c r="E47" s="13">
        <v>1539</v>
      </c>
      <c r="F47" s="13">
        <v>1136</v>
      </c>
      <c r="G47" s="13">
        <v>1006</v>
      </c>
      <c r="H47" s="13">
        <v>1309</v>
      </c>
      <c r="I47" s="13">
        <v>8423</v>
      </c>
    </row>
    <row r="48" spans="1:9">
      <c r="A48" s="5" t="s">
        <v>52</v>
      </c>
      <c r="B48" s="13">
        <v>551</v>
      </c>
      <c r="C48" s="13">
        <v>2035</v>
      </c>
      <c r="D48" s="13">
        <v>372</v>
      </c>
      <c r="E48" s="13">
        <v>3150</v>
      </c>
      <c r="F48" s="13">
        <v>1052</v>
      </c>
      <c r="G48" s="13">
        <v>566</v>
      </c>
      <c r="H48" s="13">
        <v>1047</v>
      </c>
      <c r="I48" s="13">
        <v>8773</v>
      </c>
    </row>
    <row r="49" spans="1:19">
      <c r="A49" s="5" t="s">
        <v>201</v>
      </c>
      <c r="B49" s="13">
        <v>2386</v>
      </c>
      <c r="C49" s="13">
        <v>3819</v>
      </c>
      <c r="D49" s="13">
        <v>381</v>
      </c>
      <c r="E49" s="13">
        <v>2714</v>
      </c>
      <c r="F49" s="13">
        <v>3575</v>
      </c>
      <c r="G49" s="13">
        <v>3154</v>
      </c>
      <c r="H49" s="13">
        <v>898</v>
      </c>
      <c r="I49" s="13">
        <v>16927</v>
      </c>
    </row>
    <row r="50" spans="1:19">
      <c r="A50" s="5" t="s">
        <v>479</v>
      </c>
      <c r="B50" s="13">
        <v>10138</v>
      </c>
      <c r="C50" s="13">
        <v>25249</v>
      </c>
      <c r="D50" s="13">
        <v>3779</v>
      </c>
      <c r="E50" s="13">
        <v>20989</v>
      </c>
      <c r="F50" s="13">
        <v>15811</v>
      </c>
      <c r="G50" s="13">
        <v>11527</v>
      </c>
      <c r="H50" s="13">
        <v>10028</v>
      </c>
      <c r="I50" s="13">
        <v>97521</v>
      </c>
    </row>
    <row r="55" spans="1:19" ht="24" customHeight="1">
      <c r="K55" s="6" t="s">
        <v>479</v>
      </c>
      <c r="L55" s="5"/>
      <c r="M55" s="12"/>
      <c r="N55" s="12"/>
      <c r="O55" s="12"/>
      <c r="P55" s="12"/>
      <c r="Q55" s="12"/>
      <c r="R55" s="12"/>
      <c r="S55" s="12"/>
    </row>
    <row r="56" spans="1:19">
      <c r="K56" s="5"/>
      <c r="L56" s="12" t="s">
        <v>472</v>
      </c>
      <c r="M56" s="12" t="s">
        <v>467</v>
      </c>
      <c r="N56" s="12" t="s">
        <v>466</v>
      </c>
      <c r="O56" s="12" t="s">
        <v>923</v>
      </c>
      <c r="P56" s="12" t="s">
        <v>470</v>
      </c>
      <c r="Q56" s="12" t="s">
        <v>918</v>
      </c>
      <c r="R56" s="12" t="s">
        <v>1367</v>
      </c>
      <c r="S56" s="12" t="s">
        <v>922</v>
      </c>
    </row>
    <row r="57" spans="1:19">
      <c r="K57" s="5" t="s">
        <v>8</v>
      </c>
      <c r="L57" s="14">
        <v>0.10833902939166097</v>
      </c>
      <c r="M57" s="14">
        <v>0.21479835953520163</v>
      </c>
      <c r="N57" s="14">
        <v>7.0061517429938483E-3</v>
      </c>
      <c r="O57" s="14">
        <v>0.20352016404647982</v>
      </c>
      <c r="P57" s="14">
        <v>0.16353383458646617</v>
      </c>
      <c r="Q57" s="14">
        <v>0.13123718386876282</v>
      </c>
      <c r="R57" s="14">
        <v>0.17156527682843473</v>
      </c>
      <c r="S57" s="14">
        <v>1</v>
      </c>
    </row>
    <row r="58" spans="1:19">
      <c r="K58" s="5" t="s">
        <v>27</v>
      </c>
      <c r="L58" s="14">
        <v>0.18284228769497402</v>
      </c>
      <c r="M58" s="14">
        <v>0.26718659734257655</v>
      </c>
      <c r="N58" s="14">
        <v>3.7550548815713462E-3</v>
      </c>
      <c r="O58" s="14">
        <v>0.15540150202195263</v>
      </c>
      <c r="P58" s="14">
        <v>0.14399191218948584</v>
      </c>
      <c r="Q58" s="14">
        <v>0.10456383593298671</v>
      </c>
      <c r="R58" s="14">
        <v>0.14225880993645293</v>
      </c>
      <c r="S58" s="14">
        <v>1</v>
      </c>
    </row>
    <row r="59" spans="1:19">
      <c r="K59" s="5" t="s">
        <v>50</v>
      </c>
      <c r="L59" s="14">
        <v>0.15909090909090909</v>
      </c>
      <c r="M59" s="14">
        <v>0.2435064935064935</v>
      </c>
      <c r="N59" s="14">
        <v>2.5974025974025976E-2</v>
      </c>
      <c r="O59" s="14">
        <v>0.16233766233766234</v>
      </c>
      <c r="P59" s="14">
        <v>0.12337662337662338</v>
      </c>
      <c r="Q59" s="14">
        <v>0.1396103896103896</v>
      </c>
      <c r="R59" s="14">
        <v>0.1461038961038961</v>
      </c>
      <c r="S59" s="14">
        <v>1</v>
      </c>
    </row>
    <row r="60" spans="1:19">
      <c r="K60" s="5" t="s">
        <v>52</v>
      </c>
      <c r="L60" s="14">
        <v>6.2806337626809525E-2</v>
      </c>
      <c r="M60" s="14">
        <v>0.23196170067251795</v>
      </c>
      <c r="N60" s="14">
        <v>4.2402826855123678E-2</v>
      </c>
      <c r="O60" s="14">
        <v>0.3590561951441924</v>
      </c>
      <c r="P60" s="14">
        <v>0.1199133705687906</v>
      </c>
      <c r="Q60" s="14">
        <v>6.4516129032258063E-2</v>
      </c>
      <c r="R60" s="14">
        <v>0.11934344010030776</v>
      </c>
      <c r="S60" s="14">
        <v>1</v>
      </c>
    </row>
    <row r="61" spans="1:19">
      <c r="K61" s="5" t="s">
        <v>83</v>
      </c>
      <c r="L61" s="14">
        <v>6.61517797179315E-2</v>
      </c>
      <c r="M61" s="14">
        <v>0.222632639355272</v>
      </c>
      <c r="N61" s="14">
        <v>4.9194089993284083E-2</v>
      </c>
      <c r="O61" s="14">
        <v>0.35460040295500334</v>
      </c>
      <c r="P61" s="14">
        <v>0.17058428475486903</v>
      </c>
      <c r="Q61" s="14">
        <v>8.7474815312290122E-2</v>
      </c>
      <c r="R61" s="14">
        <v>4.9361987911349901E-2</v>
      </c>
      <c r="S61" s="14">
        <v>1</v>
      </c>
    </row>
    <row r="62" spans="1:19">
      <c r="K62" s="5" t="s">
        <v>114</v>
      </c>
      <c r="L62" s="14">
        <v>7.8888888888888883E-2</v>
      </c>
      <c r="M62" s="14">
        <v>0.26444444444444443</v>
      </c>
      <c r="N62" s="14">
        <v>2.361111111111111E-2</v>
      </c>
      <c r="O62" s="14">
        <v>0.16472222222222221</v>
      </c>
      <c r="P62" s="14">
        <v>0.16055555555555556</v>
      </c>
      <c r="Q62" s="14">
        <v>0.13527777777777777</v>
      </c>
      <c r="R62" s="14">
        <v>0.17249999999999999</v>
      </c>
      <c r="S62" s="14">
        <v>1</v>
      </c>
    </row>
    <row r="63" spans="1:19">
      <c r="K63" s="5" t="s">
        <v>136</v>
      </c>
      <c r="L63" s="14">
        <v>9.729843815956099E-2</v>
      </c>
      <c r="M63" s="14">
        <v>0.15766146053187</v>
      </c>
      <c r="N63" s="14">
        <v>6.9649641198818064E-3</v>
      </c>
      <c r="O63" s="14">
        <v>0.21422541156606162</v>
      </c>
      <c r="P63" s="14">
        <v>0.19670747150696496</v>
      </c>
      <c r="Q63" s="14">
        <v>9.6665259603208098E-2</v>
      </c>
      <c r="R63" s="14">
        <v>0.23047699451245252</v>
      </c>
      <c r="S63" s="14">
        <v>1</v>
      </c>
    </row>
    <row r="64" spans="1:19">
      <c r="K64" s="5" t="s">
        <v>151</v>
      </c>
      <c r="L64" s="14">
        <v>9.2704683020070081E-2</v>
      </c>
      <c r="M64" s="14">
        <v>0.27492832112137622</v>
      </c>
      <c r="N64" s="14">
        <v>2.0388658808537751E-2</v>
      </c>
      <c r="O64" s="14">
        <v>0.28129977699904429</v>
      </c>
      <c r="P64" s="14">
        <v>0.11978337050015929</v>
      </c>
      <c r="Q64" s="14">
        <v>0.10258043963045556</v>
      </c>
      <c r="R64" s="14">
        <v>0.10831474992035681</v>
      </c>
      <c r="S64" s="14">
        <v>1</v>
      </c>
    </row>
    <row r="65" spans="11:19">
      <c r="K65" s="5" t="s">
        <v>170</v>
      </c>
      <c r="L65" s="14">
        <v>6.3194850789935642E-2</v>
      </c>
      <c r="M65" s="14">
        <v>0.32182562902282036</v>
      </c>
      <c r="N65" s="14">
        <v>6.2024575775307199E-2</v>
      </c>
      <c r="O65" s="14">
        <v>0.27384435342305441</v>
      </c>
      <c r="P65" s="14">
        <v>8.6015213575190166E-2</v>
      </c>
      <c r="Q65" s="14">
        <v>9.2451726155646577E-2</v>
      </c>
      <c r="R65" s="14">
        <v>0.10064365125804564</v>
      </c>
      <c r="S65" s="14">
        <v>1</v>
      </c>
    </row>
    <row r="66" spans="11:19">
      <c r="K66" s="5" t="s">
        <v>185</v>
      </c>
      <c r="L66" s="14">
        <v>0.11448863636363636</v>
      </c>
      <c r="M66" s="14">
        <v>0.29573863636363634</v>
      </c>
      <c r="N66" s="14">
        <v>7.1022727272727279E-2</v>
      </c>
      <c r="O66" s="14">
        <v>0.27215909090909091</v>
      </c>
      <c r="P66" s="14">
        <v>9.4318181818181815E-2</v>
      </c>
      <c r="Q66" s="14">
        <v>8.3522727272727276E-2</v>
      </c>
      <c r="R66" s="14">
        <v>6.8750000000000006E-2</v>
      </c>
      <c r="S66" s="14">
        <v>1</v>
      </c>
    </row>
    <row r="67" spans="11:19">
      <c r="K67" s="5" t="s">
        <v>201</v>
      </c>
      <c r="L67" s="14">
        <v>0.14095823240975955</v>
      </c>
      <c r="M67" s="14">
        <v>0.22561587995510132</v>
      </c>
      <c r="N67" s="14">
        <v>2.25084185029834E-2</v>
      </c>
      <c r="O67" s="14">
        <v>0.1603355585750576</v>
      </c>
      <c r="P67" s="14">
        <v>0.21120103975896495</v>
      </c>
      <c r="Q67" s="14">
        <v>0.18632953269923791</v>
      </c>
      <c r="R67" s="14">
        <v>5.3051338098895257E-2</v>
      </c>
      <c r="S67" s="14">
        <v>1</v>
      </c>
    </row>
    <row r="68" spans="11:19">
      <c r="K68" s="5" t="s">
        <v>463</v>
      </c>
      <c r="L68" s="14">
        <v>9.8179453836150843E-2</v>
      </c>
      <c r="M68" s="14">
        <v>0.3746749024707412</v>
      </c>
      <c r="N68" s="14">
        <v>4.0637191157347201E-2</v>
      </c>
      <c r="O68" s="14">
        <v>0.15799739921976594</v>
      </c>
      <c r="P68" s="14">
        <v>0.16238621586475943</v>
      </c>
      <c r="Q68" s="14">
        <v>0.1061443433029909</v>
      </c>
      <c r="R68" s="14">
        <v>5.9980494148244475E-2</v>
      </c>
      <c r="S68" s="14">
        <v>1</v>
      </c>
    </row>
    <row r="69" spans="11:19">
      <c r="K69" s="5" t="s">
        <v>261</v>
      </c>
      <c r="L69" s="14">
        <v>8.242574257425743E-2</v>
      </c>
      <c r="M69" s="14">
        <v>0.34133663366336636</v>
      </c>
      <c r="N69" s="14">
        <v>5.9405940594059403E-2</v>
      </c>
      <c r="O69" s="14">
        <v>0.15965346534653466</v>
      </c>
      <c r="P69" s="14">
        <v>0.21559405940594059</v>
      </c>
      <c r="Q69" s="14">
        <v>9.3564356435643564E-2</v>
      </c>
      <c r="R69" s="14">
        <v>4.8019801980198021E-2</v>
      </c>
      <c r="S69" s="14">
        <v>1</v>
      </c>
    </row>
    <row r="70" spans="11:19">
      <c r="K70" s="5" t="s">
        <v>288</v>
      </c>
      <c r="L70" s="14">
        <v>7.903439153439154E-2</v>
      </c>
      <c r="M70" s="14">
        <v>0.32027116402116401</v>
      </c>
      <c r="N70" s="14">
        <v>5.9854497354497355E-2</v>
      </c>
      <c r="O70" s="14">
        <v>0.21957671957671956</v>
      </c>
      <c r="P70" s="14">
        <v>0.12533068783068782</v>
      </c>
      <c r="Q70" s="14">
        <v>0.11276455026455026</v>
      </c>
      <c r="R70" s="14">
        <v>8.3167989417989419E-2</v>
      </c>
      <c r="S70" s="14">
        <v>1</v>
      </c>
    </row>
    <row r="71" spans="11:19">
      <c r="K71" s="5" t="s">
        <v>325</v>
      </c>
      <c r="L71" s="14">
        <v>0.12347144722782856</v>
      </c>
      <c r="M71" s="14">
        <v>0.22806600973524874</v>
      </c>
      <c r="N71" s="14">
        <v>5.603704143416835E-2</v>
      </c>
      <c r="O71" s="14">
        <v>0.18271399738810401</v>
      </c>
      <c r="P71" s="14">
        <v>0.13486881158732042</v>
      </c>
      <c r="Q71" s="14">
        <v>0.11943488068384187</v>
      </c>
      <c r="R71" s="14">
        <v>0.15540781194348807</v>
      </c>
      <c r="S71" s="14">
        <v>1</v>
      </c>
    </row>
    <row r="72" spans="11:19">
      <c r="K72" s="5" t="s">
        <v>351</v>
      </c>
      <c r="L72" s="14">
        <v>8.0906921241050117E-2</v>
      </c>
      <c r="M72" s="14">
        <v>0.18400954653937948</v>
      </c>
      <c r="N72" s="14">
        <v>3.2458233890214794E-2</v>
      </c>
      <c r="O72" s="14">
        <v>0.34749403341288781</v>
      </c>
      <c r="P72" s="14">
        <v>0.18711217183770884</v>
      </c>
      <c r="Q72" s="14">
        <v>8.2816229116945111E-2</v>
      </c>
      <c r="R72" s="14">
        <v>8.5202863961813841E-2</v>
      </c>
      <c r="S72" s="14">
        <v>1</v>
      </c>
    </row>
    <row r="73" spans="11:19">
      <c r="K73" s="5" t="s">
        <v>374</v>
      </c>
      <c r="L73" s="14">
        <v>6.4953604568165596E-2</v>
      </c>
      <c r="M73" s="14">
        <v>0.29931001665477042</v>
      </c>
      <c r="N73" s="14">
        <v>9.112538662859862E-2</v>
      </c>
      <c r="O73" s="14">
        <v>8.7794432548179868E-2</v>
      </c>
      <c r="P73" s="14">
        <v>0.21627408993576017</v>
      </c>
      <c r="Q73" s="14">
        <v>0.15774446823697358</v>
      </c>
      <c r="R73" s="14">
        <v>8.2798001427551754E-2</v>
      </c>
      <c r="S73" s="14">
        <v>1</v>
      </c>
    </row>
    <row r="74" spans="11:19">
      <c r="K74" s="5" t="s">
        <v>464</v>
      </c>
      <c r="L74" s="14">
        <v>9.2877967513536025E-2</v>
      </c>
      <c r="M74" s="14">
        <v>0.37526030820491463</v>
      </c>
      <c r="N74" s="14">
        <v>8.5381091211994997E-2</v>
      </c>
      <c r="O74" s="14">
        <v>0.17576009995835068</v>
      </c>
      <c r="P74" s="14">
        <v>0.11286963765097877</v>
      </c>
      <c r="Q74" s="14">
        <v>8.2882132444814655E-2</v>
      </c>
      <c r="R74" s="14">
        <v>7.496876301541025E-2</v>
      </c>
      <c r="S74" s="14">
        <v>1</v>
      </c>
    </row>
    <row r="75" spans="11:19">
      <c r="K75" s="5" t="s">
        <v>465</v>
      </c>
      <c r="L75" s="14">
        <v>3.3980582524271843E-2</v>
      </c>
      <c r="M75" s="14">
        <v>0.42394822006472493</v>
      </c>
      <c r="N75" s="14">
        <v>0.11650485436893204</v>
      </c>
      <c r="O75" s="14">
        <v>7.7669902912621352E-2</v>
      </c>
      <c r="P75" s="14">
        <v>0.13430420711974109</v>
      </c>
      <c r="Q75" s="14">
        <v>0.16828478964401294</v>
      </c>
      <c r="R75" s="14">
        <v>4.5307443365695796E-2</v>
      </c>
      <c r="S75" s="14">
        <v>1</v>
      </c>
    </row>
    <row r="76" spans="11:19">
      <c r="K76" s="5" t="s">
        <v>922</v>
      </c>
      <c r="L76" s="14">
        <v>0.1039570964202582</v>
      </c>
      <c r="M76" s="14">
        <v>0.25890833769136906</v>
      </c>
      <c r="N76" s="14">
        <v>3.875062806985162E-2</v>
      </c>
      <c r="O76" s="14">
        <v>0.21522543862347596</v>
      </c>
      <c r="P76" s="14">
        <v>0.16212918243250171</v>
      </c>
      <c r="Q76" s="14">
        <v>0.11820018252478953</v>
      </c>
      <c r="R76" s="14">
        <v>0.10282913423775392</v>
      </c>
      <c r="S76" s="14">
        <v>1</v>
      </c>
    </row>
  </sheetData>
  <pageMargins left="0.7" right="0.7" top="0.75" bottom="0.75" header="0.3" footer="0.3"/>
  <pageSetup paperSize="9" orientation="portrait" r:id="rId6"/>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D2976"/>
  <sheetViews>
    <sheetView topLeftCell="A251" workbookViewId="0">
      <selection activeCell="B6" sqref="B6"/>
    </sheetView>
  </sheetViews>
  <sheetFormatPr baseColWidth="10" defaultRowHeight="12.75"/>
  <cols>
    <col min="1" max="1" width="19.6640625" bestFit="1" customWidth="1"/>
    <col min="2" max="2" width="27" bestFit="1" customWidth="1"/>
    <col min="3" max="3" width="24.1640625" bestFit="1" customWidth="1"/>
    <col min="4" max="4" width="9" bestFit="1" customWidth="1"/>
  </cols>
  <sheetData>
    <row r="1" spans="1:4">
      <c r="A1" t="s">
        <v>462</v>
      </c>
      <c r="B1" t="s">
        <v>461</v>
      </c>
      <c r="C1" s="3" t="s">
        <v>473</v>
      </c>
      <c r="D1" s="3" t="s">
        <v>474</v>
      </c>
    </row>
    <row r="2" spans="1:4">
      <c r="A2" t="s">
        <v>8</v>
      </c>
      <c r="B2" t="s">
        <v>9</v>
      </c>
      <c r="C2" t="s">
        <v>467</v>
      </c>
      <c r="D2">
        <v>72</v>
      </c>
    </row>
    <row r="3" spans="1:4">
      <c r="A3" t="s">
        <v>8</v>
      </c>
      <c r="B3" t="s">
        <v>9</v>
      </c>
      <c r="C3" t="s">
        <v>466</v>
      </c>
      <c r="D3">
        <v>3</v>
      </c>
    </row>
    <row r="4" spans="1:4">
      <c r="A4" t="s">
        <v>8</v>
      </c>
      <c r="B4" t="s">
        <v>9</v>
      </c>
      <c r="C4" t="s">
        <v>468</v>
      </c>
      <c r="D4">
        <v>48</v>
      </c>
    </row>
    <row r="5" spans="1:4">
      <c r="A5" t="s">
        <v>8</v>
      </c>
      <c r="B5" t="s">
        <v>9</v>
      </c>
      <c r="C5" t="s">
        <v>918</v>
      </c>
      <c r="D5">
        <v>31</v>
      </c>
    </row>
    <row r="6" spans="1:4">
      <c r="A6" t="s">
        <v>8</v>
      </c>
      <c r="B6" t="s">
        <v>9</v>
      </c>
      <c r="C6" t="s">
        <v>470</v>
      </c>
      <c r="D6">
        <v>52</v>
      </c>
    </row>
    <row r="7" spans="1:4">
      <c r="A7" t="s">
        <v>8</v>
      </c>
      <c r="B7" t="s">
        <v>9</v>
      </c>
      <c r="C7" t="s">
        <v>1367</v>
      </c>
      <c r="D7">
        <v>47</v>
      </c>
    </row>
    <row r="8" spans="1:4">
      <c r="A8" t="s">
        <v>8</v>
      </c>
      <c r="B8" t="s">
        <v>9</v>
      </c>
      <c r="C8" t="s">
        <v>472</v>
      </c>
      <c r="D8">
        <v>65</v>
      </c>
    </row>
    <row r="9" spans="1:4">
      <c r="A9" t="s">
        <v>8</v>
      </c>
      <c r="B9" t="s">
        <v>10</v>
      </c>
      <c r="C9" t="s">
        <v>467</v>
      </c>
      <c r="D9">
        <v>9</v>
      </c>
    </row>
    <row r="10" spans="1:4">
      <c r="A10" t="s">
        <v>8</v>
      </c>
      <c r="B10" t="s">
        <v>10</v>
      </c>
      <c r="C10" t="s">
        <v>466</v>
      </c>
      <c r="D10">
        <v>0</v>
      </c>
    </row>
    <row r="11" spans="1:4">
      <c r="A11" t="s">
        <v>8</v>
      </c>
      <c r="B11" t="s">
        <v>10</v>
      </c>
      <c r="C11" t="s">
        <v>468</v>
      </c>
      <c r="D11">
        <v>25</v>
      </c>
    </row>
    <row r="12" spans="1:4">
      <c r="A12" t="s">
        <v>8</v>
      </c>
      <c r="B12" t="s">
        <v>10</v>
      </c>
      <c r="C12" t="s">
        <v>918</v>
      </c>
      <c r="D12">
        <v>7</v>
      </c>
    </row>
    <row r="13" spans="1:4">
      <c r="A13" t="s">
        <v>8</v>
      </c>
      <c r="B13" t="s">
        <v>10</v>
      </c>
      <c r="C13" t="s">
        <v>470</v>
      </c>
      <c r="D13">
        <v>21</v>
      </c>
    </row>
    <row r="14" spans="1:4">
      <c r="A14" t="s">
        <v>8</v>
      </c>
      <c r="B14" t="s">
        <v>10</v>
      </c>
      <c r="C14" t="s">
        <v>1367</v>
      </c>
      <c r="D14">
        <v>39</v>
      </c>
    </row>
    <row r="15" spans="1:4">
      <c r="A15" t="s">
        <v>8</v>
      </c>
      <c r="B15" t="s">
        <v>10</v>
      </c>
      <c r="C15" t="s">
        <v>472</v>
      </c>
      <c r="D15">
        <v>49</v>
      </c>
    </row>
    <row r="16" spans="1:4">
      <c r="A16" t="s">
        <v>8</v>
      </c>
      <c r="B16" t="s">
        <v>11</v>
      </c>
      <c r="C16" t="s">
        <v>467</v>
      </c>
      <c r="D16">
        <v>138</v>
      </c>
    </row>
    <row r="17" spans="1:4">
      <c r="A17" t="s">
        <v>8</v>
      </c>
      <c r="B17" t="s">
        <v>11</v>
      </c>
      <c r="C17" t="s">
        <v>466</v>
      </c>
      <c r="D17">
        <v>2</v>
      </c>
    </row>
    <row r="18" spans="1:4">
      <c r="A18" t="s">
        <v>8</v>
      </c>
      <c r="B18" t="s">
        <v>11</v>
      </c>
      <c r="C18" t="s">
        <v>468</v>
      </c>
      <c r="D18">
        <v>197</v>
      </c>
    </row>
    <row r="19" spans="1:4">
      <c r="A19" t="s">
        <v>8</v>
      </c>
      <c r="B19" t="s">
        <v>11</v>
      </c>
      <c r="C19" t="s">
        <v>918</v>
      </c>
      <c r="D19">
        <v>84</v>
      </c>
    </row>
    <row r="20" spans="1:4">
      <c r="A20" t="s">
        <v>8</v>
      </c>
      <c r="B20" t="s">
        <v>11</v>
      </c>
      <c r="C20" t="s">
        <v>470</v>
      </c>
      <c r="D20">
        <v>80</v>
      </c>
    </row>
    <row r="21" spans="1:4">
      <c r="A21" t="s">
        <v>8</v>
      </c>
      <c r="B21" t="s">
        <v>11</v>
      </c>
      <c r="C21" t="s">
        <v>1367</v>
      </c>
      <c r="D21">
        <v>22</v>
      </c>
    </row>
    <row r="22" spans="1:4">
      <c r="A22" t="s">
        <v>8</v>
      </c>
      <c r="B22" s="3" t="s">
        <v>11</v>
      </c>
      <c r="C22" t="s">
        <v>472</v>
      </c>
      <c r="D22">
        <v>66</v>
      </c>
    </row>
    <row r="23" spans="1:4">
      <c r="A23" t="s">
        <v>8</v>
      </c>
      <c r="B23" t="s">
        <v>12</v>
      </c>
      <c r="C23" t="s">
        <v>467</v>
      </c>
      <c r="D23">
        <v>438</v>
      </c>
    </row>
    <row r="24" spans="1:4">
      <c r="A24" t="s">
        <v>8</v>
      </c>
      <c r="B24" t="s">
        <v>12</v>
      </c>
      <c r="C24" t="s">
        <v>466</v>
      </c>
      <c r="D24">
        <v>4</v>
      </c>
    </row>
    <row r="25" spans="1:4">
      <c r="A25" t="s">
        <v>8</v>
      </c>
      <c r="B25" t="s">
        <v>12</v>
      </c>
      <c r="C25" t="s">
        <v>468</v>
      </c>
      <c r="D25">
        <v>163</v>
      </c>
    </row>
    <row r="26" spans="1:4">
      <c r="A26" t="s">
        <v>8</v>
      </c>
      <c r="B26" t="s">
        <v>12</v>
      </c>
      <c r="C26" t="s">
        <v>918</v>
      </c>
      <c r="D26">
        <v>289</v>
      </c>
    </row>
    <row r="27" spans="1:4">
      <c r="A27" t="s">
        <v>8</v>
      </c>
      <c r="B27" t="s">
        <v>12</v>
      </c>
      <c r="C27" t="s">
        <v>470</v>
      </c>
      <c r="D27">
        <v>177</v>
      </c>
    </row>
    <row r="28" spans="1:4">
      <c r="A28" t="s">
        <v>8</v>
      </c>
      <c r="B28" t="s">
        <v>12</v>
      </c>
      <c r="C28" t="s">
        <v>1367</v>
      </c>
      <c r="D28">
        <v>595</v>
      </c>
    </row>
    <row r="29" spans="1:4">
      <c r="A29" t="s">
        <v>8</v>
      </c>
      <c r="B29" t="s">
        <v>12</v>
      </c>
      <c r="C29" t="s">
        <v>472</v>
      </c>
      <c r="D29">
        <v>148</v>
      </c>
    </row>
    <row r="30" spans="1:4">
      <c r="A30" t="s">
        <v>8</v>
      </c>
      <c r="B30" t="s">
        <v>13</v>
      </c>
      <c r="C30" t="s">
        <v>467</v>
      </c>
      <c r="D30">
        <v>38</v>
      </c>
    </row>
    <row r="31" spans="1:4">
      <c r="A31" t="s">
        <v>8</v>
      </c>
      <c r="B31" t="s">
        <v>13</v>
      </c>
      <c r="C31" t="s">
        <v>466</v>
      </c>
      <c r="D31">
        <v>12</v>
      </c>
    </row>
    <row r="32" spans="1:4">
      <c r="A32" t="s">
        <v>8</v>
      </c>
      <c r="B32" t="s">
        <v>13</v>
      </c>
      <c r="C32" t="s">
        <v>468</v>
      </c>
      <c r="D32">
        <v>23</v>
      </c>
    </row>
    <row r="33" spans="1:4">
      <c r="A33" t="s">
        <v>8</v>
      </c>
      <c r="B33" t="s">
        <v>13</v>
      </c>
      <c r="C33" t="s">
        <v>918</v>
      </c>
      <c r="D33">
        <v>0</v>
      </c>
    </row>
    <row r="34" spans="1:4">
      <c r="A34" t="s">
        <v>8</v>
      </c>
      <c r="B34" t="s">
        <v>13</v>
      </c>
      <c r="C34" t="s">
        <v>470</v>
      </c>
      <c r="D34">
        <v>7</v>
      </c>
    </row>
    <row r="35" spans="1:4">
      <c r="A35" t="s">
        <v>8</v>
      </c>
      <c r="B35" t="s">
        <v>13</v>
      </c>
      <c r="C35" t="s">
        <v>1367</v>
      </c>
      <c r="D35">
        <v>53</v>
      </c>
    </row>
    <row r="36" spans="1:4">
      <c r="A36" t="s">
        <v>8</v>
      </c>
      <c r="B36" t="s">
        <v>13</v>
      </c>
      <c r="C36" t="s">
        <v>472</v>
      </c>
      <c r="D36">
        <v>5</v>
      </c>
    </row>
    <row r="37" spans="1:4">
      <c r="A37" t="s">
        <v>8</v>
      </c>
      <c r="B37" t="s">
        <v>14</v>
      </c>
      <c r="C37" t="s">
        <v>467</v>
      </c>
      <c r="D37">
        <v>6</v>
      </c>
    </row>
    <row r="38" spans="1:4">
      <c r="A38" t="s">
        <v>8</v>
      </c>
      <c r="B38" t="s">
        <v>14</v>
      </c>
      <c r="C38" t="s">
        <v>466</v>
      </c>
      <c r="D38">
        <v>0</v>
      </c>
    </row>
    <row r="39" spans="1:4">
      <c r="A39" t="s">
        <v>8</v>
      </c>
      <c r="B39" t="s">
        <v>14</v>
      </c>
      <c r="C39" t="s">
        <v>468</v>
      </c>
      <c r="D39">
        <v>10</v>
      </c>
    </row>
    <row r="40" spans="1:4">
      <c r="A40" t="s">
        <v>8</v>
      </c>
      <c r="B40" t="s">
        <v>14</v>
      </c>
      <c r="C40" t="s">
        <v>918</v>
      </c>
      <c r="D40">
        <v>9</v>
      </c>
    </row>
    <row r="41" spans="1:4">
      <c r="A41" t="s">
        <v>8</v>
      </c>
      <c r="B41" t="s">
        <v>14</v>
      </c>
      <c r="C41" t="s">
        <v>470</v>
      </c>
      <c r="D41">
        <v>18</v>
      </c>
    </row>
    <row r="42" spans="1:4">
      <c r="A42" t="s">
        <v>8</v>
      </c>
      <c r="B42" t="s">
        <v>14</v>
      </c>
      <c r="C42" t="s">
        <v>1367</v>
      </c>
      <c r="D42">
        <v>31</v>
      </c>
    </row>
    <row r="43" spans="1:4">
      <c r="A43" t="s">
        <v>8</v>
      </c>
      <c r="B43" t="s">
        <v>14</v>
      </c>
      <c r="C43" t="s">
        <v>472</v>
      </c>
      <c r="D43">
        <v>4</v>
      </c>
    </row>
    <row r="44" spans="1:4">
      <c r="A44" t="s">
        <v>8</v>
      </c>
      <c r="B44" t="s">
        <v>15</v>
      </c>
      <c r="C44" t="s">
        <v>467</v>
      </c>
      <c r="D44">
        <v>15</v>
      </c>
    </row>
    <row r="45" spans="1:4">
      <c r="A45" t="s">
        <v>8</v>
      </c>
      <c r="B45" t="s">
        <v>15</v>
      </c>
      <c r="C45" t="s">
        <v>466</v>
      </c>
      <c r="D45">
        <v>2</v>
      </c>
    </row>
    <row r="46" spans="1:4">
      <c r="A46" t="s">
        <v>8</v>
      </c>
      <c r="B46" t="s">
        <v>15</v>
      </c>
      <c r="C46" t="s">
        <v>468</v>
      </c>
      <c r="D46">
        <v>75</v>
      </c>
    </row>
    <row r="47" spans="1:4">
      <c r="A47" t="s">
        <v>8</v>
      </c>
      <c r="B47" t="s">
        <v>15</v>
      </c>
      <c r="C47" t="s">
        <v>918</v>
      </c>
      <c r="D47">
        <v>27</v>
      </c>
    </row>
    <row r="48" spans="1:4">
      <c r="A48" t="s">
        <v>8</v>
      </c>
      <c r="B48" t="s">
        <v>15</v>
      </c>
      <c r="C48" t="s">
        <v>470</v>
      </c>
      <c r="D48">
        <v>26</v>
      </c>
    </row>
    <row r="49" spans="1:4">
      <c r="A49" t="s">
        <v>8</v>
      </c>
      <c r="B49" t="s">
        <v>15</v>
      </c>
      <c r="C49" t="s">
        <v>1367</v>
      </c>
      <c r="D49">
        <v>8</v>
      </c>
    </row>
    <row r="50" spans="1:4">
      <c r="A50" t="s">
        <v>8</v>
      </c>
      <c r="B50" t="s">
        <v>15</v>
      </c>
      <c r="C50" t="s">
        <v>472</v>
      </c>
      <c r="D50">
        <v>3</v>
      </c>
    </row>
    <row r="51" spans="1:4">
      <c r="A51" t="s">
        <v>8</v>
      </c>
      <c r="B51" t="s">
        <v>16</v>
      </c>
      <c r="C51" t="s">
        <v>467</v>
      </c>
      <c r="D51">
        <v>2</v>
      </c>
    </row>
    <row r="52" spans="1:4">
      <c r="A52" t="s">
        <v>8</v>
      </c>
      <c r="B52" t="s">
        <v>16</v>
      </c>
      <c r="C52" t="s">
        <v>466</v>
      </c>
      <c r="D52">
        <v>0</v>
      </c>
    </row>
    <row r="53" spans="1:4">
      <c r="A53" t="s">
        <v>8</v>
      </c>
      <c r="B53" t="s">
        <v>16</v>
      </c>
      <c r="C53" t="s">
        <v>468</v>
      </c>
      <c r="D53">
        <v>1</v>
      </c>
    </row>
    <row r="54" spans="1:4">
      <c r="A54" t="s">
        <v>8</v>
      </c>
      <c r="B54" t="s">
        <v>16</v>
      </c>
      <c r="C54" t="s">
        <v>918</v>
      </c>
      <c r="D54">
        <v>20</v>
      </c>
    </row>
    <row r="55" spans="1:4">
      <c r="A55" t="s">
        <v>8</v>
      </c>
      <c r="B55" t="s">
        <v>16</v>
      </c>
      <c r="C55" t="s">
        <v>470</v>
      </c>
      <c r="D55">
        <v>2</v>
      </c>
    </row>
    <row r="56" spans="1:4">
      <c r="A56" t="s">
        <v>8</v>
      </c>
      <c r="B56" t="s">
        <v>16</v>
      </c>
      <c r="C56" t="s">
        <v>1367</v>
      </c>
      <c r="D56">
        <v>0</v>
      </c>
    </row>
    <row r="57" spans="1:4">
      <c r="A57" t="s">
        <v>8</v>
      </c>
      <c r="B57" t="s">
        <v>16</v>
      </c>
      <c r="C57" t="s">
        <v>472</v>
      </c>
      <c r="D57">
        <v>2</v>
      </c>
    </row>
    <row r="58" spans="1:4">
      <c r="A58" t="s">
        <v>8</v>
      </c>
      <c r="B58" t="s">
        <v>17</v>
      </c>
      <c r="C58" t="s">
        <v>467</v>
      </c>
      <c r="D58">
        <v>10</v>
      </c>
    </row>
    <row r="59" spans="1:4">
      <c r="A59" t="s">
        <v>8</v>
      </c>
      <c r="B59" t="s">
        <v>17</v>
      </c>
      <c r="C59" t="s">
        <v>466</v>
      </c>
      <c r="D59">
        <v>0</v>
      </c>
    </row>
    <row r="60" spans="1:4">
      <c r="A60" t="s">
        <v>8</v>
      </c>
      <c r="B60" t="s">
        <v>17</v>
      </c>
      <c r="C60" t="s">
        <v>468</v>
      </c>
      <c r="D60">
        <v>76</v>
      </c>
    </row>
    <row r="61" spans="1:4">
      <c r="A61" t="s">
        <v>8</v>
      </c>
      <c r="B61" t="s">
        <v>17</v>
      </c>
      <c r="C61" t="s">
        <v>918</v>
      </c>
      <c r="D61">
        <v>16</v>
      </c>
    </row>
    <row r="62" spans="1:4">
      <c r="A62" t="s">
        <v>8</v>
      </c>
      <c r="B62" t="s">
        <v>17</v>
      </c>
      <c r="C62" t="s">
        <v>470</v>
      </c>
      <c r="D62">
        <v>44</v>
      </c>
    </row>
    <row r="63" spans="1:4">
      <c r="A63" t="s">
        <v>8</v>
      </c>
      <c r="B63" t="s">
        <v>17</v>
      </c>
      <c r="C63" t="s">
        <v>1367</v>
      </c>
      <c r="D63">
        <v>3</v>
      </c>
    </row>
    <row r="64" spans="1:4">
      <c r="A64" t="s">
        <v>8</v>
      </c>
      <c r="B64" t="s">
        <v>17</v>
      </c>
      <c r="C64" t="s">
        <v>472</v>
      </c>
      <c r="D64">
        <v>23</v>
      </c>
    </row>
    <row r="65" spans="1:4">
      <c r="A65" t="s">
        <v>8</v>
      </c>
      <c r="B65" t="s">
        <v>18</v>
      </c>
      <c r="C65" t="s">
        <v>467</v>
      </c>
      <c r="D65">
        <v>66</v>
      </c>
    </row>
    <row r="66" spans="1:4">
      <c r="A66" t="s">
        <v>8</v>
      </c>
      <c r="B66" t="s">
        <v>18</v>
      </c>
      <c r="C66" t="s">
        <v>466</v>
      </c>
      <c r="D66">
        <v>0</v>
      </c>
    </row>
    <row r="67" spans="1:4">
      <c r="A67" t="s">
        <v>8</v>
      </c>
      <c r="B67" t="s">
        <v>18</v>
      </c>
      <c r="C67" t="s">
        <v>468</v>
      </c>
      <c r="D67">
        <v>17</v>
      </c>
    </row>
    <row r="68" spans="1:4">
      <c r="A68" t="s">
        <v>8</v>
      </c>
      <c r="B68" t="s">
        <v>18</v>
      </c>
      <c r="C68" t="s">
        <v>918</v>
      </c>
      <c r="D68">
        <v>10</v>
      </c>
    </row>
    <row r="69" spans="1:4">
      <c r="A69" t="s">
        <v>8</v>
      </c>
      <c r="B69" t="s">
        <v>18</v>
      </c>
      <c r="C69" t="s">
        <v>470</v>
      </c>
      <c r="D69">
        <v>92</v>
      </c>
    </row>
    <row r="70" spans="1:4">
      <c r="A70" t="s">
        <v>8</v>
      </c>
      <c r="B70" t="s">
        <v>18</v>
      </c>
      <c r="C70" t="s">
        <v>1367</v>
      </c>
      <c r="D70">
        <v>16</v>
      </c>
    </row>
    <row r="71" spans="1:4">
      <c r="A71" t="s">
        <v>8</v>
      </c>
      <c r="B71" t="s">
        <v>18</v>
      </c>
      <c r="C71" t="s">
        <v>472</v>
      </c>
      <c r="D71">
        <v>36</v>
      </c>
    </row>
    <row r="72" spans="1:4">
      <c r="A72" t="s">
        <v>8</v>
      </c>
      <c r="B72" t="s">
        <v>19</v>
      </c>
      <c r="C72" t="s">
        <v>467</v>
      </c>
      <c r="D72">
        <v>30</v>
      </c>
    </row>
    <row r="73" spans="1:4">
      <c r="A73" t="s">
        <v>8</v>
      </c>
      <c r="B73" t="s">
        <v>19</v>
      </c>
      <c r="C73" t="s">
        <v>466</v>
      </c>
      <c r="D73">
        <v>0</v>
      </c>
    </row>
    <row r="74" spans="1:4">
      <c r="A74" t="s">
        <v>8</v>
      </c>
      <c r="B74" t="s">
        <v>19</v>
      </c>
      <c r="C74" t="s">
        <v>468</v>
      </c>
      <c r="D74">
        <v>38</v>
      </c>
    </row>
    <row r="75" spans="1:4">
      <c r="A75" t="s">
        <v>8</v>
      </c>
      <c r="B75" t="s">
        <v>19</v>
      </c>
      <c r="C75" t="s">
        <v>918</v>
      </c>
      <c r="D75">
        <v>47</v>
      </c>
    </row>
    <row r="76" spans="1:4">
      <c r="A76" t="s">
        <v>8</v>
      </c>
      <c r="B76" t="s">
        <v>19</v>
      </c>
      <c r="C76" t="s">
        <v>470</v>
      </c>
      <c r="D76">
        <v>31</v>
      </c>
    </row>
    <row r="77" spans="1:4">
      <c r="A77" t="s">
        <v>8</v>
      </c>
      <c r="B77" t="s">
        <v>19</v>
      </c>
      <c r="C77" t="s">
        <v>1367</v>
      </c>
      <c r="D77">
        <v>44</v>
      </c>
    </row>
    <row r="78" spans="1:4">
      <c r="A78" t="s">
        <v>8</v>
      </c>
      <c r="B78" t="s">
        <v>19</v>
      </c>
      <c r="C78" t="s">
        <v>472</v>
      </c>
      <c r="D78">
        <v>39</v>
      </c>
    </row>
    <row r="79" spans="1:4">
      <c r="A79" t="s">
        <v>8</v>
      </c>
      <c r="B79" t="s">
        <v>20</v>
      </c>
      <c r="C79" t="s">
        <v>467</v>
      </c>
      <c r="D79">
        <v>49</v>
      </c>
    </row>
    <row r="80" spans="1:4">
      <c r="A80" t="s">
        <v>8</v>
      </c>
      <c r="B80" t="s">
        <v>20</v>
      </c>
      <c r="C80" t="s">
        <v>466</v>
      </c>
      <c r="D80">
        <v>2</v>
      </c>
    </row>
    <row r="81" spans="1:4">
      <c r="A81" t="s">
        <v>8</v>
      </c>
      <c r="B81" t="s">
        <v>20</v>
      </c>
      <c r="C81" t="s">
        <v>468</v>
      </c>
      <c r="D81">
        <v>71</v>
      </c>
    </row>
    <row r="82" spans="1:4">
      <c r="A82" t="s">
        <v>8</v>
      </c>
      <c r="B82" t="s">
        <v>20</v>
      </c>
      <c r="C82" t="s">
        <v>918</v>
      </c>
      <c r="D82">
        <v>32</v>
      </c>
    </row>
    <row r="83" spans="1:4">
      <c r="A83" t="s">
        <v>8</v>
      </c>
      <c r="B83" t="s">
        <v>20</v>
      </c>
      <c r="C83" t="s">
        <v>470</v>
      </c>
      <c r="D83">
        <v>178</v>
      </c>
    </row>
    <row r="84" spans="1:4">
      <c r="A84" t="s">
        <v>8</v>
      </c>
      <c r="B84" t="s">
        <v>20</v>
      </c>
      <c r="C84" t="s">
        <v>1367</v>
      </c>
      <c r="D84">
        <v>30</v>
      </c>
    </row>
    <row r="85" spans="1:4">
      <c r="A85" t="s">
        <v>8</v>
      </c>
      <c r="B85" t="s">
        <v>20</v>
      </c>
      <c r="C85" t="s">
        <v>472</v>
      </c>
      <c r="D85">
        <v>24</v>
      </c>
    </row>
    <row r="86" spans="1:4">
      <c r="A86" t="s">
        <v>8</v>
      </c>
      <c r="B86" t="s">
        <v>21</v>
      </c>
      <c r="C86" t="s">
        <v>467</v>
      </c>
      <c r="D86">
        <v>19</v>
      </c>
    </row>
    <row r="87" spans="1:4">
      <c r="A87" t="s">
        <v>8</v>
      </c>
      <c r="B87" t="s">
        <v>21</v>
      </c>
      <c r="C87" t="s">
        <v>466</v>
      </c>
      <c r="D87">
        <v>1</v>
      </c>
    </row>
    <row r="88" spans="1:4">
      <c r="A88" t="s">
        <v>8</v>
      </c>
      <c r="B88" t="s">
        <v>21</v>
      </c>
      <c r="C88" t="s">
        <v>468</v>
      </c>
      <c r="D88">
        <v>62</v>
      </c>
    </row>
    <row r="89" spans="1:4">
      <c r="A89" t="s">
        <v>8</v>
      </c>
      <c r="B89" t="s">
        <v>21</v>
      </c>
      <c r="C89" t="s">
        <v>918</v>
      </c>
      <c r="D89">
        <v>5</v>
      </c>
    </row>
    <row r="90" spans="1:4">
      <c r="A90" t="s">
        <v>8</v>
      </c>
      <c r="B90" t="s">
        <v>21</v>
      </c>
      <c r="C90" t="s">
        <v>470</v>
      </c>
      <c r="D90">
        <v>15</v>
      </c>
    </row>
    <row r="91" spans="1:4">
      <c r="A91" t="s">
        <v>8</v>
      </c>
      <c r="B91" t="s">
        <v>21</v>
      </c>
      <c r="C91" t="s">
        <v>1367</v>
      </c>
      <c r="D91">
        <v>1</v>
      </c>
    </row>
    <row r="92" spans="1:4">
      <c r="A92" t="s">
        <v>8</v>
      </c>
      <c r="B92" t="s">
        <v>21</v>
      </c>
      <c r="C92" t="s">
        <v>472</v>
      </c>
      <c r="D92">
        <v>25</v>
      </c>
    </row>
    <row r="93" spans="1:4">
      <c r="A93" t="s">
        <v>8</v>
      </c>
      <c r="B93" t="s">
        <v>22</v>
      </c>
      <c r="C93" t="s">
        <v>467</v>
      </c>
      <c r="D93">
        <v>89</v>
      </c>
    </row>
    <row r="94" spans="1:4">
      <c r="A94" t="s">
        <v>8</v>
      </c>
      <c r="B94" t="s">
        <v>22</v>
      </c>
      <c r="C94" t="s">
        <v>466</v>
      </c>
      <c r="D94">
        <v>1</v>
      </c>
    </row>
    <row r="95" spans="1:4">
      <c r="A95" t="s">
        <v>8</v>
      </c>
      <c r="B95" t="s">
        <v>22</v>
      </c>
      <c r="C95" t="s">
        <v>468</v>
      </c>
      <c r="D95">
        <v>139</v>
      </c>
    </row>
    <row r="96" spans="1:4">
      <c r="A96" t="s">
        <v>8</v>
      </c>
      <c r="B96" t="s">
        <v>22</v>
      </c>
      <c r="C96" t="s">
        <v>918</v>
      </c>
      <c r="D96">
        <v>28</v>
      </c>
    </row>
    <row r="97" spans="1:4">
      <c r="A97" t="s">
        <v>8</v>
      </c>
      <c r="B97" t="s">
        <v>22</v>
      </c>
      <c r="C97" t="s">
        <v>470</v>
      </c>
      <c r="D97">
        <v>54</v>
      </c>
    </row>
    <row r="98" spans="1:4">
      <c r="A98" t="s">
        <v>8</v>
      </c>
      <c r="B98" t="s">
        <v>22</v>
      </c>
      <c r="C98" t="s">
        <v>1367</v>
      </c>
      <c r="D98">
        <v>8</v>
      </c>
    </row>
    <row r="99" spans="1:4">
      <c r="A99" t="s">
        <v>8</v>
      </c>
      <c r="B99" t="s">
        <v>22</v>
      </c>
      <c r="C99" t="s">
        <v>472</v>
      </c>
      <c r="D99">
        <v>73</v>
      </c>
    </row>
    <row r="100" spans="1:4">
      <c r="A100" t="s">
        <v>8</v>
      </c>
      <c r="B100" t="s">
        <v>23</v>
      </c>
      <c r="C100" t="s">
        <v>467</v>
      </c>
      <c r="D100">
        <v>53</v>
      </c>
    </row>
    <row r="101" spans="1:4">
      <c r="A101" t="s">
        <v>8</v>
      </c>
      <c r="B101" t="s">
        <v>23</v>
      </c>
      <c r="C101" t="s">
        <v>466</v>
      </c>
      <c r="D101">
        <v>8</v>
      </c>
    </row>
    <row r="102" spans="1:4">
      <c r="A102" t="s">
        <v>8</v>
      </c>
      <c r="B102" t="s">
        <v>23</v>
      </c>
      <c r="C102" t="s">
        <v>468</v>
      </c>
      <c r="D102">
        <v>67</v>
      </c>
    </row>
    <row r="103" spans="1:4">
      <c r="A103" t="s">
        <v>8</v>
      </c>
      <c r="B103" t="s">
        <v>23</v>
      </c>
      <c r="C103" t="s">
        <v>918</v>
      </c>
      <c r="D103">
        <v>122</v>
      </c>
    </row>
    <row r="104" spans="1:4">
      <c r="A104" t="s">
        <v>8</v>
      </c>
      <c r="B104" t="s">
        <v>23</v>
      </c>
      <c r="C104" t="s">
        <v>470</v>
      </c>
      <c r="D104">
        <v>43</v>
      </c>
    </row>
    <row r="105" spans="1:4">
      <c r="A105" t="s">
        <v>8</v>
      </c>
      <c r="B105" t="s">
        <v>23</v>
      </c>
      <c r="C105" t="s">
        <v>1367</v>
      </c>
      <c r="D105">
        <v>13</v>
      </c>
    </row>
    <row r="106" spans="1:4">
      <c r="A106" t="s">
        <v>8</v>
      </c>
      <c r="B106" t="s">
        <v>23</v>
      </c>
      <c r="C106" t="s">
        <v>472</v>
      </c>
      <c r="D106">
        <v>21</v>
      </c>
    </row>
    <row r="107" spans="1:4">
      <c r="A107" t="s">
        <v>8</v>
      </c>
      <c r="B107" t="s">
        <v>24</v>
      </c>
      <c r="C107" t="s">
        <v>467</v>
      </c>
      <c r="D107">
        <v>151</v>
      </c>
    </row>
    <row r="108" spans="1:4">
      <c r="A108" t="s">
        <v>8</v>
      </c>
      <c r="B108" t="s">
        <v>24</v>
      </c>
      <c r="C108" t="s">
        <v>466</v>
      </c>
      <c r="D108">
        <v>6</v>
      </c>
    </row>
    <row r="109" spans="1:4">
      <c r="A109" t="s">
        <v>8</v>
      </c>
      <c r="B109" t="s">
        <v>24</v>
      </c>
      <c r="C109" t="s">
        <v>468</v>
      </c>
      <c r="D109">
        <v>114</v>
      </c>
    </row>
    <row r="110" spans="1:4">
      <c r="A110" t="s">
        <v>8</v>
      </c>
      <c r="B110" t="s">
        <v>24</v>
      </c>
      <c r="C110" t="s">
        <v>918</v>
      </c>
      <c r="D110">
        <v>29</v>
      </c>
    </row>
    <row r="111" spans="1:4">
      <c r="A111" t="s">
        <v>8</v>
      </c>
      <c r="B111" t="s">
        <v>24</v>
      </c>
      <c r="C111" t="s">
        <v>470</v>
      </c>
      <c r="D111">
        <v>39</v>
      </c>
    </row>
    <row r="112" spans="1:4">
      <c r="A112" t="s">
        <v>8</v>
      </c>
      <c r="B112" t="s">
        <v>24</v>
      </c>
      <c r="C112" t="s">
        <v>1367</v>
      </c>
      <c r="D112">
        <v>72</v>
      </c>
    </row>
    <row r="113" spans="1:4">
      <c r="A113" t="s">
        <v>8</v>
      </c>
      <c r="B113" t="s">
        <v>24</v>
      </c>
      <c r="C113" t="s">
        <v>472</v>
      </c>
      <c r="D113">
        <v>16</v>
      </c>
    </row>
    <row r="114" spans="1:4">
      <c r="A114" t="s">
        <v>8</v>
      </c>
      <c r="B114" t="s">
        <v>25</v>
      </c>
      <c r="C114" t="s">
        <v>467</v>
      </c>
      <c r="D114">
        <v>16</v>
      </c>
    </row>
    <row r="115" spans="1:4">
      <c r="A115" t="s">
        <v>8</v>
      </c>
      <c r="B115" t="s">
        <v>25</v>
      </c>
      <c r="C115" t="s">
        <v>466</v>
      </c>
      <c r="D115">
        <v>0</v>
      </c>
    </row>
    <row r="116" spans="1:4">
      <c r="A116" t="s">
        <v>8</v>
      </c>
      <c r="B116" t="s">
        <v>25</v>
      </c>
      <c r="C116" t="s">
        <v>468</v>
      </c>
      <c r="D116">
        <v>52</v>
      </c>
    </row>
    <row r="117" spans="1:4">
      <c r="A117" t="s">
        <v>8</v>
      </c>
      <c r="B117" t="s">
        <v>25</v>
      </c>
      <c r="C117" t="s">
        <v>918</v>
      </c>
      <c r="D117">
        <v>4</v>
      </c>
    </row>
    <row r="118" spans="1:4">
      <c r="A118" t="s">
        <v>8</v>
      </c>
      <c r="B118" t="s">
        <v>25</v>
      </c>
      <c r="C118" t="s">
        <v>470</v>
      </c>
      <c r="D118">
        <v>18</v>
      </c>
    </row>
    <row r="119" spans="1:4">
      <c r="A119" t="s">
        <v>8</v>
      </c>
      <c r="B119" t="s">
        <v>25</v>
      </c>
      <c r="C119" t="s">
        <v>1367</v>
      </c>
      <c r="D119">
        <v>19</v>
      </c>
    </row>
    <row r="120" spans="1:4">
      <c r="A120" t="s">
        <v>8</v>
      </c>
      <c r="B120" t="s">
        <v>25</v>
      </c>
      <c r="C120" t="s">
        <v>472</v>
      </c>
      <c r="D120">
        <v>21</v>
      </c>
    </row>
    <row r="121" spans="1:4">
      <c r="A121" t="s">
        <v>8</v>
      </c>
      <c r="B121" t="s">
        <v>26</v>
      </c>
      <c r="C121" t="s">
        <v>467</v>
      </c>
      <c r="D121">
        <v>56</v>
      </c>
    </row>
    <row r="122" spans="1:4">
      <c r="A122" t="s">
        <v>8</v>
      </c>
      <c r="B122" t="s">
        <v>26</v>
      </c>
      <c r="C122" t="s">
        <v>466</v>
      </c>
      <c r="D122">
        <v>0</v>
      </c>
    </row>
    <row r="123" spans="1:4">
      <c r="A123" t="s">
        <v>8</v>
      </c>
      <c r="B123" t="s">
        <v>26</v>
      </c>
      <c r="C123" t="s">
        <v>468</v>
      </c>
      <c r="D123">
        <v>13</v>
      </c>
    </row>
    <row r="124" spans="1:4">
      <c r="A124" t="s">
        <v>8</v>
      </c>
      <c r="B124" t="s">
        <v>26</v>
      </c>
      <c r="C124" t="s">
        <v>918</v>
      </c>
      <c r="D124">
        <v>8</v>
      </c>
    </row>
    <row r="125" spans="1:4">
      <c r="A125" t="s">
        <v>8</v>
      </c>
      <c r="B125" t="s">
        <v>26</v>
      </c>
      <c r="C125" t="s">
        <v>470</v>
      </c>
      <c r="D125">
        <v>60</v>
      </c>
    </row>
    <row r="126" spans="1:4">
      <c r="A126" t="s">
        <v>8</v>
      </c>
      <c r="B126" t="s">
        <v>26</v>
      </c>
      <c r="C126" t="s">
        <v>1367</v>
      </c>
      <c r="D126">
        <v>3</v>
      </c>
    </row>
    <row r="127" spans="1:4">
      <c r="A127" t="s">
        <v>8</v>
      </c>
      <c r="B127" t="s">
        <v>26</v>
      </c>
      <c r="C127" t="s">
        <v>472</v>
      </c>
      <c r="D127">
        <v>14</v>
      </c>
    </row>
    <row r="128" spans="1:4">
      <c r="A128" t="s">
        <v>27</v>
      </c>
      <c r="B128" t="s">
        <v>28</v>
      </c>
      <c r="C128" t="s">
        <v>467</v>
      </c>
      <c r="D128">
        <v>102</v>
      </c>
    </row>
    <row r="129" spans="1:4">
      <c r="A129" t="s">
        <v>27</v>
      </c>
      <c r="B129" t="s">
        <v>28</v>
      </c>
      <c r="C129" t="s">
        <v>466</v>
      </c>
      <c r="D129">
        <v>1</v>
      </c>
    </row>
    <row r="130" spans="1:4">
      <c r="A130" t="s">
        <v>27</v>
      </c>
      <c r="B130" t="s">
        <v>28</v>
      </c>
      <c r="C130" t="s">
        <v>468</v>
      </c>
      <c r="D130">
        <v>17</v>
      </c>
    </row>
    <row r="131" spans="1:4">
      <c r="A131" t="s">
        <v>27</v>
      </c>
      <c r="B131" t="s">
        <v>28</v>
      </c>
      <c r="C131" t="s">
        <v>918</v>
      </c>
      <c r="D131">
        <v>100</v>
      </c>
    </row>
    <row r="132" spans="1:4">
      <c r="A132" t="s">
        <v>27</v>
      </c>
      <c r="B132" t="s">
        <v>28</v>
      </c>
      <c r="C132" t="s">
        <v>470</v>
      </c>
      <c r="D132">
        <v>63</v>
      </c>
    </row>
    <row r="133" spans="1:4">
      <c r="A133" t="s">
        <v>27</v>
      </c>
      <c r="B133" t="s">
        <v>28</v>
      </c>
      <c r="C133" t="s">
        <v>1367</v>
      </c>
      <c r="D133">
        <v>315</v>
      </c>
    </row>
    <row r="134" spans="1:4">
      <c r="A134" t="s">
        <v>27</v>
      </c>
      <c r="B134" t="s">
        <v>28</v>
      </c>
      <c r="C134" t="s">
        <v>472</v>
      </c>
      <c r="D134">
        <v>96</v>
      </c>
    </row>
    <row r="135" spans="1:4">
      <c r="A135" t="s">
        <v>27</v>
      </c>
      <c r="B135" t="s">
        <v>29</v>
      </c>
      <c r="C135" t="s">
        <v>467</v>
      </c>
      <c r="D135">
        <v>54</v>
      </c>
    </row>
    <row r="136" spans="1:4">
      <c r="A136" t="s">
        <v>27</v>
      </c>
      <c r="B136" t="s">
        <v>29</v>
      </c>
      <c r="C136" t="s">
        <v>466</v>
      </c>
      <c r="D136">
        <v>1</v>
      </c>
    </row>
    <row r="137" spans="1:4">
      <c r="A137" t="s">
        <v>27</v>
      </c>
      <c r="B137" t="s">
        <v>29</v>
      </c>
      <c r="C137" t="s">
        <v>468</v>
      </c>
      <c r="D137">
        <v>45</v>
      </c>
    </row>
    <row r="138" spans="1:4">
      <c r="A138" t="s">
        <v>27</v>
      </c>
      <c r="B138" t="s">
        <v>29</v>
      </c>
      <c r="C138" t="s">
        <v>918</v>
      </c>
      <c r="D138">
        <v>59</v>
      </c>
    </row>
    <row r="139" spans="1:4">
      <c r="A139" t="s">
        <v>27</v>
      </c>
      <c r="B139" t="s">
        <v>29</v>
      </c>
      <c r="C139" t="s">
        <v>470</v>
      </c>
      <c r="D139">
        <v>32</v>
      </c>
    </row>
    <row r="140" spans="1:4">
      <c r="A140" t="s">
        <v>27</v>
      </c>
      <c r="B140" t="s">
        <v>29</v>
      </c>
      <c r="C140" t="s">
        <v>1367</v>
      </c>
      <c r="D140">
        <v>124</v>
      </c>
    </row>
    <row r="141" spans="1:4">
      <c r="A141" t="s">
        <v>27</v>
      </c>
      <c r="B141" t="s">
        <v>29</v>
      </c>
      <c r="C141" t="s">
        <v>472</v>
      </c>
      <c r="D141">
        <v>54</v>
      </c>
    </row>
    <row r="142" spans="1:4">
      <c r="A142" t="s">
        <v>27</v>
      </c>
      <c r="B142" t="s">
        <v>30</v>
      </c>
      <c r="C142" t="s">
        <v>467</v>
      </c>
      <c r="D142">
        <v>115</v>
      </c>
    </row>
    <row r="143" spans="1:4">
      <c r="A143" t="s">
        <v>27</v>
      </c>
      <c r="B143" t="s">
        <v>30</v>
      </c>
      <c r="C143" t="s">
        <v>466</v>
      </c>
      <c r="D143">
        <v>1</v>
      </c>
    </row>
    <row r="144" spans="1:4">
      <c r="A144" t="s">
        <v>27</v>
      </c>
      <c r="B144" t="s">
        <v>30</v>
      </c>
      <c r="C144" t="s">
        <v>468</v>
      </c>
      <c r="D144">
        <v>87</v>
      </c>
    </row>
    <row r="145" spans="1:4">
      <c r="A145" t="s">
        <v>27</v>
      </c>
      <c r="B145" t="s">
        <v>30</v>
      </c>
      <c r="C145" t="s">
        <v>918</v>
      </c>
      <c r="D145">
        <v>111</v>
      </c>
    </row>
    <row r="146" spans="1:4">
      <c r="A146" t="s">
        <v>27</v>
      </c>
      <c r="B146" t="s">
        <v>30</v>
      </c>
      <c r="C146" t="s">
        <v>470</v>
      </c>
      <c r="D146">
        <v>98</v>
      </c>
    </row>
    <row r="147" spans="1:4">
      <c r="A147" t="s">
        <v>27</v>
      </c>
      <c r="B147" t="s">
        <v>30</v>
      </c>
      <c r="C147" t="s">
        <v>1367</v>
      </c>
      <c r="D147">
        <v>53</v>
      </c>
    </row>
    <row r="148" spans="1:4">
      <c r="A148" t="s">
        <v>27</v>
      </c>
      <c r="B148" t="s">
        <v>30</v>
      </c>
      <c r="C148" t="s">
        <v>472</v>
      </c>
      <c r="D148">
        <v>266</v>
      </c>
    </row>
    <row r="149" spans="1:4">
      <c r="A149" t="s">
        <v>27</v>
      </c>
      <c r="B149" t="s">
        <v>31</v>
      </c>
      <c r="C149" t="s">
        <v>467</v>
      </c>
      <c r="D149">
        <v>43</v>
      </c>
    </row>
    <row r="150" spans="1:4">
      <c r="A150" t="s">
        <v>27</v>
      </c>
      <c r="B150" t="s">
        <v>31</v>
      </c>
      <c r="C150" t="s">
        <v>466</v>
      </c>
      <c r="D150">
        <v>0</v>
      </c>
    </row>
    <row r="151" spans="1:4">
      <c r="A151" t="s">
        <v>27</v>
      </c>
      <c r="B151" t="s">
        <v>31</v>
      </c>
      <c r="C151" t="s">
        <v>468</v>
      </c>
      <c r="D151">
        <v>35</v>
      </c>
    </row>
    <row r="152" spans="1:4">
      <c r="A152" t="s">
        <v>27</v>
      </c>
      <c r="B152" t="s">
        <v>31</v>
      </c>
      <c r="C152" t="s">
        <v>918</v>
      </c>
      <c r="D152">
        <v>11</v>
      </c>
    </row>
    <row r="153" spans="1:4">
      <c r="A153" t="s">
        <v>27</v>
      </c>
      <c r="B153" t="s">
        <v>31</v>
      </c>
      <c r="C153" t="s">
        <v>470</v>
      </c>
      <c r="D153">
        <v>17</v>
      </c>
    </row>
    <row r="154" spans="1:4">
      <c r="A154" t="s">
        <v>27</v>
      </c>
      <c r="B154" t="s">
        <v>31</v>
      </c>
      <c r="C154" t="s">
        <v>1367</v>
      </c>
      <c r="D154">
        <v>7</v>
      </c>
    </row>
    <row r="155" spans="1:4">
      <c r="A155" t="s">
        <v>27</v>
      </c>
      <c r="B155" t="s">
        <v>31</v>
      </c>
      <c r="C155" t="s">
        <v>472</v>
      </c>
      <c r="D155">
        <v>10</v>
      </c>
    </row>
    <row r="156" spans="1:4">
      <c r="A156" t="s">
        <v>27</v>
      </c>
      <c r="B156" t="s">
        <v>32</v>
      </c>
      <c r="C156" t="s">
        <v>467</v>
      </c>
      <c r="D156">
        <v>12</v>
      </c>
    </row>
    <row r="157" spans="1:4">
      <c r="A157" t="s">
        <v>27</v>
      </c>
      <c r="B157" t="s">
        <v>32</v>
      </c>
      <c r="C157" t="s">
        <v>466</v>
      </c>
      <c r="D157">
        <v>1</v>
      </c>
    </row>
    <row r="158" spans="1:4">
      <c r="A158" t="s">
        <v>27</v>
      </c>
      <c r="B158" t="s">
        <v>32</v>
      </c>
      <c r="C158" t="s">
        <v>468</v>
      </c>
      <c r="D158">
        <v>19</v>
      </c>
    </row>
    <row r="159" spans="1:4">
      <c r="A159" t="s">
        <v>27</v>
      </c>
      <c r="B159" t="s">
        <v>32</v>
      </c>
      <c r="C159" t="s">
        <v>918</v>
      </c>
      <c r="D159">
        <v>1</v>
      </c>
    </row>
    <row r="160" spans="1:4">
      <c r="A160" t="s">
        <v>27</v>
      </c>
      <c r="B160" t="s">
        <v>32</v>
      </c>
      <c r="C160" t="s">
        <v>470</v>
      </c>
      <c r="D160">
        <v>4</v>
      </c>
    </row>
    <row r="161" spans="1:4">
      <c r="A161" t="s">
        <v>27</v>
      </c>
      <c r="B161" t="s">
        <v>32</v>
      </c>
      <c r="C161" t="s">
        <v>1367</v>
      </c>
      <c r="D161">
        <v>24</v>
      </c>
    </row>
    <row r="162" spans="1:4">
      <c r="A162" t="s">
        <v>27</v>
      </c>
      <c r="B162" t="s">
        <v>32</v>
      </c>
      <c r="C162" t="s">
        <v>472</v>
      </c>
      <c r="D162">
        <v>17</v>
      </c>
    </row>
    <row r="163" spans="1:4">
      <c r="A163" t="s">
        <v>27</v>
      </c>
      <c r="B163" t="s">
        <v>33</v>
      </c>
      <c r="C163" t="s">
        <v>467</v>
      </c>
      <c r="D163">
        <v>0</v>
      </c>
    </row>
    <row r="164" spans="1:4">
      <c r="A164" t="s">
        <v>27</v>
      </c>
      <c r="B164" t="s">
        <v>33</v>
      </c>
      <c r="C164" t="s">
        <v>466</v>
      </c>
      <c r="D164">
        <v>0</v>
      </c>
    </row>
    <row r="165" spans="1:4">
      <c r="A165" t="s">
        <v>27</v>
      </c>
      <c r="B165" t="s">
        <v>33</v>
      </c>
      <c r="C165" t="s">
        <v>468</v>
      </c>
      <c r="D165">
        <v>0</v>
      </c>
    </row>
    <row r="166" spans="1:4">
      <c r="A166" t="s">
        <v>27</v>
      </c>
      <c r="B166" t="s">
        <v>33</v>
      </c>
      <c r="C166" t="s">
        <v>918</v>
      </c>
      <c r="D166">
        <v>6</v>
      </c>
    </row>
    <row r="167" spans="1:4">
      <c r="A167" t="s">
        <v>27</v>
      </c>
      <c r="B167" t="s">
        <v>33</v>
      </c>
      <c r="C167" t="s">
        <v>470</v>
      </c>
      <c r="D167">
        <v>0</v>
      </c>
    </row>
    <row r="168" spans="1:4">
      <c r="A168" t="s">
        <v>27</v>
      </c>
      <c r="B168" t="s">
        <v>33</v>
      </c>
      <c r="C168" t="s">
        <v>1367</v>
      </c>
      <c r="D168">
        <v>0</v>
      </c>
    </row>
    <row r="169" spans="1:4">
      <c r="A169" t="s">
        <v>27</v>
      </c>
      <c r="B169" t="s">
        <v>33</v>
      </c>
      <c r="C169" t="s">
        <v>472</v>
      </c>
      <c r="D169">
        <v>0</v>
      </c>
    </row>
    <row r="170" spans="1:4">
      <c r="A170" t="s">
        <v>27</v>
      </c>
      <c r="B170" t="s">
        <v>34</v>
      </c>
      <c r="C170" t="s">
        <v>467</v>
      </c>
      <c r="D170">
        <v>61</v>
      </c>
    </row>
    <row r="171" spans="1:4">
      <c r="A171" t="s">
        <v>27</v>
      </c>
      <c r="B171" t="s">
        <v>34</v>
      </c>
      <c r="C171" t="s">
        <v>466</v>
      </c>
      <c r="D171">
        <v>1</v>
      </c>
    </row>
    <row r="172" spans="1:4">
      <c r="A172" t="s">
        <v>27</v>
      </c>
      <c r="B172" t="s">
        <v>34</v>
      </c>
      <c r="C172" t="s">
        <v>468</v>
      </c>
      <c r="D172">
        <v>27</v>
      </c>
    </row>
    <row r="173" spans="1:4">
      <c r="A173" t="s">
        <v>27</v>
      </c>
      <c r="B173" t="s">
        <v>34</v>
      </c>
      <c r="C173" t="s">
        <v>918</v>
      </c>
      <c r="D173">
        <v>38</v>
      </c>
    </row>
    <row r="174" spans="1:4">
      <c r="A174" t="s">
        <v>27</v>
      </c>
      <c r="B174" t="s">
        <v>34</v>
      </c>
      <c r="C174" t="s">
        <v>470</v>
      </c>
      <c r="D174">
        <v>27</v>
      </c>
    </row>
    <row r="175" spans="1:4">
      <c r="A175" t="s">
        <v>27</v>
      </c>
      <c r="B175" t="s">
        <v>34</v>
      </c>
      <c r="C175" t="s">
        <v>1367</v>
      </c>
      <c r="D175">
        <v>12</v>
      </c>
    </row>
    <row r="176" spans="1:4">
      <c r="A176" t="s">
        <v>27</v>
      </c>
      <c r="B176" t="s">
        <v>34</v>
      </c>
      <c r="C176" t="s">
        <v>472</v>
      </c>
      <c r="D176">
        <v>19</v>
      </c>
    </row>
    <row r="177" spans="1:4">
      <c r="A177" t="s">
        <v>27</v>
      </c>
      <c r="B177" t="s">
        <v>35</v>
      </c>
      <c r="C177" t="s">
        <v>467</v>
      </c>
      <c r="D177">
        <v>121</v>
      </c>
    </row>
    <row r="178" spans="1:4">
      <c r="A178" t="s">
        <v>27</v>
      </c>
      <c r="B178" t="s">
        <v>35</v>
      </c>
      <c r="C178" t="s">
        <v>466</v>
      </c>
      <c r="D178">
        <v>1</v>
      </c>
    </row>
    <row r="179" spans="1:4">
      <c r="A179" t="s">
        <v>27</v>
      </c>
      <c r="B179" t="s">
        <v>35</v>
      </c>
      <c r="C179" t="s">
        <v>468</v>
      </c>
      <c r="D179">
        <v>29</v>
      </c>
    </row>
    <row r="180" spans="1:4">
      <c r="A180" t="s">
        <v>27</v>
      </c>
      <c r="B180" t="s">
        <v>35</v>
      </c>
      <c r="C180" t="s">
        <v>918</v>
      </c>
      <c r="D180">
        <v>13</v>
      </c>
    </row>
    <row r="181" spans="1:4">
      <c r="A181" t="s">
        <v>27</v>
      </c>
      <c r="B181" t="s">
        <v>35</v>
      </c>
      <c r="C181" t="s">
        <v>470</v>
      </c>
      <c r="D181">
        <v>19</v>
      </c>
    </row>
    <row r="182" spans="1:4">
      <c r="A182" t="s">
        <v>27</v>
      </c>
      <c r="B182" t="s">
        <v>35</v>
      </c>
      <c r="C182" t="s">
        <v>1367</v>
      </c>
      <c r="D182">
        <v>46</v>
      </c>
    </row>
    <row r="183" spans="1:4">
      <c r="A183" t="s">
        <v>27</v>
      </c>
      <c r="B183" t="s">
        <v>35</v>
      </c>
      <c r="C183" t="s">
        <v>472</v>
      </c>
      <c r="D183">
        <v>47</v>
      </c>
    </row>
    <row r="184" spans="1:4">
      <c r="A184" t="s">
        <v>27</v>
      </c>
      <c r="B184" t="s">
        <v>36</v>
      </c>
      <c r="C184" t="s">
        <v>467</v>
      </c>
      <c r="D184">
        <v>250</v>
      </c>
    </row>
    <row r="185" spans="1:4">
      <c r="A185" t="s">
        <v>27</v>
      </c>
      <c r="B185" t="s">
        <v>36</v>
      </c>
      <c r="C185" t="s">
        <v>466</v>
      </c>
      <c r="D185">
        <v>4</v>
      </c>
    </row>
    <row r="186" spans="1:4">
      <c r="A186" t="s">
        <v>27</v>
      </c>
      <c r="B186" t="s">
        <v>36</v>
      </c>
      <c r="C186" t="s">
        <v>468</v>
      </c>
      <c r="D186">
        <v>36</v>
      </c>
    </row>
    <row r="187" spans="1:4">
      <c r="A187" t="s">
        <v>27</v>
      </c>
      <c r="B187" t="s">
        <v>36</v>
      </c>
      <c r="C187" t="s">
        <v>918</v>
      </c>
      <c r="D187">
        <v>58</v>
      </c>
    </row>
    <row r="188" spans="1:4">
      <c r="A188" t="s">
        <v>27</v>
      </c>
      <c r="B188" t="s">
        <v>36</v>
      </c>
      <c r="C188" t="s">
        <v>470</v>
      </c>
      <c r="D188">
        <v>80</v>
      </c>
    </row>
    <row r="189" spans="1:4">
      <c r="A189" t="s">
        <v>27</v>
      </c>
      <c r="B189" t="s">
        <v>36</v>
      </c>
      <c r="C189" t="s">
        <v>1367</v>
      </c>
      <c r="D189">
        <v>17</v>
      </c>
    </row>
    <row r="190" spans="1:4">
      <c r="A190" t="s">
        <v>27</v>
      </c>
      <c r="B190" t="s">
        <v>36</v>
      </c>
      <c r="C190" t="s">
        <v>472</v>
      </c>
      <c r="D190">
        <v>166</v>
      </c>
    </row>
    <row r="191" spans="1:4">
      <c r="A191" t="s">
        <v>27</v>
      </c>
      <c r="B191" t="s">
        <v>37</v>
      </c>
      <c r="C191" t="s">
        <v>467</v>
      </c>
      <c r="D191">
        <v>88</v>
      </c>
    </row>
    <row r="192" spans="1:4">
      <c r="A192" t="s">
        <v>27</v>
      </c>
      <c r="B192" t="s">
        <v>37</v>
      </c>
      <c r="C192" t="s">
        <v>466</v>
      </c>
      <c r="D192">
        <v>2</v>
      </c>
    </row>
    <row r="193" spans="1:4">
      <c r="A193" t="s">
        <v>27</v>
      </c>
      <c r="B193" t="s">
        <v>37</v>
      </c>
      <c r="C193" t="s">
        <v>468</v>
      </c>
      <c r="D193">
        <v>185</v>
      </c>
    </row>
    <row r="194" spans="1:4">
      <c r="A194" t="s">
        <v>27</v>
      </c>
      <c r="B194" t="s">
        <v>37</v>
      </c>
      <c r="C194" t="s">
        <v>918</v>
      </c>
      <c r="D194">
        <v>53</v>
      </c>
    </row>
    <row r="195" spans="1:4">
      <c r="A195" t="s">
        <v>27</v>
      </c>
      <c r="B195" t="s">
        <v>37</v>
      </c>
      <c r="C195" t="s">
        <v>470</v>
      </c>
      <c r="D195">
        <v>50</v>
      </c>
    </row>
    <row r="196" spans="1:4">
      <c r="A196" t="s">
        <v>27</v>
      </c>
      <c r="B196" t="s">
        <v>37</v>
      </c>
      <c r="C196" t="s">
        <v>1367</v>
      </c>
      <c r="D196">
        <v>49</v>
      </c>
    </row>
    <row r="197" spans="1:4">
      <c r="A197" t="s">
        <v>27</v>
      </c>
      <c r="B197" t="s">
        <v>37</v>
      </c>
      <c r="C197" t="s">
        <v>472</v>
      </c>
      <c r="D197">
        <v>75</v>
      </c>
    </row>
    <row r="198" spans="1:4">
      <c r="A198" t="s">
        <v>27</v>
      </c>
      <c r="B198" t="s">
        <v>38</v>
      </c>
      <c r="C198" t="s">
        <v>467</v>
      </c>
      <c r="D198">
        <v>35</v>
      </c>
    </row>
    <row r="199" spans="1:4">
      <c r="A199" t="s">
        <v>27</v>
      </c>
      <c r="B199" t="s">
        <v>38</v>
      </c>
      <c r="C199" t="s">
        <v>466</v>
      </c>
      <c r="D199">
        <v>0</v>
      </c>
    </row>
    <row r="200" spans="1:4">
      <c r="A200" t="s">
        <v>27</v>
      </c>
      <c r="B200" t="s">
        <v>38</v>
      </c>
      <c r="C200" t="s">
        <v>468</v>
      </c>
      <c r="D200">
        <v>51</v>
      </c>
    </row>
    <row r="201" spans="1:4">
      <c r="A201" t="s">
        <v>27</v>
      </c>
      <c r="B201" t="s">
        <v>38</v>
      </c>
      <c r="C201" t="s">
        <v>918</v>
      </c>
      <c r="D201">
        <v>4</v>
      </c>
    </row>
    <row r="202" spans="1:4">
      <c r="A202" t="s">
        <v>27</v>
      </c>
      <c r="B202" t="s">
        <v>38</v>
      </c>
      <c r="C202" t="s">
        <v>470</v>
      </c>
      <c r="D202">
        <v>23</v>
      </c>
    </row>
    <row r="203" spans="1:4">
      <c r="A203" t="s">
        <v>27</v>
      </c>
      <c r="B203" t="s">
        <v>38</v>
      </c>
      <c r="C203" t="s">
        <v>1367</v>
      </c>
      <c r="D203">
        <v>10</v>
      </c>
    </row>
    <row r="204" spans="1:4">
      <c r="A204" t="s">
        <v>27</v>
      </c>
      <c r="B204" t="s">
        <v>38</v>
      </c>
      <c r="C204" t="s">
        <v>472</v>
      </c>
      <c r="D204">
        <v>14</v>
      </c>
    </row>
    <row r="205" spans="1:4">
      <c r="A205" t="s">
        <v>27</v>
      </c>
      <c r="B205" t="s">
        <v>39</v>
      </c>
      <c r="C205" t="s">
        <v>467</v>
      </c>
      <c r="D205">
        <v>70</v>
      </c>
    </row>
    <row r="206" spans="1:4">
      <c r="A206" t="s">
        <v>27</v>
      </c>
      <c r="B206" t="s">
        <v>39</v>
      </c>
      <c r="C206" t="s">
        <v>466</v>
      </c>
      <c r="D206">
        <v>2</v>
      </c>
    </row>
    <row r="207" spans="1:4">
      <c r="A207" t="s">
        <v>27</v>
      </c>
      <c r="B207" t="s">
        <v>39</v>
      </c>
      <c r="C207" t="s">
        <v>468</v>
      </c>
      <c r="D207">
        <v>15</v>
      </c>
    </row>
    <row r="208" spans="1:4">
      <c r="A208" t="s">
        <v>27</v>
      </c>
      <c r="B208" t="s">
        <v>39</v>
      </c>
      <c r="C208" t="s">
        <v>918</v>
      </c>
      <c r="D208">
        <v>0</v>
      </c>
    </row>
    <row r="209" spans="1:4">
      <c r="A209" t="s">
        <v>27</v>
      </c>
      <c r="B209" t="s">
        <v>39</v>
      </c>
      <c r="C209" t="s">
        <v>470</v>
      </c>
      <c r="D209">
        <v>34</v>
      </c>
    </row>
    <row r="210" spans="1:4">
      <c r="A210" t="s">
        <v>27</v>
      </c>
      <c r="B210" t="s">
        <v>39</v>
      </c>
      <c r="C210" t="s">
        <v>1367</v>
      </c>
      <c r="D210">
        <v>18</v>
      </c>
    </row>
    <row r="211" spans="1:4">
      <c r="A211" t="s">
        <v>27</v>
      </c>
      <c r="B211" t="s">
        <v>39</v>
      </c>
      <c r="C211" t="s">
        <v>472</v>
      </c>
      <c r="D211">
        <v>23</v>
      </c>
    </row>
    <row r="212" spans="1:4">
      <c r="A212" t="s">
        <v>27</v>
      </c>
      <c r="B212" t="s">
        <v>40</v>
      </c>
      <c r="C212" t="s">
        <v>467</v>
      </c>
      <c r="D212">
        <v>13</v>
      </c>
    </row>
    <row r="213" spans="1:4">
      <c r="A213" t="s">
        <v>27</v>
      </c>
      <c r="B213" t="s">
        <v>40</v>
      </c>
      <c r="C213" t="s">
        <v>466</v>
      </c>
      <c r="D213">
        <v>0</v>
      </c>
    </row>
    <row r="214" spans="1:4">
      <c r="A214" t="s">
        <v>27</v>
      </c>
      <c r="B214" t="s">
        <v>40</v>
      </c>
      <c r="C214" t="s">
        <v>468</v>
      </c>
      <c r="D214">
        <v>24</v>
      </c>
    </row>
    <row r="215" spans="1:4">
      <c r="A215" t="s">
        <v>27</v>
      </c>
      <c r="B215" t="s">
        <v>40</v>
      </c>
      <c r="C215" t="s">
        <v>918</v>
      </c>
      <c r="D215">
        <v>4</v>
      </c>
    </row>
    <row r="216" spans="1:4">
      <c r="A216" t="s">
        <v>27</v>
      </c>
      <c r="B216" t="s">
        <v>40</v>
      </c>
      <c r="C216" t="s">
        <v>470</v>
      </c>
      <c r="D216">
        <v>43</v>
      </c>
    </row>
    <row r="217" spans="1:4">
      <c r="A217" t="s">
        <v>27</v>
      </c>
      <c r="B217" t="s">
        <v>40</v>
      </c>
      <c r="C217" t="s">
        <v>1367</v>
      </c>
      <c r="D217">
        <v>2</v>
      </c>
    </row>
    <row r="218" spans="1:4">
      <c r="A218" t="s">
        <v>27</v>
      </c>
      <c r="B218" t="s">
        <v>40</v>
      </c>
      <c r="C218" t="s">
        <v>472</v>
      </c>
      <c r="D218">
        <v>7</v>
      </c>
    </row>
    <row r="219" spans="1:4">
      <c r="A219" t="s">
        <v>27</v>
      </c>
      <c r="B219" t="s">
        <v>41</v>
      </c>
      <c r="C219" t="s">
        <v>467</v>
      </c>
      <c r="D219">
        <v>47</v>
      </c>
    </row>
    <row r="220" spans="1:4">
      <c r="A220" t="s">
        <v>27</v>
      </c>
      <c r="B220" t="s">
        <v>41</v>
      </c>
      <c r="C220" t="s">
        <v>466</v>
      </c>
      <c r="D220">
        <v>0</v>
      </c>
    </row>
    <row r="221" spans="1:4">
      <c r="A221" t="s">
        <v>27</v>
      </c>
      <c r="B221" t="s">
        <v>41</v>
      </c>
      <c r="C221" t="s">
        <v>468</v>
      </c>
      <c r="D221">
        <v>32</v>
      </c>
    </row>
    <row r="222" spans="1:4">
      <c r="A222" t="s">
        <v>27</v>
      </c>
      <c r="B222" t="s">
        <v>41</v>
      </c>
      <c r="C222" t="s">
        <v>918</v>
      </c>
      <c r="D222">
        <v>1</v>
      </c>
    </row>
    <row r="223" spans="1:4">
      <c r="A223" t="s">
        <v>27</v>
      </c>
      <c r="B223" t="s">
        <v>41</v>
      </c>
      <c r="C223" t="s">
        <v>470</v>
      </c>
      <c r="D223">
        <v>23</v>
      </c>
    </row>
    <row r="224" spans="1:4">
      <c r="A224" t="s">
        <v>27</v>
      </c>
      <c r="B224" t="s">
        <v>41</v>
      </c>
      <c r="C224" t="s">
        <v>1367</v>
      </c>
      <c r="D224">
        <v>48</v>
      </c>
    </row>
    <row r="225" spans="1:4">
      <c r="A225" t="s">
        <v>27</v>
      </c>
      <c r="B225" t="s">
        <v>41</v>
      </c>
      <c r="C225" t="s">
        <v>472</v>
      </c>
      <c r="D225">
        <v>120</v>
      </c>
    </row>
    <row r="226" spans="1:4">
      <c r="A226" t="s">
        <v>27</v>
      </c>
      <c r="B226" t="s">
        <v>42</v>
      </c>
      <c r="C226" t="s">
        <v>467</v>
      </c>
      <c r="D226">
        <v>153</v>
      </c>
    </row>
    <row r="227" spans="1:4">
      <c r="A227" t="s">
        <v>27</v>
      </c>
      <c r="B227" t="s">
        <v>42</v>
      </c>
      <c r="C227" t="s">
        <v>466</v>
      </c>
      <c r="D227">
        <v>0</v>
      </c>
    </row>
    <row r="228" spans="1:4">
      <c r="A228" t="s">
        <v>27</v>
      </c>
      <c r="B228" t="s">
        <v>42</v>
      </c>
      <c r="C228" t="s">
        <v>468</v>
      </c>
      <c r="D228">
        <v>40</v>
      </c>
    </row>
    <row r="229" spans="1:4">
      <c r="A229" t="s">
        <v>27</v>
      </c>
      <c r="B229" t="s">
        <v>42</v>
      </c>
      <c r="C229" t="s">
        <v>918</v>
      </c>
      <c r="D229">
        <v>135</v>
      </c>
    </row>
    <row r="230" spans="1:4">
      <c r="A230" t="s">
        <v>27</v>
      </c>
      <c r="B230" t="s">
        <v>42</v>
      </c>
      <c r="C230" t="s">
        <v>470</v>
      </c>
      <c r="D230">
        <v>57</v>
      </c>
    </row>
    <row r="231" spans="1:4">
      <c r="A231" t="s">
        <v>27</v>
      </c>
      <c r="B231" t="s">
        <v>42</v>
      </c>
      <c r="C231" t="s">
        <v>1367</v>
      </c>
      <c r="D231">
        <v>9</v>
      </c>
    </row>
    <row r="232" spans="1:4">
      <c r="A232" t="s">
        <v>27</v>
      </c>
      <c r="B232" t="s">
        <v>42</v>
      </c>
      <c r="C232" t="s">
        <v>472</v>
      </c>
      <c r="D232">
        <v>102</v>
      </c>
    </row>
    <row r="233" spans="1:4">
      <c r="A233" t="s">
        <v>27</v>
      </c>
      <c r="B233" t="s">
        <v>43</v>
      </c>
      <c r="C233" t="s">
        <v>467</v>
      </c>
      <c r="D233">
        <v>30</v>
      </c>
    </row>
    <row r="234" spans="1:4">
      <c r="A234" t="s">
        <v>27</v>
      </c>
      <c r="B234" t="s">
        <v>43</v>
      </c>
      <c r="C234" t="s">
        <v>466</v>
      </c>
      <c r="D234">
        <v>0</v>
      </c>
    </row>
    <row r="235" spans="1:4">
      <c r="A235" t="s">
        <v>27</v>
      </c>
      <c r="B235" t="s">
        <v>43</v>
      </c>
      <c r="C235" t="s">
        <v>468</v>
      </c>
      <c r="D235">
        <v>17</v>
      </c>
    </row>
    <row r="236" spans="1:4">
      <c r="A236" t="s">
        <v>27</v>
      </c>
      <c r="B236" t="s">
        <v>43</v>
      </c>
      <c r="C236" t="s">
        <v>918</v>
      </c>
      <c r="D236">
        <v>17</v>
      </c>
    </row>
    <row r="237" spans="1:4">
      <c r="A237" t="s">
        <v>27</v>
      </c>
      <c r="B237" t="s">
        <v>43</v>
      </c>
      <c r="C237" t="s">
        <v>470</v>
      </c>
      <c r="D237">
        <v>32</v>
      </c>
    </row>
    <row r="238" spans="1:4">
      <c r="A238" t="s">
        <v>27</v>
      </c>
      <c r="B238" t="s">
        <v>43</v>
      </c>
      <c r="C238" t="s">
        <v>1367</v>
      </c>
      <c r="D238">
        <v>29</v>
      </c>
    </row>
    <row r="239" spans="1:4">
      <c r="A239" t="s">
        <v>27</v>
      </c>
      <c r="B239" t="s">
        <v>43</v>
      </c>
      <c r="C239" t="s">
        <v>472</v>
      </c>
      <c r="D239">
        <v>29</v>
      </c>
    </row>
    <row r="240" spans="1:4">
      <c r="A240" t="s">
        <v>27</v>
      </c>
      <c r="B240" t="s">
        <v>44</v>
      </c>
      <c r="C240" t="s">
        <v>467</v>
      </c>
      <c r="D240">
        <v>36</v>
      </c>
    </row>
    <row r="241" spans="1:4">
      <c r="A241" t="s">
        <v>27</v>
      </c>
      <c r="B241" t="s">
        <v>44</v>
      </c>
      <c r="C241" t="s">
        <v>466</v>
      </c>
      <c r="D241">
        <v>0</v>
      </c>
    </row>
    <row r="242" spans="1:4">
      <c r="A242" t="s">
        <v>27</v>
      </c>
      <c r="B242" t="s">
        <v>44</v>
      </c>
      <c r="C242" t="s">
        <v>468</v>
      </c>
      <c r="D242">
        <v>25</v>
      </c>
    </row>
    <row r="243" spans="1:4">
      <c r="A243" t="s">
        <v>27</v>
      </c>
      <c r="B243" t="s">
        <v>44</v>
      </c>
      <c r="C243" t="s">
        <v>918</v>
      </c>
      <c r="D243">
        <v>0</v>
      </c>
    </row>
    <row r="244" spans="1:4">
      <c r="A244" t="s">
        <v>27</v>
      </c>
      <c r="B244" t="s">
        <v>44</v>
      </c>
      <c r="C244" t="s">
        <v>470</v>
      </c>
      <c r="D244">
        <v>32</v>
      </c>
    </row>
    <row r="245" spans="1:4">
      <c r="A245" t="s">
        <v>27</v>
      </c>
      <c r="B245" t="s">
        <v>44</v>
      </c>
      <c r="C245" t="s">
        <v>1367</v>
      </c>
      <c r="D245">
        <v>6</v>
      </c>
    </row>
    <row r="246" spans="1:4">
      <c r="A246" t="s">
        <v>27</v>
      </c>
      <c r="B246" t="s">
        <v>44</v>
      </c>
      <c r="C246" t="s">
        <v>472</v>
      </c>
      <c r="D246">
        <v>32</v>
      </c>
    </row>
    <row r="247" spans="1:4">
      <c r="A247" t="s">
        <v>27</v>
      </c>
      <c r="B247" t="s">
        <v>45</v>
      </c>
      <c r="C247" t="s">
        <v>467</v>
      </c>
      <c r="D247">
        <v>246</v>
      </c>
    </row>
    <row r="248" spans="1:4">
      <c r="A248" t="s">
        <v>27</v>
      </c>
      <c r="B248" t="s">
        <v>45</v>
      </c>
      <c r="C248" t="s">
        <v>466</v>
      </c>
      <c r="D248">
        <v>0</v>
      </c>
    </row>
    <row r="249" spans="1:4">
      <c r="A249" t="s">
        <v>27</v>
      </c>
      <c r="B249" t="s">
        <v>45</v>
      </c>
      <c r="C249" t="s">
        <v>468</v>
      </c>
      <c r="D249">
        <v>40</v>
      </c>
    </row>
    <row r="250" spans="1:4">
      <c r="A250" t="s">
        <v>27</v>
      </c>
      <c r="B250" t="s">
        <v>45</v>
      </c>
      <c r="C250" t="s">
        <v>918</v>
      </c>
      <c r="D250">
        <v>71</v>
      </c>
    </row>
    <row r="251" spans="1:4">
      <c r="A251" t="s">
        <v>27</v>
      </c>
      <c r="B251" t="s">
        <v>45</v>
      </c>
      <c r="C251" t="s">
        <v>470</v>
      </c>
      <c r="D251">
        <v>206</v>
      </c>
    </row>
    <row r="252" spans="1:4">
      <c r="A252" t="s">
        <v>27</v>
      </c>
      <c r="B252" t="s">
        <v>45</v>
      </c>
      <c r="C252" t="s">
        <v>1367</v>
      </c>
      <c r="D252">
        <v>44</v>
      </c>
    </row>
    <row r="253" spans="1:4">
      <c r="A253" t="s">
        <v>27</v>
      </c>
      <c r="B253" t="s">
        <v>45</v>
      </c>
      <c r="C253" t="s">
        <v>472</v>
      </c>
      <c r="D253">
        <v>51</v>
      </c>
    </row>
    <row r="254" spans="1:4">
      <c r="A254" t="s">
        <v>27</v>
      </c>
      <c r="B254" t="s">
        <v>46</v>
      </c>
      <c r="C254" t="s">
        <v>467</v>
      </c>
      <c r="D254">
        <v>89</v>
      </c>
    </row>
    <row r="255" spans="1:4">
      <c r="A255" t="s">
        <v>27</v>
      </c>
      <c r="B255" t="s">
        <v>46</v>
      </c>
      <c r="C255" t="s">
        <v>466</v>
      </c>
      <c r="D255">
        <v>0</v>
      </c>
    </row>
    <row r="256" spans="1:4">
      <c r="A256" t="s">
        <v>27</v>
      </c>
      <c r="B256" t="s">
        <v>46</v>
      </c>
      <c r="C256" t="s">
        <v>468</v>
      </c>
      <c r="D256">
        <v>54</v>
      </c>
    </row>
    <row r="257" spans="1:4">
      <c r="A257" t="s">
        <v>27</v>
      </c>
      <c r="B257" t="s">
        <v>46</v>
      </c>
      <c r="C257" t="s">
        <v>918</v>
      </c>
      <c r="D257">
        <v>3</v>
      </c>
    </row>
    <row r="258" spans="1:4">
      <c r="A258" t="s">
        <v>27</v>
      </c>
      <c r="B258" t="s">
        <v>46</v>
      </c>
      <c r="C258" t="s">
        <v>470</v>
      </c>
      <c r="D258">
        <v>46</v>
      </c>
    </row>
    <row r="259" spans="1:4">
      <c r="A259" t="s">
        <v>27</v>
      </c>
      <c r="B259" t="s">
        <v>46</v>
      </c>
      <c r="C259" t="s">
        <v>1367</v>
      </c>
      <c r="D259">
        <v>37</v>
      </c>
    </row>
    <row r="260" spans="1:4">
      <c r="A260" t="s">
        <v>27</v>
      </c>
      <c r="B260" t="s">
        <v>46</v>
      </c>
      <c r="C260" t="s">
        <v>472</v>
      </c>
      <c r="D260">
        <v>17</v>
      </c>
    </row>
    <row r="261" spans="1:4">
      <c r="A261" t="s">
        <v>27</v>
      </c>
      <c r="B261" t="s">
        <v>47</v>
      </c>
      <c r="C261" t="s">
        <v>467</v>
      </c>
      <c r="D261">
        <v>208</v>
      </c>
    </row>
    <row r="262" spans="1:4">
      <c r="A262" t="s">
        <v>27</v>
      </c>
      <c r="B262" t="s">
        <v>47</v>
      </c>
      <c r="C262" t="s">
        <v>466</v>
      </c>
      <c r="D262">
        <v>5</v>
      </c>
    </row>
    <row r="263" spans="1:4">
      <c r="A263" t="s">
        <v>27</v>
      </c>
      <c r="B263" t="s">
        <v>47</v>
      </c>
      <c r="C263" t="s">
        <v>468</v>
      </c>
      <c r="D263">
        <v>170</v>
      </c>
    </row>
    <row r="264" spans="1:4">
      <c r="A264" t="s">
        <v>27</v>
      </c>
      <c r="B264" t="s">
        <v>47</v>
      </c>
      <c r="C264" t="s">
        <v>918</v>
      </c>
      <c r="D264">
        <v>20</v>
      </c>
    </row>
    <row r="265" spans="1:4">
      <c r="A265" t="s">
        <v>27</v>
      </c>
      <c r="B265" t="s">
        <v>47</v>
      </c>
      <c r="C265" t="s">
        <v>470</v>
      </c>
      <c r="D265">
        <v>75</v>
      </c>
    </row>
    <row r="266" spans="1:4">
      <c r="A266" t="s">
        <v>27</v>
      </c>
      <c r="B266" t="s">
        <v>47</v>
      </c>
      <c r="C266" t="s">
        <v>1367</v>
      </c>
      <c r="D266">
        <v>100</v>
      </c>
    </row>
    <row r="267" spans="1:4">
      <c r="A267" t="s">
        <v>27</v>
      </c>
      <c r="B267" t="s">
        <v>47</v>
      </c>
      <c r="C267" t="s">
        <v>472</v>
      </c>
      <c r="D267">
        <v>51</v>
      </c>
    </row>
    <row r="268" spans="1:4">
      <c r="A268" t="s">
        <v>27</v>
      </c>
      <c r="B268" t="s">
        <v>48</v>
      </c>
      <c r="C268" t="s">
        <v>467</v>
      </c>
      <c r="D268">
        <v>68</v>
      </c>
    </row>
    <row r="269" spans="1:4">
      <c r="A269" t="s">
        <v>27</v>
      </c>
      <c r="B269" t="s">
        <v>48</v>
      </c>
      <c r="C269" t="s">
        <v>466</v>
      </c>
      <c r="D269">
        <v>5</v>
      </c>
    </row>
    <row r="270" spans="1:4">
      <c r="A270" t="s">
        <v>27</v>
      </c>
      <c r="B270" t="s">
        <v>48</v>
      </c>
      <c r="C270" t="s">
        <v>468</v>
      </c>
      <c r="D270">
        <v>106</v>
      </c>
    </row>
    <row r="271" spans="1:4">
      <c r="A271" t="s">
        <v>27</v>
      </c>
      <c r="B271" t="s">
        <v>48</v>
      </c>
      <c r="C271" t="s">
        <v>918</v>
      </c>
      <c r="D271">
        <v>16</v>
      </c>
    </row>
    <row r="272" spans="1:4">
      <c r="A272" t="s">
        <v>27</v>
      </c>
      <c r="B272" t="s">
        <v>48</v>
      </c>
      <c r="C272" t="s">
        <v>470</v>
      </c>
      <c r="D272">
        <v>23</v>
      </c>
    </row>
    <row r="273" spans="1:4">
      <c r="A273" t="s">
        <v>27</v>
      </c>
      <c r="B273" t="s">
        <v>48</v>
      </c>
      <c r="C273" t="s">
        <v>1367</v>
      </c>
      <c r="D273">
        <v>22</v>
      </c>
    </row>
    <row r="274" spans="1:4">
      <c r="A274" t="s">
        <v>27</v>
      </c>
      <c r="B274" t="s">
        <v>48</v>
      </c>
      <c r="C274" t="s">
        <v>472</v>
      </c>
      <c r="D274">
        <v>58</v>
      </c>
    </row>
    <row r="275" spans="1:4">
      <c r="A275" t="s">
        <v>27</v>
      </c>
      <c r="B275" t="s">
        <v>49</v>
      </c>
      <c r="C275" t="s">
        <v>467</v>
      </c>
      <c r="D275">
        <v>9</v>
      </c>
    </row>
    <row r="276" spans="1:4">
      <c r="A276" t="s">
        <v>27</v>
      </c>
      <c r="B276" t="s">
        <v>49</v>
      </c>
      <c r="C276" t="s">
        <v>466</v>
      </c>
      <c r="D276">
        <v>2</v>
      </c>
    </row>
    <row r="277" spans="1:4">
      <c r="A277" t="s">
        <v>27</v>
      </c>
      <c r="B277" t="s">
        <v>49</v>
      </c>
      <c r="C277" t="s">
        <v>468</v>
      </c>
      <c r="D277">
        <v>22</v>
      </c>
    </row>
    <row r="278" spans="1:4">
      <c r="A278" t="s">
        <v>27</v>
      </c>
      <c r="B278" t="s">
        <v>49</v>
      </c>
      <c r="C278" t="s">
        <v>918</v>
      </c>
      <c r="D278">
        <v>3</v>
      </c>
    </row>
    <row r="279" spans="1:4">
      <c r="A279" t="s">
        <v>27</v>
      </c>
      <c r="B279" t="s">
        <v>49</v>
      </c>
      <c r="C279" t="s">
        <v>470</v>
      </c>
      <c r="D279">
        <v>13</v>
      </c>
    </row>
    <row r="280" spans="1:4">
      <c r="A280" t="s">
        <v>27</v>
      </c>
      <c r="B280" t="s">
        <v>49</v>
      </c>
      <c r="C280" t="s">
        <v>1367</v>
      </c>
      <c r="D280">
        <v>13</v>
      </c>
    </row>
    <row r="281" spans="1:4">
      <c r="A281" t="s">
        <v>27</v>
      </c>
      <c r="B281" t="s">
        <v>49</v>
      </c>
      <c r="C281" t="s">
        <v>472</v>
      </c>
      <c r="D281">
        <v>12</v>
      </c>
    </row>
    <row r="282" spans="1:4">
      <c r="A282" t="s">
        <v>50</v>
      </c>
      <c r="B282" t="s">
        <v>51</v>
      </c>
      <c r="C282" t="s">
        <v>467</v>
      </c>
      <c r="D282">
        <v>75</v>
      </c>
    </row>
    <row r="283" spans="1:4">
      <c r="A283" t="s">
        <v>50</v>
      </c>
      <c r="B283" t="s">
        <v>51</v>
      </c>
      <c r="C283" t="s">
        <v>466</v>
      </c>
      <c r="D283">
        <v>8</v>
      </c>
    </row>
    <row r="284" spans="1:4">
      <c r="A284" t="s">
        <v>50</v>
      </c>
      <c r="B284" t="s">
        <v>51</v>
      </c>
      <c r="C284" t="s">
        <v>468</v>
      </c>
      <c r="D284">
        <v>50</v>
      </c>
    </row>
    <row r="285" spans="1:4">
      <c r="A285" t="s">
        <v>50</v>
      </c>
      <c r="B285" t="s">
        <v>51</v>
      </c>
      <c r="C285" t="s">
        <v>918</v>
      </c>
      <c r="D285">
        <v>43</v>
      </c>
    </row>
    <row r="286" spans="1:4">
      <c r="A286" t="s">
        <v>50</v>
      </c>
      <c r="B286" t="s">
        <v>51</v>
      </c>
      <c r="C286" t="s">
        <v>470</v>
      </c>
      <c r="D286">
        <v>38</v>
      </c>
    </row>
    <row r="287" spans="1:4">
      <c r="A287" t="s">
        <v>50</v>
      </c>
      <c r="B287" t="s">
        <v>51</v>
      </c>
      <c r="C287" t="s">
        <v>1367</v>
      </c>
      <c r="D287">
        <v>45</v>
      </c>
    </row>
    <row r="288" spans="1:4">
      <c r="A288" t="s">
        <v>50</v>
      </c>
      <c r="B288" t="s">
        <v>51</v>
      </c>
      <c r="C288" t="s">
        <v>472</v>
      </c>
      <c r="D288">
        <v>49</v>
      </c>
    </row>
    <row r="289" spans="1:4">
      <c r="A289" t="s">
        <v>52</v>
      </c>
      <c r="B289" t="s">
        <v>58</v>
      </c>
      <c r="C289" t="s">
        <v>467</v>
      </c>
      <c r="D289">
        <v>48</v>
      </c>
    </row>
    <row r="290" spans="1:4">
      <c r="A290" t="s">
        <v>52</v>
      </c>
      <c r="B290" t="s">
        <v>58</v>
      </c>
      <c r="C290" t="s">
        <v>466</v>
      </c>
      <c r="D290">
        <v>15</v>
      </c>
    </row>
    <row r="291" spans="1:4">
      <c r="A291" t="s">
        <v>52</v>
      </c>
      <c r="B291" t="s">
        <v>58</v>
      </c>
      <c r="C291" t="s">
        <v>468</v>
      </c>
      <c r="D291">
        <v>145</v>
      </c>
    </row>
    <row r="292" spans="1:4">
      <c r="A292" t="s">
        <v>52</v>
      </c>
      <c r="B292" t="s">
        <v>58</v>
      </c>
      <c r="C292" t="s">
        <v>918</v>
      </c>
      <c r="D292">
        <v>25</v>
      </c>
    </row>
    <row r="293" spans="1:4">
      <c r="A293" t="s">
        <v>52</v>
      </c>
      <c r="B293" t="s">
        <v>58</v>
      </c>
      <c r="C293" t="s">
        <v>470</v>
      </c>
      <c r="D293">
        <v>15</v>
      </c>
    </row>
    <row r="294" spans="1:4">
      <c r="A294" t="s">
        <v>52</v>
      </c>
      <c r="B294" t="s">
        <v>58</v>
      </c>
      <c r="C294" t="s">
        <v>1367</v>
      </c>
      <c r="D294">
        <v>31</v>
      </c>
    </row>
    <row r="295" spans="1:4">
      <c r="A295" t="s">
        <v>52</v>
      </c>
      <c r="B295" t="s">
        <v>58</v>
      </c>
      <c r="C295" t="s">
        <v>472</v>
      </c>
      <c r="D295">
        <v>19</v>
      </c>
    </row>
    <row r="296" spans="1:4">
      <c r="A296" t="s">
        <v>52</v>
      </c>
      <c r="B296" t="s">
        <v>59</v>
      </c>
      <c r="C296" t="s">
        <v>467</v>
      </c>
      <c r="D296">
        <v>153</v>
      </c>
    </row>
    <row r="297" spans="1:4">
      <c r="A297" t="s">
        <v>52</v>
      </c>
      <c r="B297" t="s">
        <v>59</v>
      </c>
      <c r="C297" t="s">
        <v>466</v>
      </c>
      <c r="D297">
        <v>13</v>
      </c>
    </row>
    <row r="298" spans="1:4">
      <c r="A298" t="s">
        <v>52</v>
      </c>
      <c r="B298" t="s">
        <v>59</v>
      </c>
      <c r="C298" t="s">
        <v>468</v>
      </c>
      <c r="D298">
        <v>79</v>
      </c>
    </row>
    <row r="299" spans="1:4">
      <c r="A299" t="s">
        <v>52</v>
      </c>
      <c r="B299" t="s">
        <v>59</v>
      </c>
      <c r="C299" t="s">
        <v>918</v>
      </c>
      <c r="D299">
        <v>89</v>
      </c>
    </row>
    <row r="300" spans="1:4">
      <c r="A300" t="s">
        <v>52</v>
      </c>
      <c r="B300" t="s">
        <v>59</v>
      </c>
      <c r="C300" t="s">
        <v>470</v>
      </c>
      <c r="D300">
        <v>32</v>
      </c>
    </row>
    <row r="301" spans="1:4">
      <c r="A301" t="s">
        <v>52</v>
      </c>
      <c r="B301" t="s">
        <v>59</v>
      </c>
      <c r="C301" t="s">
        <v>1367</v>
      </c>
      <c r="D301">
        <v>32</v>
      </c>
    </row>
    <row r="302" spans="1:4">
      <c r="A302" t="s">
        <v>52</v>
      </c>
      <c r="B302" t="s">
        <v>59</v>
      </c>
      <c r="C302" t="s">
        <v>472</v>
      </c>
      <c r="D302">
        <v>49</v>
      </c>
    </row>
    <row r="303" spans="1:4">
      <c r="A303" t="s">
        <v>52</v>
      </c>
      <c r="B303" t="s">
        <v>60</v>
      </c>
      <c r="C303" t="s">
        <v>467</v>
      </c>
      <c r="D303">
        <v>448</v>
      </c>
    </row>
    <row r="304" spans="1:4">
      <c r="A304" t="s">
        <v>52</v>
      </c>
      <c r="B304" t="s">
        <v>60</v>
      </c>
      <c r="C304" t="s">
        <v>466</v>
      </c>
      <c r="D304">
        <v>102</v>
      </c>
    </row>
    <row r="305" spans="1:4">
      <c r="A305" t="s">
        <v>52</v>
      </c>
      <c r="B305" t="s">
        <v>60</v>
      </c>
      <c r="C305" t="s">
        <v>468</v>
      </c>
      <c r="D305">
        <v>605</v>
      </c>
    </row>
    <row r="306" spans="1:4">
      <c r="A306" t="s">
        <v>52</v>
      </c>
      <c r="B306" t="s">
        <v>60</v>
      </c>
      <c r="C306" t="s">
        <v>918</v>
      </c>
      <c r="D306">
        <v>205</v>
      </c>
    </row>
    <row r="307" spans="1:4">
      <c r="A307" t="s">
        <v>52</v>
      </c>
      <c r="B307" t="s">
        <v>60</v>
      </c>
      <c r="C307" t="s">
        <v>470</v>
      </c>
      <c r="D307">
        <v>246</v>
      </c>
    </row>
    <row r="308" spans="1:4">
      <c r="A308" t="s">
        <v>52</v>
      </c>
      <c r="B308" t="s">
        <v>60</v>
      </c>
      <c r="C308" t="s">
        <v>1367</v>
      </c>
      <c r="D308">
        <v>118</v>
      </c>
    </row>
    <row r="309" spans="1:4">
      <c r="A309" t="s">
        <v>52</v>
      </c>
      <c r="B309" t="s">
        <v>60</v>
      </c>
      <c r="C309" t="s">
        <v>472</v>
      </c>
      <c r="D309">
        <v>142</v>
      </c>
    </row>
    <row r="310" spans="1:4">
      <c r="A310" t="s">
        <v>52</v>
      </c>
      <c r="B310" t="s">
        <v>62</v>
      </c>
      <c r="C310" t="s">
        <v>467</v>
      </c>
      <c r="D310">
        <v>174</v>
      </c>
    </row>
    <row r="311" spans="1:4">
      <c r="A311" t="s">
        <v>52</v>
      </c>
      <c r="B311" t="s">
        <v>62</v>
      </c>
      <c r="C311" t="s">
        <v>466</v>
      </c>
      <c r="D311">
        <v>30</v>
      </c>
    </row>
    <row r="312" spans="1:4">
      <c r="A312" t="s">
        <v>52</v>
      </c>
      <c r="B312" t="s">
        <v>62</v>
      </c>
      <c r="C312" t="s">
        <v>468</v>
      </c>
      <c r="D312">
        <v>201</v>
      </c>
    </row>
    <row r="313" spans="1:4">
      <c r="A313" t="s">
        <v>52</v>
      </c>
      <c r="B313" t="s">
        <v>62</v>
      </c>
      <c r="C313" t="s">
        <v>918</v>
      </c>
      <c r="D313">
        <v>26</v>
      </c>
    </row>
    <row r="314" spans="1:4">
      <c r="A314" t="s">
        <v>52</v>
      </c>
      <c r="B314" t="s">
        <v>62</v>
      </c>
      <c r="C314" t="s">
        <v>470</v>
      </c>
      <c r="D314">
        <v>39</v>
      </c>
    </row>
    <row r="315" spans="1:4">
      <c r="A315" t="s">
        <v>52</v>
      </c>
      <c r="B315" t="s">
        <v>62</v>
      </c>
      <c r="C315" t="s">
        <v>1367</v>
      </c>
      <c r="D315">
        <v>100</v>
      </c>
    </row>
    <row r="316" spans="1:4">
      <c r="A316" t="s">
        <v>52</v>
      </c>
      <c r="B316" t="s">
        <v>62</v>
      </c>
      <c r="C316" t="s">
        <v>472</v>
      </c>
      <c r="D316">
        <v>32</v>
      </c>
    </row>
    <row r="317" spans="1:4">
      <c r="A317" t="s">
        <v>52</v>
      </c>
      <c r="B317" t="s">
        <v>63</v>
      </c>
      <c r="C317" t="s">
        <v>467</v>
      </c>
      <c r="D317">
        <v>352</v>
      </c>
    </row>
    <row r="318" spans="1:4">
      <c r="A318" t="s">
        <v>52</v>
      </c>
      <c r="B318" t="s">
        <v>63</v>
      </c>
      <c r="C318" t="s">
        <v>466</v>
      </c>
      <c r="D318">
        <v>13</v>
      </c>
    </row>
    <row r="319" spans="1:4">
      <c r="A319" t="s">
        <v>52</v>
      </c>
      <c r="B319" t="s">
        <v>63</v>
      </c>
      <c r="C319" t="s">
        <v>468</v>
      </c>
      <c r="D319">
        <v>320</v>
      </c>
    </row>
    <row r="320" spans="1:4">
      <c r="A320" t="s">
        <v>52</v>
      </c>
      <c r="B320" t="s">
        <v>63</v>
      </c>
      <c r="C320" t="s">
        <v>918</v>
      </c>
      <c r="D320">
        <v>21</v>
      </c>
    </row>
    <row r="321" spans="1:4">
      <c r="A321" t="s">
        <v>52</v>
      </c>
      <c r="B321" t="s">
        <v>63</v>
      </c>
      <c r="C321" t="s">
        <v>470</v>
      </c>
      <c r="D321">
        <v>124</v>
      </c>
    </row>
    <row r="322" spans="1:4">
      <c r="A322" t="s">
        <v>52</v>
      </c>
      <c r="B322" t="s">
        <v>63</v>
      </c>
      <c r="C322" t="s">
        <v>1367</v>
      </c>
      <c r="D322">
        <v>497</v>
      </c>
    </row>
    <row r="323" spans="1:4">
      <c r="A323" t="s">
        <v>52</v>
      </c>
      <c r="B323" t="s">
        <v>63</v>
      </c>
      <c r="C323" t="s">
        <v>472</v>
      </c>
      <c r="D323">
        <v>91</v>
      </c>
    </row>
    <row r="324" spans="1:4">
      <c r="A324" t="s">
        <v>52</v>
      </c>
      <c r="B324" t="s">
        <v>65</v>
      </c>
      <c r="C324" t="s">
        <v>467</v>
      </c>
      <c r="D324">
        <v>66</v>
      </c>
    </row>
    <row r="325" spans="1:4">
      <c r="A325" t="s">
        <v>52</v>
      </c>
      <c r="B325" t="s">
        <v>65</v>
      </c>
      <c r="C325" t="s">
        <v>466</v>
      </c>
      <c r="D325">
        <v>10</v>
      </c>
    </row>
    <row r="326" spans="1:4">
      <c r="A326" t="s">
        <v>52</v>
      </c>
      <c r="B326" t="s">
        <v>65</v>
      </c>
      <c r="C326" t="s">
        <v>468</v>
      </c>
      <c r="D326">
        <v>127</v>
      </c>
    </row>
    <row r="327" spans="1:4">
      <c r="A327" t="s">
        <v>52</v>
      </c>
      <c r="B327" t="s">
        <v>65</v>
      </c>
      <c r="C327" t="s">
        <v>918</v>
      </c>
      <c r="D327">
        <v>8</v>
      </c>
    </row>
    <row r="328" spans="1:4">
      <c r="A328" t="s">
        <v>52</v>
      </c>
      <c r="B328" t="s">
        <v>65</v>
      </c>
      <c r="C328" t="s">
        <v>470</v>
      </c>
      <c r="D328">
        <v>4</v>
      </c>
    </row>
    <row r="329" spans="1:4">
      <c r="A329" t="s">
        <v>52</v>
      </c>
      <c r="B329" t="s">
        <v>65</v>
      </c>
      <c r="C329" t="s">
        <v>1367</v>
      </c>
      <c r="D329">
        <v>13</v>
      </c>
    </row>
    <row r="330" spans="1:4">
      <c r="A330" t="s">
        <v>52</v>
      </c>
      <c r="B330" t="s">
        <v>65</v>
      </c>
      <c r="C330" t="s">
        <v>472</v>
      </c>
      <c r="D330">
        <v>10</v>
      </c>
    </row>
    <row r="331" spans="1:4">
      <c r="A331" t="s">
        <v>52</v>
      </c>
      <c r="B331" t="s">
        <v>66</v>
      </c>
      <c r="C331" t="s">
        <v>467</v>
      </c>
      <c r="D331">
        <v>120</v>
      </c>
    </row>
    <row r="332" spans="1:4">
      <c r="A332" t="s">
        <v>52</v>
      </c>
      <c r="B332" t="s">
        <v>66</v>
      </c>
      <c r="C332" t="s">
        <v>466</v>
      </c>
      <c r="D332">
        <v>11</v>
      </c>
    </row>
    <row r="333" spans="1:4">
      <c r="A333" t="s">
        <v>52</v>
      </c>
      <c r="B333" t="s">
        <v>66</v>
      </c>
      <c r="C333" t="s">
        <v>468</v>
      </c>
      <c r="D333">
        <v>133</v>
      </c>
    </row>
    <row r="334" spans="1:4">
      <c r="A334" t="s">
        <v>52</v>
      </c>
      <c r="B334" t="s">
        <v>66</v>
      </c>
      <c r="C334" t="s">
        <v>918</v>
      </c>
      <c r="D334">
        <v>1</v>
      </c>
    </row>
    <row r="335" spans="1:4">
      <c r="A335" t="s">
        <v>52</v>
      </c>
      <c r="B335" t="s">
        <v>66</v>
      </c>
      <c r="C335" t="s">
        <v>470</v>
      </c>
      <c r="D335">
        <v>223</v>
      </c>
    </row>
    <row r="336" spans="1:4">
      <c r="A336" t="s">
        <v>52</v>
      </c>
      <c r="B336" t="s">
        <v>66</v>
      </c>
      <c r="C336" t="s">
        <v>1367</v>
      </c>
      <c r="D336">
        <v>11</v>
      </c>
    </row>
    <row r="337" spans="1:4">
      <c r="A337" t="s">
        <v>52</v>
      </c>
      <c r="B337" t="s">
        <v>66</v>
      </c>
      <c r="C337" t="s">
        <v>472</v>
      </c>
      <c r="D337">
        <v>18</v>
      </c>
    </row>
    <row r="338" spans="1:4">
      <c r="A338" t="s">
        <v>52</v>
      </c>
      <c r="B338" t="s">
        <v>67</v>
      </c>
      <c r="C338" t="s">
        <v>467</v>
      </c>
      <c r="D338">
        <v>35</v>
      </c>
    </row>
    <row r="339" spans="1:4">
      <c r="A339" t="s">
        <v>52</v>
      </c>
      <c r="B339" t="s">
        <v>67</v>
      </c>
      <c r="C339" t="s">
        <v>466</v>
      </c>
      <c r="D339">
        <v>16</v>
      </c>
    </row>
    <row r="340" spans="1:4">
      <c r="A340" t="s">
        <v>52</v>
      </c>
      <c r="B340" t="s">
        <v>67</v>
      </c>
      <c r="C340" t="s">
        <v>468</v>
      </c>
      <c r="D340">
        <v>128</v>
      </c>
    </row>
    <row r="341" spans="1:4">
      <c r="A341" t="s">
        <v>52</v>
      </c>
      <c r="B341" t="s">
        <v>67</v>
      </c>
      <c r="C341" t="s">
        <v>918</v>
      </c>
      <c r="D341">
        <v>17</v>
      </c>
    </row>
    <row r="342" spans="1:4">
      <c r="A342" t="s">
        <v>52</v>
      </c>
      <c r="B342" t="s">
        <v>67</v>
      </c>
      <c r="C342" t="s">
        <v>470</v>
      </c>
      <c r="D342">
        <v>25</v>
      </c>
    </row>
    <row r="343" spans="1:4">
      <c r="A343" t="s">
        <v>52</v>
      </c>
      <c r="B343" t="s">
        <v>67</v>
      </c>
      <c r="C343" t="s">
        <v>1367</v>
      </c>
      <c r="D343">
        <v>46</v>
      </c>
    </row>
    <row r="344" spans="1:4">
      <c r="A344" t="s">
        <v>52</v>
      </c>
      <c r="B344" t="s">
        <v>67</v>
      </c>
      <c r="C344" t="s">
        <v>472</v>
      </c>
      <c r="D344">
        <v>3</v>
      </c>
    </row>
    <row r="345" spans="1:4">
      <c r="A345" t="s">
        <v>52</v>
      </c>
      <c r="B345" t="s">
        <v>68</v>
      </c>
      <c r="C345" t="s">
        <v>467</v>
      </c>
      <c r="D345">
        <v>66</v>
      </c>
    </row>
    <row r="346" spans="1:4">
      <c r="A346" t="s">
        <v>52</v>
      </c>
      <c r="B346" t="s">
        <v>68</v>
      </c>
      <c r="C346" t="s">
        <v>466</v>
      </c>
      <c r="D346">
        <v>18</v>
      </c>
    </row>
    <row r="347" spans="1:4">
      <c r="A347" t="s">
        <v>52</v>
      </c>
      <c r="B347" t="s">
        <v>68</v>
      </c>
      <c r="C347" t="s">
        <v>468</v>
      </c>
      <c r="D347">
        <v>161</v>
      </c>
    </row>
    <row r="348" spans="1:4">
      <c r="A348" t="s">
        <v>52</v>
      </c>
      <c r="B348" t="s">
        <v>68</v>
      </c>
      <c r="C348" t="s">
        <v>918</v>
      </c>
      <c r="D348">
        <v>24</v>
      </c>
    </row>
    <row r="349" spans="1:4">
      <c r="A349" t="s">
        <v>52</v>
      </c>
      <c r="B349" t="s">
        <v>68</v>
      </c>
      <c r="C349" t="s">
        <v>470</v>
      </c>
      <c r="D349">
        <v>23</v>
      </c>
    </row>
    <row r="350" spans="1:4">
      <c r="A350" t="s">
        <v>52</v>
      </c>
      <c r="B350" t="s">
        <v>68</v>
      </c>
      <c r="C350" t="s">
        <v>1367</v>
      </c>
      <c r="D350">
        <v>68</v>
      </c>
    </row>
    <row r="351" spans="1:4">
      <c r="A351" t="s">
        <v>52</v>
      </c>
      <c r="B351" t="s">
        <v>68</v>
      </c>
      <c r="C351" t="s">
        <v>472</v>
      </c>
      <c r="D351">
        <v>7</v>
      </c>
    </row>
    <row r="352" spans="1:4">
      <c r="A352" t="s">
        <v>52</v>
      </c>
      <c r="B352" t="s">
        <v>69</v>
      </c>
      <c r="C352" t="s">
        <v>467</v>
      </c>
      <c r="D352">
        <v>50</v>
      </c>
    </row>
    <row r="353" spans="1:4">
      <c r="A353" t="s">
        <v>52</v>
      </c>
      <c r="B353" t="s">
        <v>69</v>
      </c>
      <c r="C353" t="s">
        <v>466</v>
      </c>
      <c r="D353">
        <v>5</v>
      </c>
    </row>
    <row r="354" spans="1:4">
      <c r="A354" t="s">
        <v>52</v>
      </c>
      <c r="B354" t="s">
        <v>69</v>
      </c>
      <c r="C354" t="s">
        <v>468</v>
      </c>
      <c r="D354">
        <v>164</v>
      </c>
    </row>
    <row r="355" spans="1:4">
      <c r="A355" t="s">
        <v>52</v>
      </c>
      <c r="B355" t="s">
        <v>69</v>
      </c>
      <c r="C355" t="s">
        <v>918</v>
      </c>
      <c r="D355">
        <v>17</v>
      </c>
    </row>
    <row r="356" spans="1:4">
      <c r="A356" t="s">
        <v>52</v>
      </c>
      <c r="B356" t="s">
        <v>69</v>
      </c>
      <c r="C356" t="s">
        <v>470</v>
      </c>
      <c r="D356">
        <v>48</v>
      </c>
    </row>
    <row r="357" spans="1:4">
      <c r="A357" t="s">
        <v>52</v>
      </c>
      <c r="B357" t="s">
        <v>69</v>
      </c>
      <c r="C357" t="s">
        <v>1367</v>
      </c>
      <c r="D357">
        <v>22</v>
      </c>
    </row>
    <row r="358" spans="1:4">
      <c r="A358" t="s">
        <v>52</v>
      </c>
      <c r="B358" t="s">
        <v>69</v>
      </c>
      <c r="C358" t="s">
        <v>472</v>
      </c>
      <c r="D358">
        <v>12</v>
      </c>
    </row>
    <row r="359" spans="1:4">
      <c r="A359" t="s">
        <v>52</v>
      </c>
      <c r="B359" t="s">
        <v>70</v>
      </c>
      <c r="C359" t="s">
        <v>467</v>
      </c>
      <c r="D359">
        <v>27</v>
      </c>
    </row>
    <row r="360" spans="1:4">
      <c r="A360" t="s">
        <v>52</v>
      </c>
      <c r="B360" t="s">
        <v>70</v>
      </c>
      <c r="C360" t="s">
        <v>466</v>
      </c>
      <c r="D360">
        <v>19</v>
      </c>
    </row>
    <row r="361" spans="1:4">
      <c r="A361" t="s">
        <v>52</v>
      </c>
      <c r="B361" t="s">
        <v>70</v>
      </c>
      <c r="C361" t="s">
        <v>468</v>
      </c>
      <c r="D361">
        <v>110</v>
      </c>
    </row>
    <row r="362" spans="1:4">
      <c r="A362" t="s">
        <v>52</v>
      </c>
      <c r="B362" t="s">
        <v>70</v>
      </c>
      <c r="C362" t="s">
        <v>918</v>
      </c>
      <c r="D362">
        <v>9</v>
      </c>
    </row>
    <row r="363" spans="1:4">
      <c r="A363" t="s">
        <v>52</v>
      </c>
      <c r="B363" t="s">
        <v>70</v>
      </c>
      <c r="C363" t="s">
        <v>470</v>
      </c>
      <c r="D363">
        <v>12</v>
      </c>
    </row>
    <row r="364" spans="1:4">
      <c r="A364" t="s">
        <v>52</v>
      </c>
      <c r="B364" t="s">
        <v>70</v>
      </c>
      <c r="C364" t="s">
        <v>1367</v>
      </c>
      <c r="D364">
        <v>2</v>
      </c>
    </row>
    <row r="365" spans="1:4">
      <c r="A365" t="s">
        <v>52</v>
      </c>
      <c r="B365" t="s">
        <v>70</v>
      </c>
      <c r="C365" t="s">
        <v>472</v>
      </c>
      <c r="D365">
        <v>4</v>
      </c>
    </row>
    <row r="366" spans="1:4">
      <c r="A366" t="s">
        <v>52</v>
      </c>
      <c r="B366" t="s">
        <v>71</v>
      </c>
      <c r="C366" t="s">
        <v>467</v>
      </c>
      <c r="D366">
        <v>339</v>
      </c>
    </row>
    <row r="367" spans="1:4">
      <c r="A367" t="s">
        <v>52</v>
      </c>
      <c r="B367" t="s">
        <v>71</v>
      </c>
      <c r="C367" t="s">
        <v>466</v>
      </c>
      <c r="D367">
        <v>29</v>
      </c>
    </row>
    <row r="368" spans="1:4">
      <c r="A368" t="s">
        <v>52</v>
      </c>
      <c r="B368" t="s">
        <v>71</v>
      </c>
      <c r="C368" t="s">
        <v>468</v>
      </c>
      <c r="D368">
        <v>538</v>
      </c>
    </row>
    <row r="369" spans="1:4">
      <c r="A369" t="s">
        <v>52</v>
      </c>
      <c r="B369" t="s">
        <v>71</v>
      </c>
      <c r="C369" t="s">
        <v>918</v>
      </c>
      <c r="D369">
        <v>6</v>
      </c>
    </row>
    <row r="370" spans="1:4">
      <c r="A370" t="s">
        <v>52</v>
      </c>
      <c r="B370" t="s">
        <v>71</v>
      </c>
      <c r="C370" t="s">
        <v>470</v>
      </c>
      <c r="D370">
        <v>62</v>
      </c>
    </row>
    <row r="371" spans="1:4">
      <c r="A371" t="s">
        <v>52</v>
      </c>
      <c r="B371" t="s">
        <v>71</v>
      </c>
      <c r="C371" t="s">
        <v>1367</v>
      </c>
      <c r="D371">
        <v>38</v>
      </c>
    </row>
    <row r="372" spans="1:4">
      <c r="A372" t="s">
        <v>52</v>
      </c>
      <c r="B372" t="s">
        <v>71</v>
      </c>
      <c r="C372" t="s">
        <v>472</v>
      </c>
      <c r="D372">
        <v>85</v>
      </c>
    </row>
    <row r="373" spans="1:4">
      <c r="A373" t="s">
        <v>52</v>
      </c>
      <c r="B373" t="s">
        <v>73</v>
      </c>
      <c r="C373" t="s">
        <v>467</v>
      </c>
      <c r="D373">
        <v>42</v>
      </c>
    </row>
    <row r="374" spans="1:4">
      <c r="A374" t="s">
        <v>52</v>
      </c>
      <c r="B374" t="s">
        <v>73</v>
      </c>
      <c r="C374" t="s">
        <v>466</v>
      </c>
      <c r="D374">
        <v>30</v>
      </c>
    </row>
    <row r="375" spans="1:4">
      <c r="A375" t="s">
        <v>52</v>
      </c>
      <c r="B375" t="s">
        <v>73</v>
      </c>
      <c r="C375" t="s">
        <v>468</v>
      </c>
      <c r="D375">
        <v>94</v>
      </c>
    </row>
    <row r="376" spans="1:4">
      <c r="A376" t="s">
        <v>52</v>
      </c>
      <c r="B376" t="s">
        <v>73</v>
      </c>
      <c r="C376" t="s">
        <v>918</v>
      </c>
      <c r="D376">
        <v>15</v>
      </c>
    </row>
    <row r="377" spans="1:4">
      <c r="A377" t="s">
        <v>52</v>
      </c>
      <c r="B377" t="s">
        <v>73</v>
      </c>
      <c r="C377" t="s">
        <v>470</v>
      </c>
      <c r="D377">
        <v>18</v>
      </c>
    </row>
    <row r="378" spans="1:4">
      <c r="A378" t="s">
        <v>52</v>
      </c>
      <c r="B378" t="s">
        <v>73</v>
      </c>
      <c r="C378" t="s">
        <v>1367</v>
      </c>
      <c r="D378">
        <v>7</v>
      </c>
    </row>
    <row r="379" spans="1:4">
      <c r="A379" t="s">
        <v>52</v>
      </c>
      <c r="B379" t="s">
        <v>73</v>
      </c>
      <c r="C379" t="s">
        <v>472</v>
      </c>
      <c r="D379">
        <v>19</v>
      </c>
    </row>
    <row r="380" spans="1:4">
      <c r="A380" t="s">
        <v>52</v>
      </c>
      <c r="B380" t="s">
        <v>74</v>
      </c>
      <c r="C380" t="s">
        <v>467</v>
      </c>
      <c r="D380">
        <v>31</v>
      </c>
    </row>
    <row r="381" spans="1:4">
      <c r="A381" t="s">
        <v>52</v>
      </c>
      <c r="B381" t="s">
        <v>74</v>
      </c>
      <c r="C381" t="s">
        <v>466</v>
      </c>
      <c r="D381">
        <v>14</v>
      </c>
    </row>
    <row r="382" spans="1:4">
      <c r="A382" t="s">
        <v>52</v>
      </c>
      <c r="B382" t="s">
        <v>74</v>
      </c>
      <c r="C382" t="s">
        <v>468</v>
      </c>
      <c r="D382">
        <v>50</v>
      </c>
    </row>
    <row r="383" spans="1:4">
      <c r="A383" t="s">
        <v>52</v>
      </c>
      <c r="B383" t="s">
        <v>74</v>
      </c>
      <c r="C383" t="s">
        <v>918</v>
      </c>
      <c r="D383">
        <v>28</v>
      </c>
    </row>
    <row r="384" spans="1:4">
      <c r="A384" t="s">
        <v>52</v>
      </c>
      <c r="B384" t="s">
        <v>74</v>
      </c>
      <c r="C384" t="s">
        <v>470</v>
      </c>
      <c r="D384">
        <v>46</v>
      </c>
    </row>
    <row r="385" spans="1:4">
      <c r="A385" t="s">
        <v>52</v>
      </c>
      <c r="B385" t="s">
        <v>74</v>
      </c>
      <c r="C385" t="s">
        <v>1367</v>
      </c>
      <c r="D385">
        <v>0</v>
      </c>
    </row>
    <row r="386" spans="1:4">
      <c r="A386" t="s">
        <v>52</v>
      </c>
      <c r="B386" t="s">
        <v>74</v>
      </c>
      <c r="C386" t="s">
        <v>472</v>
      </c>
      <c r="D386">
        <v>13</v>
      </c>
    </row>
    <row r="387" spans="1:4">
      <c r="A387" t="s">
        <v>52</v>
      </c>
      <c r="B387" t="s">
        <v>75</v>
      </c>
      <c r="C387" t="s">
        <v>467</v>
      </c>
      <c r="D387">
        <v>9</v>
      </c>
    </row>
    <row r="388" spans="1:4">
      <c r="A388" t="s">
        <v>52</v>
      </c>
      <c r="B388" t="s">
        <v>75</v>
      </c>
      <c r="C388" t="s">
        <v>466</v>
      </c>
      <c r="D388">
        <v>12</v>
      </c>
    </row>
    <row r="389" spans="1:4">
      <c r="A389" t="s">
        <v>52</v>
      </c>
      <c r="B389" t="s">
        <v>75</v>
      </c>
      <c r="C389" t="s">
        <v>468</v>
      </c>
      <c r="D389">
        <v>69</v>
      </c>
    </row>
    <row r="390" spans="1:4">
      <c r="A390" t="s">
        <v>52</v>
      </c>
      <c r="B390" t="s">
        <v>75</v>
      </c>
      <c r="C390" t="s">
        <v>918</v>
      </c>
      <c r="D390">
        <v>25</v>
      </c>
    </row>
    <row r="391" spans="1:4">
      <c r="A391" t="s">
        <v>52</v>
      </c>
      <c r="B391" t="s">
        <v>75</v>
      </c>
      <c r="C391" t="s">
        <v>470</v>
      </c>
      <c r="D391">
        <v>25</v>
      </c>
    </row>
    <row r="392" spans="1:4">
      <c r="A392" t="s">
        <v>52</v>
      </c>
      <c r="B392" t="s">
        <v>75</v>
      </c>
      <c r="C392" t="s">
        <v>1367</v>
      </c>
      <c r="D392">
        <v>14</v>
      </c>
    </row>
    <row r="393" spans="1:4">
      <c r="A393" t="s">
        <v>52</v>
      </c>
      <c r="B393" t="s">
        <v>75</v>
      </c>
      <c r="C393" t="s">
        <v>472</v>
      </c>
      <c r="D393">
        <v>9</v>
      </c>
    </row>
    <row r="394" spans="1:4">
      <c r="A394" t="s">
        <v>52</v>
      </c>
      <c r="B394" t="s">
        <v>76</v>
      </c>
      <c r="C394" t="s">
        <v>467</v>
      </c>
      <c r="D394">
        <v>5</v>
      </c>
    </row>
    <row r="395" spans="1:4">
      <c r="A395" t="s">
        <v>52</v>
      </c>
      <c r="B395" t="s">
        <v>76</v>
      </c>
      <c r="C395" t="s">
        <v>466</v>
      </c>
      <c r="D395">
        <v>1</v>
      </c>
    </row>
    <row r="396" spans="1:4">
      <c r="A396" t="s">
        <v>52</v>
      </c>
      <c r="B396" t="s">
        <v>76</v>
      </c>
      <c r="C396" t="s">
        <v>468</v>
      </c>
      <c r="D396">
        <v>21</v>
      </c>
    </row>
    <row r="397" spans="1:4">
      <c r="A397" t="s">
        <v>52</v>
      </c>
      <c r="B397" t="s">
        <v>76</v>
      </c>
      <c r="C397" t="s">
        <v>918</v>
      </c>
      <c r="D397">
        <v>0</v>
      </c>
    </row>
    <row r="398" spans="1:4">
      <c r="A398" t="s">
        <v>52</v>
      </c>
      <c r="B398" t="s">
        <v>76</v>
      </c>
      <c r="C398" t="s">
        <v>470</v>
      </c>
      <c r="D398">
        <v>11</v>
      </c>
    </row>
    <row r="399" spans="1:4">
      <c r="A399" t="s">
        <v>52</v>
      </c>
      <c r="B399" t="s">
        <v>76</v>
      </c>
      <c r="C399" t="s">
        <v>1367</v>
      </c>
      <c r="D399">
        <v>0</v>
      </c>
    </row>
    <row r="400" spans="1:4">
      <c r="A400" t="s">
        <v>52</v>
      </c>
      <c r="B400" t="s">
        <v>76</v>
      </c>
      <c r="C400" t="s">
        <v>472</v>
      </c>
      <c r="D400">
        <v>7</v>
      </c>
    </row>
    <row r="401" spans="1:4">
      <c r="A401" t="s">
        <v>52</v>
      </c>
      <c r="B401" t="s">
        <v>77</v>
      </c>
      <c r="C401" t="s">
        <v>467</v>
      </c>
      <c r="D401">
        <v>8</v>
      </c>
    </row>
    <row r="402" spans="1:4">
      <c r="A402" t="s">
        <v>52</v>
      </c>
      <c r="B402" t="s">
        <v>77</v>
      </c>
      <c r="C402" t="s">
        <v>466</v>
      </c>
      <c r="D402">
        <v>7</v>
      </c>
    </row>
    <row r="403" spans="1:4">
      <c r="A403" t="s">
        <v>52</v>
      </c>
      <c r="B403" t="s">
        <v>77</v>
      </c>
      <c r="C403" t="s">
        <v>468</v>
      </c>
      <c r="D403">
        <v>38</v>
      </c>
    </row>
    <row r="404" spans="1:4">
      <c r="A404" t="s">
        <v>52</v>
      </c>
      <c r="B404" t="s">
        <v>77</v>
      </c>
      <c r="C404" t="s">
        <v>918</v>
      </c>
      <c r="D404">
        <v>15</v>
      </c>
    </row>
    <row r="405" spans="1:4">
      <c r="A405" t="s">
        <v>52</v>
      </c>
      <c r="B405" t="s">
        <v>77</v>
      </c>
      <c r="C405" t="s">
        <v>470</v>
      </c>
      <c r="D405">
        <v>11</v>
      </c>
    </row>
    <row r="406" spans="1:4">
      <c r="A406" t="s">
        <v>52</v>
      </c>
      <c r="B406" t="s">
        <v>77</v>
      </c>
      <c r="C406" t="s">
        <v>1367</v>
      </c>
      <c r="D406">
        <v>1</v>
      </c>
    </row>
    <row r="407" spans="1:4">
      <c r="A407" t="s">
        <v>52</v>
      </c>
      <c r="B407" t="s">
        <v>77</v>
      </c>
      <c r="C407" t="s">
        <v>472</v>
      </c>
      <c r="D407">
        <v>3</v>
      </c>
    </row>
    <row r="408" spans="1:4">
      <c r="A408" t="s">
        <v>52</v>
      </c>
      <c r="B408" t="s">
        <v>78</v>
      </c>
      <c r="C408" t="s">
        <v>467</v>
      </c>
      <c r="D408">
        <v>9</v>
      </c>
    </row>
    <row r="409" spans="1:4">
      <c r="A409" t="s">
        <v>52</v>
      </c>
      <c r="B409" t="s">
        <v>78</v>
      </c>
      <c r="C409" t="s">
        <v>466</v>
      </c>
      <c r="D409">
        <v>1</v>
      </c>
    </row>
    <row r="410" spans="1:4">
      <c r="A410" t="s">
        <v>52</v>
      </c>
      <c r="B410" t="s">
        <v>78</v>
      </c>
      <c r="C410" t="s">
        <v>468</v>
      </c>
      <c r="D410">
        <v>30</v>
      </c>
    </row>
    <row r="411" spans="1:4">
      <c r="A411" t="s">
        <v>52</v>
      </c>
      <c r="B411" t="s">
        <v>78</v>
      </c>
      <c r="C411" t="s">
        <v>918</v>
      </c>
      <c r="D411">
        <v>6</v>
      </c>
    </row>
    <row r="412" spans="1:4">
      <c r="A412" t="s">
        <v>52</v>
      </c>
      <c r="B412" t="s">
        <v>78</v>
      </c>
      <c r="C412" t="s">
        <v>470</v>
      </c>
      <c r="D412">
        <v>19</v>
      </c>
    </row>
    <row r="413" spans="1:4">
      <c r="A413" t="s">
        <v>52</v>
      </c>
      <c r="B413" t="s">
        <v>78</v>
      </c>
      <c r="C413" t="s">
        <v>1367</v>
      </c>
      <c r="D413">
        <v>1</v>
      </c>
    </row>
    <row r="414" spans="1:4">
      <c r="A414" t="s">
        <v>52</v>
      </c>
      <c r="B414" t="s">
        <v>78</v>
      </c>
      <c r="C414" t="s">
        <v>472</v>
      </c>
      <c r="D414">
        <v>3</v>
      </c>
    </row>
    <row r="415" spans="1:4">
      <c r="A415" t="s">
        <v>52</v>
      </c>
      <c r="B415" t="s">
        <v>79</v>
      </c>
      <c r="C415" t="s">
        <v>467</v>
      </c>
      <c r="D415">
        <v>25</v>
      </c>
    </row>
    <row r="416" spans="1:4">
      <c r="A416" t="s">
        <v>52</v>
      </c>
      <c r="B416" t="s">
        <v>79</v>
      </c>
      <c r="C416" t="s">
        <v>466</v>
      </c>
      <c r="D416">
        <v>12</v>
      </c>
    </row>
    <row r="417" spans="1:4">
      <c r="A417" t="s">
        <v>52</v>
      </c>
      <c r="B417" t="s">
        <v>79</v>
      </c>
      <c r="C417" t="s">
        <v>468</v>
      </c>
      <c r="D417">
        <v>41</v>
      </c>
    </row>
    <row r="418" spans="1:4">
      <c r="A418" t="s">
        <v>52</v>
      </c>
      <c r="B418" t="s">
        <v>79</v>
      </c>
      <c r="C418" t="s">
        <v>918</v>
      </c>
      <c r="D418">
        <v>15</v>
      </c>
    </row>
    <row r="419" spans="1:4">
      <c r="A419" t="s">
        <v>52</v>
      </c>
      <c r="B419" t="s">
        <v>79</v>
      </c>
      <c r="C419" t="s">
        <v>470</v>
      </c>
      <c r="D419">
        <v>37</v>
      </c>
    </row>
    <row r="420" spans="1:4">
      <c r="A420" t="s">
        <v>52</v>
      </c>
      <c r="B420" t="s">
        <v>79</v>
      </c>
      <c r="C420" t="s">
        <v>1367</v>
      </c>
      <c r="D420">
        <v>13</v>
      </c>
    </row>
    <row r="421" spans="1:4">
      <c r="A421" t="s">
        <v>52</v>
      </c>
      <c r="B421" t="s">
        <v>79</v>
      </c>
      <c r="C421" t="s">
        <v>472</v>
      </c>
      <c r="D421">
        <v>4</v>
      </c>
    </row>
    <row r="422" spans="1:4">
      <c r="A422" t="s">
        <v>52</v>
      </c>
      <c r="B422" t="s">
        <v>80</v>
      </c>
      <c r="C422" t="s">
        <v>467</v>
      </c>
      <c r="D422">
        <v>10</v>
      </c>
    </row>
    <row r="423" spans="1:4">
      <c r="A423" t="s">
        <v>52</v>
      </c>
      <c r="B423" t="s">
        <v>80</v>
      </c>
      <c r="C423" t="s">
        <v>466</v>
      </c>
      <c r="D423">
        <v>9</v>
      </c>
    </row>
    <row r="424" spans="1:4">
      <c r="A424" t="s">
        <v>52</v>
      </c>
      <c r="B424" t="s">
        <v>80</v>
      </c>
      <c r="C424" t="s">
        <v>468</v>
      </c>
      <c r="D424">
        <v>45</v>
      </c>
    </row>
    <row r="425" spans="1:4">
      <c r="A425" t="s">
        <v>52</v>
      </c>
      <c r="B425" t="s">
        <v>80</v>
      </c>
      <c r="C425" t="s">
        <v>918</v>
      </c>
      <c r="D425">
        <v>9</v>
      </c>
    </row>
    <row r="426" spans="1:4">
      <c r="A426" t="s">
        <v>52</v>
      </c>
      <c r="B426" t="s">
        <v>80</v>
      </c>
      <c r="C426" t="s">
        <v>470</v>
      </c>
      <c r="D426">
        <v>22</v>
      </c>
    </row>
    <row r="427" spans="1:4">
      <c r="A427" t="s">
        <v>52</v>
      </c>
      <c r="B427" t="s">
        <v>80</v>
      </c>
      <c r="C427" t="s">
        <v>1367</v>
      </c>
      <c r="D427">
        <v>29</v>
      </c>
    </row>
    <row r="428" spans="1:4">
      <c r="A428" t="s">
        <v>52</v>
      </c>
      <c r="B428" t="s">
        <v>80</v>
      </c>
      <c r="C428" t="s">
        <v>472</v>
      </c>
      <c r="D428">
        <v>20</v>
      </c>
    </row>
    <row r="429" spans="1:4">
      <c r="A429" t="s">
        <v>52</v>
      </c>
      <c r="B429" t="s">
        <v>81</v>
      </c>
      <c r="C429" t="s">
        <v>467</v>
      </c>
      <c r="D429">
        <v>10</v>
      </c>
    </row>
    <row r="430" spans="1:4">
      <c r="A430" t="s">
        <v>52</v>
      </c>
      <c r="B430" t="s">
        <v>81</v>
      </c>
      <c r="C430" t="s">
        <v>466</v>
      </c>
      <c r="D430">
        <v>2</v>
      </c>
    </row>
    <row r="431" spans="1:4">
      <c r="A431" t="s">
        <v>52</v>
      </c>
      <c r="B431" t="s">
        <v>81</v>
      </c>
      <c r="C431" t="s">
        <v>468</v>
      </c>
      <c r="D431">
        <v>38</v>
      </c>
    </row>
    <row r="432" spans="1:4">
      <c r="A432" t="s">
        <v>52</v>
      </c>
      <c r="B432" t="s">
        <v>81</v>
      </c>
      <c r="C432" t="s">
        <v>918</v>
      </c>
      <c r="D432">
        <v>4</v>
      </c>
    </row>
    <row r="433" spans="1:4">
      <c r="A433" t="s">
        <v>52</v>
      </c>
      <c r="B433" t="s">
        <v>81</v>
      </c>
      <c r="C433" t="s">
        <v>470</v>
      </c>
      <c r="D433">
        <v>2</v>
      </c>
    </row>
    <row r="434" spans="1:4">
      <c r="A434" t="s">
        <v>52</v>
      </c>
      <c r="B434" t="s">
        <v>81</v>
      </c>
      <c r="C434" t="s">
        <v>1367</v>
      </c>
      <c r="D434">
        <v>3</v>
      </c>
    </row>
    <row r="435" spans="1:4">
      <c r="A435" t="s">
        <v>52</v>
      </c>
      <c r="B435" t="s">
        <v>81</v>
      </c>
      <c r="C435" t="s">
        <v>472</v>
      </c>
      <c r="D435">
        <v>1</v>
      </c>
    </row>
    <row r="436" spans="1:4">
      <c r="A436" t="s">
        <v>52</v>
      </c>
      <c r="B436" t="s">
        <v>82</v>
      </c>
      <c r="C436" t="s">
        <v>467</v>
      </c>
      <c r="D436">
        <v>8</v>
      </c>
    </row>
    <row r="437" spans="1:4">
      <c r="A437" t="s">
        <v>52</v>
      </c>
      <c r="B437" t="s">
        <v>82</v>
      </c>
      <c r="C437" t="s">
        <v>466</v>
      </c>
      <c r="D437">
        <v>3</v>
      </c>
    </row>
    <row r="438" spans="1:4">
      <c r="A438" t="s">
        <v>52</v>
      </c>
      <c r="B438" t="s">
        <v>82</v>
      </c>
      <c r="C438" t="s">
        <v>468</v>
      </c>
      <c r="D438">
        <v>13</v>
      </c>
    </row>
    <row r="439" spans="1:4">
      <c r="A439" t="s">
        <v>52</v>
      </c>
      <c r="B439" t="s">
        <v>82</v>
      </c>
      <c r="C439" t="s">
        <v>918</v>
      </c>
      <c r="D439">
        <v>1</v>
      </c>
    </row>
    <row r="440" spans="1:4">
      <c r="A440" t="s">
        <v>52</v>
      </c>
      <c r="B440" t="s">
        <v>82</v>
      </c>
      <c r="C440" t="s">
        <v>470</v>
      </c>
      <c r="D440">
        <v>8</v>
      </c>
    </row>
    <row r="441" spans="1:4">
      <c r="A441" t="s">
        <v>52</v>
      </c>
      <c r="B441" t="s">
        <v>82</v>
      </c>
      <c r="C441" t="s">
        <v>1367</v>
      </c>
      <c r="D441">
        <v>1</v>
      </c>
    </row>
    <row r="442" spans="1:4">
      <c r="A442" t="s">
        <v>52</v>
      </c>
      <c r="B442" t="s">
        <v>82</v>
      </c>
      <c r="C442" t="s">
        <v>472</v>
      </c>
      <c r="D442">
        <v>0</v>
      </c>
    </row>
    <row r="443" spans="1:4">
      <c r="A443" t="s">
        <v>83</v>
      </c>
      <c r="B443" t="s">
        <v>88</v>
      </c>
      <c r="C443" t="s">
        <v>467</v>
      </c>
      <c r="D443">
        <v>148</v>
      </c>
    </row>
    <row r="444" spans="1:4">
      <c r="A444" t="s">
        <v>83</v>
      </c>
      <c r="B444" t="s">
        <v>88</v>
      </c>
      <c r="C444" t="s">
        <v>466</v>
      </c>
      <c r="D444">
        <v>42</v>
      </c>
    </row>
    <row r="445" spans="1:4">
      <c r="A445" t="s">
        <v>83</v>
      </c>
      <c r="B445" t="s">
        <v>88</v>
      </c>
      <c r="C445" t="s">
        <v>468</v>
      </c>
      <c r="D445">
        <v>182</v>
      </c>
    </row>
    <row r="446" spans="1:4">
      <c r="A446" t="s">
        <v>83</v>
      </c>
      <c r="B446" t="s">
        <v>88</v>
      </c>
      <c r="C446" t="s">
        <v>918</v>
      </c>
      <c r="D446">
        <v>30</v>
      </c>
    </row>
    <row r="447" spans="1:4">
      <c r="A447" t="s">
        <v>83</v>
      </c>
      <c r="B447" t="s">
        <v>88</v>
      </c>
      <c r="C447" t="s">
        <v>470</v>
      </c>
      <c r="D447">
        <v>79</v>
      </c>
    </row>
    <row r="448" spans="1:4">
      <c r="A448" t="s">
        <v>83</v>
      </c>
      <c r="B448" t="s">
        <v>88</v>
      </c>
      <c r="C448" t="s">
        <v>1367</v>
      </c>
      <c r="D448">
        <v>28</v>
      </c>
    </row>
    <row r="449" spans="1:4">
      <c r="A449" t="s">
        <v>83</v>
      </c>
      <c r="B449" t="s">
        <v>88</v>
      </c>
      <c r="C449" t="s">
        <v>472</v>
      </c>
      <c r="D449">
        <v>20</v>
      </c>
    </row>
    <row r="450" spans="1:4">
      <c r="A450" t="s">
        <v>83</v>
      </c>
      <c r="B450" t="s">
        <v>89</v>
      </c>
      <c r="C450" t="s">
        <v>467</v>
      </c>
      <c r="D450">
        <v>125</v>
      </c>
    </row>
    <row r="451" spans="1:4">
      <c r="A451" t="s">
        <v>83</v>
      </c>
      <c r="B451" t="s">
        <v>89</v>
      </c>
      <c r="C451" t="s">
        <v>466</v>
      </c>
      <c r="D451">
        <v>15</v>
      </c>
    </row>
    <row r="452" spans="1:4">
      <c r="A452" t="s">
        <v>83</v>
      </c>
      <c r="B452" t="s">
        <v>89</v>
      </c>
      <c r="C452" t="s">
        <v>468</v>
      </c>
      <c r="D452">
        <v>129</v>
      </c>
    </row>
    <row r="453" spans="1:4">
      <c r="A453" t="s">
        <v>83</v>
      </c>
      <c r="B453" t="s">
        <v>89</v>
      </c>
      <c r="C453" t="s">
        <v>918</v>
      </c>
      <c r="D453">
        <v>31</v>
      </c>
    </row>
    <row r="454" spans="1:4">
      <c r="A454" t="s">
        <v>83</v>
      </c>
      <c r="B454" t="s">
        <v>89</v>
      </c>
      <c r="C454" t="s">
        <v>470</v>
      </c>
      <c r="D454">
        <v>70</v>
      </c>
    </row>
    <row r="455" spans="1:4">
      <c r="A455" t="s">
        <v>83</v>
      </c>
      <c r="B455" t="s">
        <v>89</v>
      </c>
      <c r="C455" t="s">
        <v>1367</v>
      </c>
      <c r="D455">
        <v>55</v>
      </c>
    </row>
    <row r="456" spans="1:4">
      <c r="A456" t="s">
        <v>83</v>
      </c>
      <c r="B456" t="s">
        <v>89</v>
      </c>
      <c r="C456" t="s">
        <v>472</v>
      </c>
      <c r="D456">
        <v>39</v>
      </c>
    </row>
    <row r="457" spans="1:4">
      <c r="A457" t="s">
        <v>83</v>
      </c>
      <c r="B457" t="s">
        <v>90</v>
      </c>
      <c r="C457" t="s">
        <v>467</v>
      </c>
      <c r="D457">
        <v>4</v>
      </c>
    </row>
    <row r="458" spans="1:4">
      <c r="A458" t="s">
        <v>83</v>
      </c>
      <c r="B458" t="s">
        <v>90</v>
      </c>
      <c r="C458" t="s">
        <v>466</v>
      </c>
      <c r="D458">
        <v>0</v>
      </c>
    </row>
    <row r="459" spans="1:4">
      <c r="A459" t="s">
        <v>83</v>
      </c>
      <c r="B459" t="s">
        <v>90</v>
      </c>
      <c r="C459" t="s">
        <v>468</v>
      </c>
      <c r="D459">
        <v>13</v>
      </c>
    </row>
    <row r="460" spans="1:4">
      <c r="A460" t="s">
        <v>83</v>
      </c>
      <c r="B460" t="s">
        <v>90</v>
      </c>
      <c r="C460" t="s">
        <v>918</v>
      </c>
      <c r="D460">
        <v>8</v>
      </c>
    </row>
    <row r="461" spans="1:4">
      <c r="A461" t="s">
        <v>83</v>
      </c>
      <c r="B461" t="s">
        <v>90</v>
      </c>
      <c r="C461" t="s">
        <v>470</v>
      </c>
      <c r="D461">
        <v>21</v>
      </c>
    </row>
    <row r="462" spans="1:4">
      <c r="A462" t="s">
        <v>83</v>
      </c>
      <c r="B462" t="s">
        <v>90</v>
      </c>
      <c r="C462" t="s">
        <v>1367</v>
      </c>
      <c r="D462">
        <v>3</v>
      </c>
    </row>
    <row r="463" spans="1:4">
      <c r="A463" t="s">
        <v>83</v>
      </c>
      <c r="B463" t="s">
        <v>90</v>
      </c>
      <c r="C463" t="s">
        <v>472</v>
      </c>
      <c r="D463">
        <v>3</v>
      </c>
    </row>
    <row r="464" spans="1:4">
      <c r="A464" t="s">
        <v>83</v>
      </c>
      <c r="B464" t="s">
        <v>91</v>
      </c>
      <c r="C464" t="s">
        <v>467</v>
      </c>
      <c r="D464">
        <v>20</v>
      </c>
    </row>
    <row r="465" spans="1:4">
      <c r="A465" t="s">
        <v>83</v>
      </c>
      <c r="B465" t="s">
        <v>91</v>
      </c>
      <c r="C465" t="s">
        <v>466</v>
      </c>
      <c r="D465">
        <v>8</v>
      </c>
    </row>
    <row r="466" spans="1:4">
      <c r="A466" t="s">
        <v>83</v>
      </c>
      <c r="B466" t="s">
        <v>91</v>
      </c>
      <c r="C466" t="s">
        <v>468</v>
      </c>
      <c r="D466">
        <v>133</v>
      </c>
    </row>
    <row r="467" spans="1:4">
      <c r="A467" t="s">
        <v>83</v>
      </c>
      <c r="B467" t="s">
        <v>91</v>
      </c>
      <c r="C467" t="s">
        <v>918</v>
      </c>
      <c r="D467">
        <v>26</v>
      </c>
    </row>
    <row r="468" spans="1:4">
      <c r="A468" t="s">
        <v>83</v>
      </c>
      <c r="B468" t="s">
        <v>91</v>
      </c>
      <c r="C468" t="s">
        <v>470</v>
      </c>
      <c r="D468">
        <v>40</v>
      </c>
    </row>
    <row r="469" spans="1:4">
      <c r="A469" t="s">
        <v>83</v>
      </c>
      <c r="B469" t="s">
        <v>91</v>
      </c>
      <c r="C469" t="s">
        <v>1367</v>
      </c>
      <c r="D469">
        <v>12</v>
      </c>
    </row>
    <row r="470" spans="1:4">
      <c r="A470" t="s">
        <v>83</v>
      </c>
      <c r="B470" t="s">
        <v>91</v>
      </c>
      <c r="C470" t="s">
        <v>472</v>
      </c>
      <c r="D470">
        <v>3</v>
      </c>
    </row>
    <row r="471" spans="1:4">
      <c r="A471" t="s">
        <v>83</v>
      </c>
      <c r="B471" t="s">
        <v>92</v>
      </c>
      <c r="C471" t="s">
        <v>467</v>
      </c>
      <c r="D471">
        <v>26</v>
      </c>
    </row>
    <row r="472" spans="1:4">
      <c r="A472" t="s">
        <v>83</v>
      </c>
      <c r="B472" t="s">
        <v>92</v>
      </c>
      <c r="C472" t="s">
        <v>466</v>
      </c>
      <c r="D472">
        <v>2</v>
      </c>
    </row>
    <row r="473" spans="1:4">
      <c r="A473" t="s">
        <v>83</v>
      </c>
      <c r="B473" t="s">
        <v>92</v>
      </c>
      <c r="C473" t="s">
        <v>468</v>
      </c>
      <c r="D473">
        <v>68</v>
      </c>
    </row>
    <row r="474" spans="1:4">
      <c r="A474" t="s">
        <v>83</v>
      </c>
      <c r="B474" t="s">
        <v>92</v>
      </c>
      <c r="C474" t="s">
        <v>918</v>
      </c>
      <c r="D474">
        <v>5</v>
      </c>
    </row>
    <row r="475" spans="1:4">
      <c r="A475" t="s">
        <v>83</v>
      </c>
      <c r="B475" t="s">
        <v>92</v>
      </c>
      <c r="C475" t="s">
        <v>470</v>
      </c>
      <c r="D475">
        <v>14</v>
      </c>
    </row>
    <row r="476" spans="1:4">
      <c r="A476" t="s">
        <v>83</v>
      </c>
      <c r="B476" t="s">
        <v>92</v>
      </c>
      <c r="C476" t="s">
        <v>1367</v>
      </c>
      <c r="D476">
        <v>4</v>
      </c>
    </row>
    <row r="477" spans="1:4">
      <c r="A477" t="s">
        <v>83</v>
      </c>
      <c r="B477" t="s">
        <v>92</v>
      </c>
      <c r="C477" t="s">
        <v>472</v>
      </c>
      <c r="D477">
        <v>4</v>
      </c>
    </row>
    <row r="478" spans="1:4">
      <c r="A478" t="s">
        <v>83</v>
      </c>
      <c r="B478" t="s">
        <v>93</v>
      </c>
      <c r="C478" t="s">
        <v>467</v>
      </c>
      <c r="D478">
        <v>52</v>
      </c>
    </row>
    <row r="479" spans="1:4">
      <c r="A479" t="s">
        <v>83</v>
      </c>
      <c r="B479" t="s">
        <v>93</v>
      </c>
      <c r="C479" t="s">
        <v>466</v>
      </c>
      <c r="D479">
        <v>7</v>
      </c>
    </row>
    <row r="480" spans="1:4">
      <c r="A480" t="s">
        <v>83</v>
      </c>
      <c r="B480" t="s">
        <v>93</v>
      </c>
      <c r="C480" t="s">
        <v>468</v>
      </c>
      <c r="D480">
        <v>70</v>
      </c>
    </row>
    <row r="481" spans="1:4">
      <c r="A481" t="s">
        <v>83</v>
      </c>
      <c r="B481" t="s">
        <v>93</v>
      </c>
      <c r="C481" t="s">
        <v>918</v>
      </c>
      <c r="D481">
        <v>3</v>
      </c>
    </row>
    <row r="482" spans="1:4">
      <c r="A482" t="s">
        <v>83</v>
      </c>
      <c r="B482" t="s">
        <v>93</v>
      </c>
      <c r="C482" t="s">
        <v>470</v>
      </c>
      <c r="D482">
        <v>25</v>
      </c>
    </row>
    <row r="483" spans="1:4">
      <c r="A483" t="s">
        <v>83</v>
      </c>
      <c r="B483" t="s">
        <v>93</v>
      </c>
      <c r="C483" t="s">
        <v>1367</v>
      </c>
      <c r="D483">
        <v>4</v>
      </c>
    </row>
    <row r="484" spans="1:4">
      <c r="A484" t="s">
        <v>83</v>
      </c>
      <c r="B484" t="s">
        <v>93</v>
      </c>
      <c r="C484" t="s">
        <v>472</v>
      </c>
      <c r="D484">
        <v>14</v>
      </c>
    </row>
    <row r="485" spans="1:4">
      <c r="A485" t="s">
        <v>83</v>
      </c>
      <c r="B485" t="s">
        <v>94</v>
      </c>
      <c r="C485" t="s">
        <v>467</v>
      </c>
      <c r="D485">
        <v>17</v>
      </c>
    </row>
    <row r="486" spans="1:4">
      <c r="A486" t="s">
        <v>83</v>
      </c>
      <c r="B486" t="s">
        <v>94</v>
      </c>
      <c r="C486" t="s">
        <v>466</v>
      </c>
      <c r="D486">
        <v>4</v>
      </c>
    </row>
    <row r="487" spans="1:4">
      <c r="A487" t="s">
        <v>83</v>
      </c>
      <c r="B487" t="s">
        <v>94</v>
      </c>
      <c r="C487" t="s">
        <v>468</v>
      </c>
      <c r="D487">
        <v>33</v>
      </c>
    </row>
    <row r="488" spans="1:4">
      <c r="A488" t="s">
        <v>83</v>
      </c>
      <c r="B488" t="s">
        <v>94</v>
      </c>
      <c r="C488" t="s">
        <v>918</v>
      </c>
      <c r="D488">
        <v>18</v>
      </c>
    </row>
    <row r="489" spans="1:4">
      <c r="A489" t="s">
        <v>83</v>
      </c>
      <c r="B489" t="s">
        <v>94</v>
      </c>
      <c r="C489" t="s">
        <v>470</v>
      </c>
      <c r="D489">
        <v>21</v>
      </c>
    </row>
    <row r="490" spans="1:4">
      <c r="A490" t="s">
        <v>83</v>
      </c>
      <c r="B490" t="s">
        <v>94</v>
      </c>
      <c r="C490" t="s">
        <v>1367</v>
      </c>
      <c r="D490">
        <v>1</v>
      </c>
    </row>
    <row r="491" spans="1:4">
      <c r="A491" t="s">
        <v>83</v>
      </c>
      <c r="B491" t="s">
        <v>94</v>
      </c>
      <c r="C491" t="s">
        <v>472</v>
      </c>
      <c r="D491">
        <v>4</v>
      </c>
    </row>
    <row r="492" spans="1:4">
      <c r="A492" t="s">
        <v>83</v>
      </c>
      <c r="B492" t="s">
        <v>95</v>
      </c>
      <c r="C492" t="s">
        <v>467</v>
      </c>
      <c r="D492">
        <v>30</v>
      </c>
    </row>
    <row r="493" spans="1:4">
      <c r="A493" t="s">
        <v>83</v>
      </c>
      <c r="B493" t="s">
        <v>95</v>
      </c>
      <c r="C493" t="s">
        <v>466</v>
      </c>
      <c r="D493">
        <v>11</v>
      </c>
    </row>
    <row r="494" spans="1:4">
      <c r="A494" t="s">
        <v>83</v>
      </c>
      <c r="B494" t="s">
        <v>95</v>
      </c>
      <c r="C494" t="s">
        <v>468</v>
      </c>
      <c r="D494">
        <v>135</v>
      </c>
    </row>
    <row r="495" spans="1:4">
      <c r="A495" t="s">
        <v>83</v>
      </c>
      <c r="B495" t="s">
        <v>95</v>
      </c>
      <c r="C495" t="s">
        <v>918</v>
      </c>
      <c r="D495">
        <v>15</v>
      </c>
    </row>
    <row r="496" spans="1:4">
      <c r="A496" t="s">
        <v>83</v>
      </c>
      <c r="B496" t="s">
        <v>95</v>
      </c>
      <c r="C496" t="s">
        <v>470</v>
      </c>
      <c r="D496">
        <v>111</v>
      </c>
    </row>
    <row r="497" spans="1:4">
      <c r="A497" t="s">
        <v>83</v>
      </c>
      <c r="B497" t="s">
        <v>95</v>
      </c>
      <c r="C497" t="s">
        <v>1367</v>
      </c>
      <c r="D497">
        <v>9</v>
      </c>
    </row>
    <row r="498" spans="1:4">
      <c r="A498" t="s">
        <v>83</v>
      </c>
      <c r="B498" t="s">
        <v>95</v>
      </c>
      <c r="C498" t="s">
        <v>472</v>
      </c>
      <c r="D498">
        <v>18</v>
      </c>
    </row>
    <row r="499" spans="1:4">
      <c r="A499" t="s">
        <v>83</v>
      </c>
      <c r="B499" t="s">
        <v>96</v>
      </c>
      <c r="C499" t="s">
        <v>467</v>
      </c>
      <c r="D499">
        <v>27</v>
      </c>
    </row>
    <row r="500" spans="1:4">
      <c r="A500" t="s">
        <v>83</v>
      </c>
      <c r="B500" t="s">
        <v>96</v>
      </c>
      <c r="C500" t="s">
        <v>466</v>
      </c>
      <c r="D500">
        <v>0</v>
      </c>
    </row>
    <row r="501" spans="1:4">
      <c r="A501" t="s">
        <v>83</v>
      </c>
      <c r="B501" t="s">
        <v>96</v>
      </c>
      <c r="C501" t="s">
        <v>468</v>
      </c>
      <c r="D501">
        <v>13</v>
      </c>
    </row>
    <row r="502" spans="1:4">
      <c r="A502" t="s">
        <v>83</v>
      </c>
      <c r="B502" t="s">
        <v>96</v>
      </c>
      <c r="C502" t="s">
        <v>918</v>
      </c>
      <c r="D502">
        <v>33</v>
      </c>
    </row>
    <row r="503" spans="1:4">
      <c r="A503" t="s">
        <v>83</v>
      </c>
      <c r="B503" t="s">
        <v>96</v>
      </c>
      <c r="C503" t="s">
        <v>470</v>
      </c>
      <c r="D503">
        <v>20</v>
      </c>
    </row>
    <row r="504" spans="1:4">
      <c r="A504" t="s">
        <v>83</v>
      </c>
      <c r="B504" t="s">
        <v>96</v>
      </c>
      <c r="C504" t="s">
        <v>1367</v>
      </c>
      <c r="D504">
        <v>1</v>
      </c>
    </row>
    <row r="505" spans="1:4">
      <c r="A505" t="s">
        <v>83</v>
      </c>
      <c r="B505" t="s">
        <v>96</v>
      </c>
      <c r="C505" t="s">
        <v>472</v>
      </c>
      <c r="D505">
        <v>3</v>
      </c>
    </row>
    <row r="506" spans="1:4">
      <c r="A506" t="s">
        <v>83</v>
      </c>
      <c r="B506" t="s">
        <v>97</v>
      </c>
      <c r="C506" t="s">
        <v>467</v>
      </c>
      <c r="D506">
        <v>38</v>
      </c>
    </row>
    <row r="507" spans="1:4">
      <c r="A507" t="s">
        <v>83</v>
      </c>
      <c r="B507" t="s">
        <v>97</v>
      </c>
      <c r="C507" t="s">
        <v>466</v>
      </c>
      <c r="D507">
        <v>49</v>
      </c>
    </row>
    <row r="508" spans="1:4">
      <c r="A508" t="s">
        <v>83</v>
      </c>
      <c r="B508" t="s">
        <v>97</v>
      </c>
      <c r="C508" t="s">
        <v>468</v>
      </c>
      <c r="D508">
        <v>109</v>
      </c>
    </row>
    <row r="509" spans="1:4">
      <c r="A509" t="s">
        <v>83</v>
      </c>
      <c r="B509" t="s">
        <v>97</v>
      </c>
      <c r="C509" t="s">
        <v>918</v>
      </c>
      <c r="D509">
        <v>15</v>
      </c>
    </row>
    <row r="510" spans="1:4">
      <c r="A510" t="s">
        <v>83</v>
      </c>
      <c r="B510" t="s">
        <v>97</v>
      </c>
      <c r="C510" t="s">
        <v>470</v>
      </c>
      <c r="D510">
        <v>86</v>
      </c>
    </row>
    <row r="511" spans="1:4">
      <c r="A511" t="s">
        <v>83</v>
      </c>
      <c r="B511" t="s">
        <v>97</v>
      </c>
      <c r="C511" t="s">
        <v>1367</v>
      </c>
      <c r="D511">
        <v>26</v>
      </c>
    </row>
    <row r="512" spans="1:4">
      <c r="A512" t="s">
        <v>83</v>
      </c>
      <c r="B512" t="s">
        <v>97</v>
      </c>
      <c r="C512" t="s">
        <v>472</v>
      </c>
      <c r="D512">
        <v>16</v>
      </c>
    </row>
    <row r="513" spans="1:4">
      <c r="A513" t="s">
        <v>83</v>
      </c>
      <c r="B513" t="s">
        <v>98</v>
      </c>
      <c r="C513" t="s">
        <v>467</v>
      </c>
      <c r="D513">
        <v>14</v>
      </c>
    </row>
    <row r="514" spans="1:4">
      <c r="A514" t="s">
        <v>83</v>
      </c>
      <c r="B514" t="s">
        <v>98</v>
      </c>
      <c r="C514" t="s">
        <v>466</v>
      </c>
      <c r="D514">
        <v>9</v>
      </c>
    </row>
    <row r="515" spans="1:4">
      <c r="A515" t="s">
        <v>83</v>
      </c>
      <c r="B515" t="s">
        <v>98</v>
      </c>
      <c r="C515" t="s">
        <v>468</v>
      </c>
      <c r="D515">
        <v>84</v>
      </c>
    </row>
    <row r="516" spans="1:4">
      <c r="A516" t="s">
        <v>83</v>
      </c>
      <c r="B516" t="s">
        <v>98</v>
      </c>
      <c r="C516" t="s">
        <v>918</v>
      </c>
      <c r="D516">
        <v>13</v>
      </c>
    </row>
    <row r="517" spans="1:4">
      <c r="A517" t="s">
        <v>83</v>
      </c>
      <c r="B517" t="s">
        <v>98</v>
      </c>
      <c r="C517" t="s">
        <v>470</v>
      </c>
      <c r="D517">
        <v>16</v>
      </c>
    </row>
    <row r="518" spans="1:4">
      <c r="A518" t="s">
        <v>83</v>
      </c>
      <c r="B518" t="s">
        <v>98</v>
      </c>
      <c r="C518" t="s">
        <v>1367</v>
      </c>
      <c r="D518">
        <v>1</v>
      </c>
    </row>
    <row r="519" spans="1:4">
      <c r="A519" t="s">
        <v>83</v>
      </c>
      <c r="B519" t="s">
        <v>98</v>
      </c>
      <c r="C519" t="s">
        <v>472</v>
      </c>
      <c r="D519">
        <v>5</v>
      </c>
    </row>
    <row r="520" spans="1:4">
      <c r="A520" t="s">
        <v>83</v>
      </c>
      <c r="B520" t="s">
        <v>99</v>
      </c>
      <c r="C520" t="s">
        <v>467</v>
      </c>
      <c r="D520">
        <v>29</v>
      </c>
    </row>
    <row r="521" spans="1:4">
      <c r="A521" t="s">
        <v>83</v>
      </c>
      <c r="B521" t="s">
        <v>99</v>
      </c>
      <c r="C521" t="s">
        <v>466</v>
      </c>
      <c r="D521">
        <v>28</v>
      </c>
    </row>
    <row r="522" spans="1:4">
      <c r="A522" t="s">
        <v>83</v>
      </c>
      <c r="B522" t="s">
        <v>99</v>
      </c>
      <c r="C522" t="s">
        <v>468</v>
      </c>
      <c r="D522">
        <v>73</v>
      </c>
    </row>
    <row r="523" spans="1:4">
      <c r="A523" t="s">
        <v>83</v>
      </c>
      <c r="B523" t="s">
        <v>99</v>
      </c>
      <c r="C523" t="s">
        <v>918</v>
      </c>
      <c r="D523">
        <v>28</v>
      </c>
    </row>
    <row r="524" spans="1:4">
      <c r="A524" t="s">
        <v>83</v>
      </c>
      <c r="B524" t="s">
        <v>99</v>
      </c>
      <c r="C524" t="s">
        <v>470</v>
      </c>
      <c r="D524">
        <v>44</v>
      </c>
    </row>
    <row r="525" spans="1:4">
      <c r="A525" t="s">
        <v>83</v>
      </c>
      <c r="B525" t="s">
        <v>99</v>
      </c>
      <c r="C525" t="s">
        <v>1367</v>
      </c>
      <c r="D525">
        <v>9</v>
      </c>
    </row>
    <row r="526" spans="1:4">
      <c r="A526" t="s">
        <v>83</v>
      </c>
      <c r="B526" t="s">
        <v>99</v>
      </c>
      <c r="C526" t="s">
        <v>472</v>
      </c>
      <c r="D526">
        <v>25</v>
      </c>
    </row>
    <row r="527" spans="1:4">
      <c r="A527" t="s">
        <v>83</v>
      </c>
      <c r="B527" t="s">
        <v>100</v>
      </c>
      <c r="C527" t="s">
        <v>467</v>
      </c>
      <c r="D527">
        <v>60</v>
      </c>
    </row>
    <row r="528" spans="1:4">
      <c r="A528" t="s">
        <v>83</v>
      </c>
      <c r="B528" t="s">
        <v>100</v>
      </c>
      <c r="C528" t="s">
        <v>466</v>
      </c>
      <c r="D528">
        <v>20</v>
      </c>
    </row>
    <row r="529" spans="1:4">
      <c r="A529" t="s">
        <v>83</v>
      </c>
      <c r="B529" t="s">
        <v>100</v>
      </c>
      <c r="C529" t="s">
        <v>468</v>
      </c>
      <c r="D529">
        <v>153</v>
      </c>
    </row>
    <row r="530" spans="1:4">
      <c r="A530" t="s">
        <v>83</v>
      </c>
      <c r="B530" t="s">
        <v>100</v>
      </c>
      <c r="C530" t="s">
        <v>918</v>
      </c>
      <c r="D530">
        <v>17</v>
      </c>
    </row>
    <row r="531" spans="1:4">
      <c r="A531" t="s">
        <v>83</v>
      </c>
      <c r="B531" t="s">
        <v>100</v>
      </c>
      <c r="C531" t="s">
        <v>470</v>
      </c>
      <c r="D531">
        <v>60</v>
      </c>
    </row>
    <row r="532" spans="1:4">
      <c r="A532" t="s">
        <v>83</v>
      </c>
      <c r="B532" t="s">
        <v>100</v>
      </c>
      <c r="C532" t="s">
        <v>1367</v>
      </c>
      <c r="D532">
        <v>18</v>
      </c>
    </row>
    <row r="533" spans="1:4">
      <c r="A533" t="s">
        <v>83</v>
      </c>
      <c r="B533" t="s">
        <v>100</v>
      </c>
      <c r="C533" t="s">
        <v>472</v>
      </c>
      <c r="D533">
        <v>39</v>
      </c>
    </row>
    <row r="534" spans="1:4">
      <c r="A534" t="s">
        <v>83</v>
      </c>
      <c r="B534" t="s">
        <v>101</v>
      </c>
      <c r="C534" t="s">
        <v>467</v>
      </c>
      <c r="D534">
        <v>192</v>
      </c>
    </row>
    <row r="535" spans="1:4">
      <c r="A535" t="s">
        <v>83</v>
      </c>
      <c r="B535" t="s">
        <v>101</v>
      </c>
      <c r="C535" t="s">
        <v>466</v>
      </c>
      <c r="D535">
        <v>3</v>
      </c>
    </row>
    <row r="536" spans="1:4">
      <c r="A536" t="s">
        <v>83</v>
      </c>
      <c r="B536" t="s">
        <v>101</v>
      </c>
      <c r="C536" t="s">
        <v>468</v>
      </c>
      <c r="D536">
        <v>217</v>
      </c>
    </row>
    <row r="537" spans="1:4">
      <c r="A537" t="s">
        <v>83</v>
      </c>
      <c r="B537" t="s">
        <v>101</v>
      </c>
      <c r="C537" t="s">
        <v>918</v>
      </c>
      <c r="D537">
        <v>9</v>
      </c>
    </row>
    <row r="538" spans="1:4">
      <c r="A538" t="s">
        <v>83</v>
      </c>
      <c r="B538" t="s">
        <v>101</v>
      </c>
      <c r="C538" t="s">
        <v>470</v>
      </c>
      <c r="D538">
        <v>60</v>
      </c>
    </row>
    <row r="539" spans="1:4">
      <c r="A539" t="s">
        <v>83</v>
      </c>
      <c r="B539" t="s">
        <v>101</v>
      </c>
      <c r="C539" t="s">
        <v>1367</v>
      </c>
      <c r="D539">
        <v>18</v>
      </c>
    </row>
    <row r="540" spans="1:4">
      <c r="A540" t="s">
        <v>83</v>
      </c>
      <c r="B540" t="s">
        <v>101</v>
      </c>
      <c r="C540" t="s">
        <v>472</v>
      </c>
      <c r="D540">
        <v>52</v>
      </c>
    </row>
    <row r="541" spans="1:4">
      <c r="A541" t="s">
        <v>83</v>
      </c>
      <c r="B541" t="s">
        <v>102</v>
      </c>
      <c r="C541" t="s">
        <v>467</v>
      </c>
      <c r="D541">
        <v>81</v>
      </c>
    </row>
    <row r="542" spans="1:4">
      <c r="A542" t="s">
        <v>83</v>
      </c>
      <c r="B542" t="s">
        <v>102</v>
      </c>
      <c r="C542" t="s">
        <v>466</v>
      </c>
      <c r="D542">
        <v>0</v>
      </c>
    </row>
    <row r="543" spans="1:4">
      <c r="A543" t="s">
        <v>83</v>
      </c>
      <c r="B543" t="s">
        <v>102</v>
      </c>
      <c r="C543" t="s">
        <v>468</v>
      </c>
      <c r="D543">
        <v>92</v>
      </c>
    </row>
    <row r="544" spans="1:4">
      <c r="A544" t="s">
        <v>83</v>
      </c>
      <c r="B544" t="s">
        <v>102</v>
      </c>
      <c r="C544" t="s">
        <v>918</v>
      </c>
      <c r="D544">
        <v>8</v>
      </c>
    </row>
    <row r="545" spans="1:4">
      <c r="A545" t="s">
        <v>83</v>
      </c>
      <c r="B545" t="s">
        <v>102</v>
      </c>
      <c r="C545" t="s">
        <v>470</v>
      </c>
      <c r="D545">
        <v>53</v>
      </c>
    </row>
    <row r="546" spans="1:4">
      <c r="A546" t="s">
        <v>83</v>
      </c>
      <c r="B546" t="s">
        <v>102</v>
      </c>
      <c r="C546" t="s">
        <v>1367</v>
      </c>
      <c r="D546">
        <v>15</v>
      </c>
    </row>
    <row r="547" spans="1:4">
      <c r="A547" t="s">
        <v>83</v>
      </c>
      <c r="B547" t="s">
        <v>102</v>
      </c>
      <c r="C547" t="s">
        <v>472</v>
      </c>
      <c r="D547">
        <v>27</v>
      </c>
    </row>
    <row r="548" spans="1:4">
      <c r="A548" t="s">
        <v>83</v>
      </c>
      <c r="B548" t="s">
        <v>103</v>
      </c>
      <c r="C548" t="s">
        <v>467</v>
      </c>
      <c r="D548">
        <v>8</v>
      </c>
    </row>
    <row r="549" spans="1:4">
      <c r="A549" t="s">
        <v>83</v>
      </c>
      <c r="B549" t="s">
        <v>103</v>
      </c>
      <c r="C549" t="s">
        <v>466</v>
      </c>
      <c r="D549">
        <v>0</v>
      </c>
    </row>
    <row r="550" spans="1:4">
      <c r="A550" t="s">
        <v>83</v>
      </c>
      <c r="B550" t="s">
        <v>103</v>
      </c>
      <c r="C550" t="s">
        <v>468</v>
      </c>
      <c r="D550">
        <v>3</v>
      </c>
    </row>
    <row r="551" spans="1:4">
      <c r="A551" t="s">
        <v>83</v>
      </c>
      <c r="B551" t="s">
        <v>103</v>
      </c>
      <c r="C551" t="s">
        <v>918</v>
      </c>
      <c r="D551">
        <v>1</v>
      </c>
    </row>
    <row r="552" spans="1:4">
      <c r="A552" t="s">
        <v>83</v>
      </c>
      <c r="B552" t="s">
        <v>103</v>
      </c>
      <c r="C552" t="s">
        <v>470</v>
      </c>
      <c r="D552">
        <v>3</v>
      </c>
    </row>
    <row r="553" spans="1:4">
      <c r="A553" t="s">
        <v>83</v>
      </c>
      <c r="B553" t="s">
        <v>103</v>
      </c>
      <c r="C553" t="s">
        <v>1367</v>
      </c>
      <c r="D553">
        <v>0</v>
      </c>
    </row>
    <row r="554" spans="1:4">
      <c r="A554" t="s">
        <v>83</v>
      </c>
      <c r="B554" t="s">
        <v>103</v>
      </c>
      <c r="C554" t="s">
        <v>472</v>
      </c>
      <c r="D554">
        <v>1</v>
      </c>
    </row>
    <row r="555" spans="1:4">
      <c r="A555" t="s">
        <v>83</v>
      </c>
      <c r="B555" t="s">
        <v>104</v>
      </c>
      <c r="C555" t="s">
        <v>467</v>
      </c>
      <c r="D555">
        <v>43</v>
      </c>
    </row>
    <row r="556" spans="1:4">
      <c r="A556" t="s">
        <v>83</v>
      </c>
      <c r="B556" t="s">
        <v>104</v>
      </c>
      <c r="C556" t="s">
        <v>466</v>
      </c>
      <c r="D556">
        <v>12</v>
      </c>
    </row>
    <row r="557" spans="1:4">
      <c r="A557" t="s">
        <v>83</v>
      </c>
      <c r="B557" t="s">
        <v>104</v>
      </c>
      <c r="C557" t="s">
        <v>468</v>
      </c>
      <c r="D557">
        <v>73</v>
      </c>
    </row>
    <row r="558" spans="1:4">
      <c r="A558" t="s">
        <v>83</v>
      </c>
      <c r="B558" t="s">
        <v>104</v>
      </c>
      <c r="C558" t="s">
        <v>918</v>
      </c>
      <c r="D558">
        <v>16</v>
      </c>
    </row>
    <row r="559" spans="1:4">
      <c r="A559" t="s">
        <v>83</v>
      </c>
      <c r="B559" t="s">
        <v>104</v>
      </c>
      <c r="C559" t="s">
        <v>470</v>
      </c>
      <c r="D559">
        <v>12</v>
      </c>
    </row>
    <row r="560" spans="1:4">
      <c r="A560" t="s">
        <v>83</v>
      </c>
      <c r="B560" t="s">
        <v>104</v>
      </c>
      <c r="C560" t="s">
        <v>1367</v>
      </c>
      <c r="D560">
        <v>4</v>
      </c>
    </row>
    <row r="561" spans="1:4">
      <c r="A561" t="s">
        <v>83</v>
      </c>
      <c r="B561" t="s">
        <v>104</v>
      </c>
      <c r="C561" t="s">
        <v>472</v>
      </c>
      <c r="D561">
        <v>12</v>
      </c>
    </row>
    <row r="562" spans="1:4">
      <c r="A562" t="s">
        <v>83</v>
      </c>
      <c r="B562" t="s">
        <v>105</v>
      </c>
      <c r="C562" t="s">
        <v>467</v>
      </c>
      <c r="D562">
        <v>288</v>
      </c>
    </row>
    <row r="563" spans="1:4">
      <c r="A563" t="s">
        <v>83</v>
      </c>
      <c r="B563" t="s">
        <v>105</v>
      </c>
      <c r="C563" t="s">
        <v>466</v>
      </c>
      <c r="D563">
        <v>25</v>
      </c>
    </row>
    <row r="564" spans="1:4">
      <c r="A564" t="s">
        <v>83</v>
      </c>
      <c r="B564" t="s">
        <v>105</v>
      </c>
      <c r="C564" t="s">
        <v>468</v>
      </c>
      <c r="D564">
        <v>294</v>
      </c>
    </row>
    <row r="565" spans="1:4">
      <c r="A565" t="s">
        <v>83</v>
      </c>
      <c r="B565" t="s">
        <v>105</v>
      </c>
      <c r="C565" t="s">
        <v>918</v>
      </c>
      <c r="D565">
        <v>50</v>
      </c>
    </row>
    <row r="566" spans="1:4">
      <c r="A566" t="s">
        <v>83</v>
      </c>
      <c r="B566" t="s">
        <v>105</v>
      </c>
      <c r="C566" t="s">
        <v>470</v>
      </c>
      <c r="D566">
        <v>151</v>
      </c>
    </row>
    <row r="567" spans="1:4">
      <c r="A567" t="s">
        <v>83</v>
      </c>
      <c r="B567" t="s">
        <v>105</v>
      </c>
      <c r="C567" t="s">
        <v>1367</v>
      </c>
      <c r="D567">
        <v>65</v>
      </c>
    </row>
    <row r="568" spans="1:4">
      <c r="A568" t="s">
        <v>83</v>
      </c>
      <c r="B568" t="s">
        <v>105</v>
      </c>
      <c r="C568" t="s">
        <v>472</v>
      </c>
      <c r="D568">
        <v>69</v>
      </c>
    </row>
    <row r="569" spans="1:4">
      <c r="A569" t="s">
        <v>83</v>
      </c>
      <c r="B569" t="s">
        <v>106</v>
      </c>
      <c r="C569" t="s">
        <v>467</v>
      </c>
      <c r="D569">
        <v>19</v>
      </c>
    </row>
    <row r="570" spans="1:4">
      <c r="A570" t="s">
        <v>83</v>
      </c>
      <c r="B570" t="s">
        <v>106</v>
      </c>
      <c r="C570" t="s">
        <v>466</v>
      </c>
      <c r="D570">
        <v>1</v>
      </c>
    </row>
    <row r="571" spans="1:4">
      <c r="A571" t="s">
        <v>83</v>
      </c>
      <c r="B571" t="s">
        <v>106</v>
      </c>
      <c r="C571" t="s">
        <v>468</v>
      </c>
      <c r="D571">
        <v>14</v>
      </c>
    </row>
    <row r="572" spans="1:4">
      <c r="A572" t="s">
        <v>83</v>
      </c>
      <c r="B572" t="s">
        <v>106</v>
      </c>
      <c r="C572" t="s">
        <v>918</v>
      </c>
      <c r="D572">
        <v>1</v>
      </c>
    </row>
    <row r="573" spans="1:4">
      <c r="A573" t="s">
        <v>83</v>
      </c>
      <c r="B573" t="s">
        <v>106</v>
      </c>
      <c r="C573" t="s">
        <v>470</v>
      </c>
      <c r="D573">
        <v>20</v>
      </c>
    </row>
    <row r="574" spans="1:4">
      <c r="A574" t="s">
        <v>83</v>
      </c>
      <c r="B574" t="s">
        <v>106</v>
      </c>
      <c r="C574" t="s">
        <v>1367</v>
      </c>
      <c r="D574">
        <v>10</v>
      </c>
    </row>
    <row r="575" spans="1:4">
      <c r="A575" t="s">
        <v>83</v>
      </c>
      <c r="B575" t="s">
        <v>106</v>
      </c>
      <c r="C575" t="s">
        <v>472</v>
      </c>
      <c r="D575">
        <v>2</v>
      </c>
    </row>
    <row r="576" spans="1:4">
      <c r="A576" t="s">
        <v>83</v>
      </c>
      <c r="B576" t="s">
        <v>107</v>
      </c>
      <c r="C576" t="s">
        <v>467</v>
      </c>
      <c r="D576">
        <v>17</v>
      </c>
    </row>
    <row r="577" spans="1:4">
      <c r="A577" t="s">
        <v>83</v>
      </c>
      <c r="B577" t="s">
        <v>107</v>
      </c>
      <c r="C577" t="s">
        <v>466</v>
      </c>
      <c r="D577">
        <v>3</v>
      </c>
    </row>
    <row r="578" spans="1:4">
      <c r="A578" t="s">
        <v>83</v>
      </c>
      <c r="B578" t="s">
        <v>107</v>
      </c>
      <c r="C578" t="s">
        <v>468</v>
      </c>
      <c r="D578">
        <v>10</v>
      </c>
    </row>
    <row r="579" spans="1:4">
      <c r="A579" t="s">
        <v>83</v>
      </c>
      <c r="B579" t="s">
        <v>107</v>
      </c>
      <c r="C579" t="s">
        <v>918</v>
      </c>
      <c r="D579">
        <v>12</v>
      </c>
    </row>
    <row r="580" spans="1:4">
      <c r="A580" t="s">
        <v>83</v>
      </c>
      <c r="B580" t="s">
        <v>107</v>
      </c>
      <c r="C580" t="s">
        <v>470</v>
      </c>
      <c r="D580">
        <v>28</v>
      </c>
    </row>
    <row r="581" spans="1:4">
      <c r="A581" t="s">
        <v>83</v>
      </c>
      <c r="B581" t="s">
        <v>107</v>
      </c>
      <c r="C581" t="s">
        <v>1367</v>
      </c>
      <c r="D581">
        <v>0</v>
      </c>
    </row>
    <row r="582" spans="1:4">
      <c r="A582" t="s">
        <v>83</v>
      </c>
      <c r="B582" t="s">
        <v>107</v>
      </c>
      <c r="C582" t="s">
        <v>472</v>
      </c>
      <c r="D582">
        <v>4</v>
      </c>
    </row>
    <row r="583" spans="1:4">
      <c r="A583" t="s">
        <v>83</v>
      </c>
      <c r="B583" t="s">
        <v>108</v>
      </c>
      <c r="C583" t="s">
        <v>467</v>
      </c>
      <c r="D583">
        <v>14</v>
      </c>
    </row>
    <row r="584" spans="1:4">
      <c r="A584" t="s">
        <v>83</v>
      </c>
      <c r="B584" t="s">
        <v>108</v>
      </c>
      <c r="C584" t="s">
        <v>466</v>
      </c>
      <c r="D584">
        <v>4</v>
      </c>
    </row>
    <row r="585" spans="1:4">
      <c r="A585" t="s">
        <v>83</v>
      </c>
      <c r="B585" t="s">
        <v>108</v>
      </c>
      <c r="C585" t="s">
        <v>468</v>
      </c>
      <c r="D585">
        <v>13</v>
      </c>
    </row>
    <row r="586" spans="1:4">
      <c r="A586" t="s">
        <v>83</v>
      </c>
      <c r="B586" t="s">
        <v>108</v>
      </c>
      <c r="C586" t="s">
        <v>918</v>
      </c>
      <c r="D586">
        <v>108</v>
      </c>
    </row>
    <row r="587" spans="1:4">
      <c r="A587" t="s">
        <v>83</v>
      </c>
      <c r="B587" t="s">
        <v>108</v>
      </c>
      <c r="C587" t="s">
        <v>470</v>
      </c>
      <c r="D587">
        <v>18</v>
      </c>
    </row>
    <row r="588" spans="1:4">
      <c r="A588" t="s">
        <v>83</v>
      </c>
      <c r="B588" t="s">
        <v>108</v>
      </c>
      <c r="C588" t="s">
        <v>1367</v>
      </c>
      <c r="D588">
        <v>3</v>
      </c>
    </row>
    <row r="589" spans="1:4">
      <c r="A589" t="s">
        <v>83</v>
      </c>
      <c r="B589" t="s">
        <v>108</v>
      </c>
      <c r="C589" t="s">
        <v>472</v>
      </c>
      <c r="D589">
        <v>5</v>
      </c>
    </row>
    <row r="590" spans="1:4">
      <c r="A590" t="s">
        <v>83</v>
      </c>
      <c r="B590" t="s">
        <v>109</v>
      </c>
      <c r="C590" t="s">
        <v>467</v>
      </c>
      <c r="D590">
        <v>20</v>
      </c>
    </row>
    <row r="591" spans="1:4">
      <c r="A591" t="s">
        <v>83</v>
      </c>
      <c r="B591" t="s">
        <v>109</v>
      </c>
      <c r="C591" t="s">
        <v>466</v>
      </c>
      <c r="D591">
        <v>13</v>
      </c>
    </row>
    <row r="592" spans="1:4">
      <c r="A592" t="s">
        <v>83</v>
      </c>
      <c r="B592" t="s">
        <v>109</v>
      </c>
      <c r="C592" t="s">
        <v>468</v>
      </c>
      <c r="D592">
        <v>50</v>
      </c>
    </row>
    <row r="593" spans="1:4">
      <c r="A593" t="s">
        <v>83</v>
      </c>
      <c r="B593" t="s">
        <v>109</v>
      </c>
      <c r="C593" t="s">
        <v>918</v>
      </c>
      <c r="D593">
        <v>6</v>
      </c>
    </row>
    <row r="594" spans="1:4">
      <c r="A594" t="s">
        <v>83</v>
      </c>
      <c r="B594" t="s">
        <v>109</v>
      </c>
      <c r="C594" t="s">
        <v>470</v>
      </c>
      <c r="D594">
        <v>13</v>
      </c>
    </row>
    <row r="595" spans="1:4">
      <c r="A595" t="s">
        <v>83</v>
      </c>
      <c r="B595" t="s">
        <v>109</v>
      </c>
      <c r="C595" t="s">
        <v>1367</v>
      </c>
      <c r="D595">
        <v>5</v>
      </c>
    </row>
    <row r="596" spans="1:4">
      <c r="A596" t="s">
        <v>83</v>
      </c>
      <c r="B596" t="s">
        <v>109</v>
      </c>
      <c r="C596" t="s">
        <v>472</v>
      </c>
      <c r="D596">
        <v>5</v>
      </c>
    </row>
    <row r="597" spans="1:4">
      <c r="A597" t="s">
        <v>83</v>
      </c>
      <c r="B597" t="s">
        <v>110</v>
      </c>
      <c r="C597" t="s">
        <v>467</v>
      </c>
      <c r="D597">
        <v>12</v>
      </c>
    </row>
    <row r="598" spans="1:4">
      <c r="A598" t="s">
        <v>83</v>
      </c>
      <c r="B598" t="s">
        <v>110</v>
      </c>
      <c r="C598" t="s">
        <v>466</v>
      </c>
      <c r="D598">
        <v>5</v>
      </c>
    </row>
    <row r="599" spans="1:4">
      <c r="A599" t="s">
        <v>83</v>
      </c>
      <c r="B599" t="s">
        <v>110</v>
      </c>
      <c r="C599" t="s">
        <v>468</v>
      </c>
      <c r="D599">
        <v>26</v>
      </c>
    </row>
    <row r="600" spans="1:4">
      <c r="A600" t="s">
        <v>83</v>
      </c>
      <c r="B600" t="s">
        <v>110</v>
      </c>
      <c r="C600" t="s">
        <v>918</v>
      </c>
      <c r="D600">
        <v>11</v>
      </c>
    </row>
    <row r="601" spans="1:4">
      <c r="A601" t="s">
        <v>83</v>
      </c>
      <c r="B601" t="s">
        <v>110</v>
      </c>
      <c r="C601" t="s">
        <v>470</v>
      </c>
      <c r="D601">
        <v>12</v>
      </c>
    </row>
    <row r="602" spans="1:4">
      <c r="A602" t="s">
        <v>83</v>
      </c>
      <c r="B602" t="s">
        <v>110</v>
      </c>
      <c r="C602" t="s">
        <v>1367</v>
      </c>
      <c r="D602">
        <v>2</v>
      </c>
    </row>
    <row r="603" spans="1:4">
      <c r="A603" t="s">
        <v>83</v>
      </c>
      <c r="B603" t="s">
        <v>110</v>
      </c>
      <c r="C603" t="s">
        <v>472</v>
      </c>
      <c r="D603">
        <v>12</v>
      </c>
    </row>
    <row r="604" spans="1:4">
      <c r="A604" t="s">
        <v>83</v>
      </c>
      <c r="B604" t="s">
        <v>111</v>
      </c>
      <c r="C604" t="s">
        <v>467</v>
      </c>
      <c r="D604">
        <v>6</v>
      </c>
    </row>
    <row r="605" spans="1:4">
      <c r="A605" t="s">
        <v>83</v>
      </c>
      <c r="B605" t="s">
        <v>111</v>
      </c>
      <c r="C605" t="s">
        <v>466</v>
      </c>
      <c r="D605">
        <v>1</v>
      </c>
    </row>
    <row r="606" spans="1:4">
      <c r="A606" t="s">
        <v>83</v>
      </c>
      <c r="B606" t="s">
        <v>111</v>
      </c>
      <c r="C606" t="s">
        <v>468</v>
      </c>
      <c r="D606">
        <v>20</v>
      </c>
    </row>
    <row r="607" spans="1:4">
      <c r="A607" t="s">
        <v>83</v>
      </c>
      <c r="B607" t="s">
        <v>111</v>
      </c>
      <c r="C607" t="s">
        <v>918</v>
      </c>
      <c r="D607">
        <v>7</v>
      </c>
    </row>
    <row r="608" spans="1:4">
      <c r="A608" t="s">
        <v>83</v>
      </c>
      <c r="B608" t="s">
        <v>111</v>
      </c>
      <c r="C608" t="s">
        <v>470</v>
      </c>
      <c r="D608">
        <v>9</v>
      </c>
    </row>
    <row r="609" spans="1:4">
      <c r="A609" t="s">
        <v>83</v>
      </c>
      <c r="B609" t="s">
        <v>111</v>
      </c>
      <c r="C609" t="s">
        <v>1367</v>
      </c>
      <c r="D609">
        <v>1</v>
      </c>
    </row>
    <row r="610" spans="1:4">
      <c r="A610" t="s">
        <v>83</v>
      </c>
      <c r="B610" t="s">
        <v>111</v>
      </c>
      <c r="C610" t="s">
        <v>472</v>
      </c>
      <c r="D610">
        <v>3</v>
      </c>
    </row>
    <row r="611" spans="1:4">
      <c r="A611" t="s">
        <v>83</v>
      </c>
      <c r="B611" t="s">
        <v>112</v>
      </c>
      <c r="C611" t="s">
        <v>467</v>
      </c>
      <c r="D611">
        <v>20</v>
      </c>
    </row>
    <row r="612" spans="1:4">
      <c r="A612" t="s">
        <v>83</v>
      </c>
      <c r="B612" t="s">
        <v>112</v>
      </c>
      <c r="C612" t="s">
        <v>466</v>
      </c>
      <c r="D612">
        <v>3</v>
      </c>
    </row>
    <row r="613" spans="1:4">
      <c r="A613" t="s">
        <v>83</v>
      </c>
      <c r="B613" t="s">
        <v>112</v>
      </c>
      <c r="C613" t="s">
        <v>468</v>
      </c>
      <c r="D613">
        <v>26</v>
      </c>
    </row>
    <row r="614" spans="1:4">
      <c r="A614" t="s">
        <v>83</v>
      </c>
      <c r="B614" t="s">
        <v>112</v>
      </c>
      <c r="C614" t="s">
        <v>918</v>
      </c>
      <c r="D614">
        <v>24</v>
      </c>
    </row>
    <row r="615" spans="1:4">
      <c r="A615" t="s">
        <v>83</v>
      </c>
      <c r="B615" t="s">
        <v>112</v>
      </c>
      <c r="C615" t="s">
        <v>470</v>
      </c>
      <c r="D615">
        <v>17</v>
      </c>
    </row>
    <row r="616" spans="1:4">
      <c r="A616" t="s">
        <v>83</v>
      </c>
      <c r="B616" t="s">
        <v>112</v>
      </c>
      <c r="C616" t="s">
        <v>1367</v>
      </c>
      <c r="D616">
        <v>0</v>
      </c>
    </row>
    <row r="617" spans="1:4">
      <c r="A617" t="s">
        <v>83</v>
      </c>
      <c r="B617" t="s">
        <v>112</v>
      </c>
      <c r="C617" t="s">
        <v>472</v>
      </c>
      <c r="D617">
        <v>5</v>
      </c>
    </row>
    <row r="618" spans="1:4">
      <c r="A618" t="s">
        <v>83</v>
      </c>
      <c r="B618" t="s">
        <v>113</v>
      </c>
      <c r="C618" t="s">
        <v>467</v>
      </c>
      <c r="D618">
        <v>16</v>
      </c>
    </row>
    <row r="619" spans="1:4">
      <c r="A619" t="s">
        <v>83</v>
      </c>
      <c r="B619" t="s">
        <v>113</v>
      </c>
      <c r="C619" t="s">
        <v>466</v>
      </c>
      <c r="D619">
        <v>28</v>
      </c>
    </row>
    <row r="620" spans="1:4">
      <c r="A620" t="s">
        <v>83</v>
      </c>
      <c r="B620" t="s">
        <v>113</v>
      </c>
      <c r="C620" t="s">
        <v>468</v>
      </c>
      <c r="D620">
        <v>79</v>
      </c>
    </row>
    <row r="621" spans="1:4">
      <c r="A621" t="s">
        <v>83</v>
      </c>
      <c r="B621" t="s">
        <v>113</v>
      </c>
      <c r="C621" t="s">
        <v>918</v>
      </c>
      <c r="D621">
        <v>26</v>
      </c>
    </row>
    <row r="622" spans="1:4">
      <c r="A622" t="s">
        <v>83</v>
      </c>
      <c r="B622" t="s">
        <v>113</v>
      </c>
      <c r="C622" t="s">
        <v>470</v>
      </c>
      <c r="D622">
        <v>13</v>
      </c>
    </row>
    <row r="623" spans="1:4">
      <c r="A623" t="s">
        <v>83</v>
      </c>
      <c r="B623" t="s">
        <v>113</v>
      </c>
      <c r="C623" t="s">
        <v>1367</v>
      </c>
      <c r="D623">
        <v>0</v>
      </c>
    </row>
    <row r="624" spans="1:4">
      <c r="A624" t="s">
        <v>83</v>
      </c>
      <c r="B624" t="s">
        <v>113</v>
      </c>
      <c r="C624" t="s">
        <v>472</v>
      </c>
      <c r="D624">
        <v>4</v>
      </c>
    </row>
    <row r="625" spans="1:4">
      <c r="A625" t="s">
        <v>114</v>
      </c>
      <c r="B625" t="s">
        <v>115</v>
      </c>
      <c r="C625" t="s">
        <v>467</v>
      </c>
      <c r="D625">
        <v>5</v>
      </c>
    </row>
    <row r="626" spans="1:4">
      <c r="A626" t="s">
        <v>114</v>
      </c>
      <c r="B626" t="s">
        <v>115</v>
      </c>
      <c r="C626" t="s">
        <v>466</v>
      </c>
      <c r="D626">
        <v>0</v>
      </c>
    </row>
    <row r="627" spans="1:4">
      <c r="A627" t="s">
        <v>114</v>
      </c>
      <c r="B627" t="s">
        <v>115</v>
      </c>
      <c r="C627" t="s">
        <v>468</v>
      </c>
      <c r="D627">
        <v>4</v>
      </c>
    </row>
    <row r="628" spans="1:4">
      <c r="A628" t="s">
        <v>114</v>
      </c>
      <c r="B628" t="s">
        <v>115</v>
      </c>
      <c r="C628" t="s">
        <v>918</v>
      </c>
      <c r="D628">
        <v>58</v>
      </c>
    </row>
    <row r="629" spans="1:4">
      <c r="A629" t="s">
        <v>114</v>
      </c>
      <c r="B629" t="s">
        <v>115</v>
      </c>
      <c r="C629" t="s">
        <v>470</v>
      </c>
      <c r="D629">
        <v>7</v>
      </c>
    </row>
    <row r="630" spans="1:4">
      <c r="A630" t="s">
        <v>114</v>
      </c>
      <c r="B630" t="s">
        <v>115</v>
      </c>
      <c r="C630" t="s">
        <v>1367</v>
      </c>
      <c r="D630">
        <v>116</v>
      </c>
    </row>
    <row r="631" spans="1:4">
      <c r="A631" t="s">
        <v>114</v>
      </c>
      <c r="B631" t="s">
        <v>115</v>
      </c>
      <c r="C631" t="s">
        <v>472</v>
      </c>
      <c r="D631">
        <v>4</v>
      </c>
    </row>
    <row r="632" spans="1:4">
      <c r="A632" t="s">
        <v>114</v>
      </c>
      <c r="B632" t="s">
        <v>116</v>
      </c>
      <c r="C632" t="s">
        <v>467</v>
      </c>
      <c r="D632">
        <v>76</v>
      </c>
    </row>
    <row r="633" spans="1:4">
      <c r="A633" t="s">
        <v>114</v>
      </c>
      <c r="B633" t="s">
        <v>116</v>
      </c>
      <c r="C633" t="s">
        <v>466</v>
      </c>
      <c r="D633">
        <v>0</v>
      </c>
    </row>
    <row r="634" spans="1:4">
      <c r="A634" t="s">
        <v>114</v>
      </c>
      <c r="B634" t="s">
        <v>116</v>
      </c>
      <c r="C634" t="s">
        <v>468</v>
      </c>
      <c r="D634">
        <v>27</v>
      </c>
    </row>
    <row r="635" spans="1:4">
      <c r="A635" t="s">
        <v>114</v>
      </c>
      <c r="B635" t="s">
        <v>116</v>
      </c>
      <c r="C635" t="s">
        <v>918</v>
      </c>
      <c r="D635">
        <v>5</v>
      </c>
    </row>
    <row r="636" spans="1:4">
      <c r="A636" t="s">
        <v>114</v>
      </c>
      <c r="B636" t="s">
        <v>116</v>
      </c>
      <c r="C636" t="s">
        <v>470</v>
      </c>
      <c r="D636">
        <v>27</v>
      </c>
    </row>
    <row r="637" spans="1:4">
      <c r="A637" t="s">
        <v>114</v>
      </c>
      <c r="B637" t="s">
        <v>116</v>
      </c>
      <c r="C637" t="s">
        <v>1367</v>
      </c>
      <c r="D637">
        <v>4</v>
      </c>
    </row>
    <row r="638" spans="1:4">
      <c r="A638" t="s">
        <v>114</v>
      </c>
      <c r="B638" t="s">
        <v>116</v>
      </c>
      <c r="C638" t="s">
        <v>472</v>
      </c>
      <c r="D638">
        <v>18</v>
      </c>
    </row>
    <row r="639" spans="1:4">
      <c r="A639" t="s">
        <v>114</v>
      </c>
      <c r="B639" t="s">
        <v>117</v>
      </c>
      <c r="C639" t="s">
        <v>467</v>
      </c>
      <c r="D639">
        <v>89</v>
      </c>
    </row>
    <row r="640" spans="1:4">
      <c r="A640" t="s">
        <v>114</v>
      </c>
      <c r="B640" t="s">
        <v>117</v>
      </c>
      <c r="C640" t="s">
        <v>466</v>
      </c>
      <c r="D640">
        <v>1</v>
      </c>
    </row>
    <row r="641" spans="1:4">
      <c r="A641" t="s">
        <v>114</v>
      </c>
      <c r="B641" t="s">
        <v>117</v>
      </c>
      <c r="C641" t="s">
        <v>468</v>
      </c>
      <c r="D641">
        <v>32</v>
      </c>
    </row>
    <row r="642" spans="1:4">
      <c r="A642" t="s">
        <v>114</v>
      </c>
      <c r="B642" t="s">
        <v>117</v>
      </c>
      <c r="C642" t="s">
        <v>918</v>
      </c>
      <c r="D642">
        <v>34</v>
      </c>
    </row>
    <row r="643" spans="1:4">
      <c r="A643" t="s">
        <v>114</v>
      </c>
      <c r="B643" t="s">
        <v>117</v>
      </c>
      <c r="C643" t="s">
        <v>470</v>
      </c>
      <c r="D643">
        <v>91</v>
      </c>
    </row>
    <row r="644" spans="1:4">
      <c r="A644" t="s">
        <v>114</v>
      </c>
      <c r="B644" t="s">
        <v>117</v>
      </c>
      <c r="C644" t="s">
        <v>1367</v>
      </c>
      <c r="D644">
        <v>41</v>
      </c>
    </row>
    <row r="645" spans="1:4">
      <c r="A645" t="s">
        <v>114</v>
      </c>
      <c r="B645" t="s">
        <v>117</v>
      </c>
      <c r="C645" t="s">
        <v>472</v>
      </c>
      <c r="D645">
        <v>15</v>
      </c>
    </row>
    <row r="646" spans="1:4">
      <c r="A646" t="s">
        <v>114</v>
      </c>
      <c r="B646" t="s">
        <v>118</v>
      </c>
      <c r="C646" t="s">
        <v>467</v>
      </c>
      <c r="D646">
        <v>86</v>
      </c>
    </row>
    <row r="647" spans="1:4">
      <c r="A647" t="s">
        <v>114</v>
      </c>
      <c r="B647" t="s">
        <v>118</v>
      </c>
      <c r="C647" t="s">
        <v>466</v>
      </c>
      <c r="D647">
        <v>6</v>
      </c>
    </row>
    <row r="648" spans="1:4">
      <c r="A648" t="s">
        <v>114</v>
      </c>
      <c r="B648" t="s">
        <v>118</v>
      </c>
      <c r="C648" t="s">
        <v>468</v>
      </c>
      <c r="D648">
        <v>47</v>
      </c>
    </row>
    <row r="649" spans="1:4">
      <c r="A649" t="s">
        <v>114</v>
      </c>
      <c r="B649" t="s">
        <v>118</v>
      </c>
      <c r="C649" t="s">
        <v>918</v>
      </c>
      <c r="D649">
        <v>15</v>
      </c>
    </row>
    <row r="650" spans="1:4">
      <c r="A650" t="s">
        <v>114</v>
      </c>
      <c r="B650" t="s">
        <v>118</v>
      </c>
      <c r="C650" t="s">
        <v>470</v>
      </c>
      <c r="D650">
        <v>32</v>
      </c>
    </row>
    <row r="651" spans="1:4">
      <c r="A651" t="s">
        <v>114</v>
      </c>
      <c r="B651" t="s">
        <v>118</v>
      </c>
      <c r="C651" t="s">
        <v>1367</v>
      </c>
      <c r="D651">
        <v>2</v>
      </c>
    </row>
    <row r="652" spans="1:4">
      <c r="A652" t="s">
        <v>114</v>
      </c>
      <c r="B652" t="s">
        <v>118</v>
      </c>
      <c r="C652" t="s">
        <v>472</v>
      </c>
      <c r="D652">
        <v>21</v>
      </c>
    </row>
    <row r="653" spans="1:4">
      <c r="A653" t="s">
        <v>114</v>
      </c>
      <c r="B653" t="s">
        <v>119</v>
      </c>
      <c r="C653" t="s">
        <v>467</v>
      </c>
      <c r="D653">
        <v>26</v>
      </c>
    </row>
    <row r="654" spans="1:4">
      <c r="A654" t="s">
        <v>114</v>
      </c>
      <c r="B654" t="s">
        <v>119</v>
      </c>
      <c r="C654" t="s">
        <v>466</v>
      </c>
      <c r="D654">
        <v>1</v>
      </c>
    </row>
    <row r="655" spans="1:4">
      <c r="A655" t="s">
        <v>114</v>
      </c>
      <c r="B655" t="s">
        <v>119</v>
      </c>
      <c r="C655" t="s">
        <v>468</v>
      </c>
      <c r="D655">
        <v>7</v>
      </c>
    </row>
    <row r="656" spans="1:4">
      <c r="A656" t="s">
        <v>114</v>
      </c>
      <c r="B656" t="s">
        <v>119</v>
      </c>
      <c r="C656" t="s">
        <v>918</v>
      </c>
      <c r="D656">
        <v>7</v>
      </c>
    </row>
    <row r="657" spans="1:4">
      <c r="A657" t="s">
        <v>114</v>
      </c>
      <c r="B657" t="s">
        <v>119</v>
      </c>
      <c r="C657" t="s">
        <v>470</v>
      </c>
      <c r="D657">
        <v>7</v>
      </c>
    </row>
    <row r="658" spans="1:4">
      <c r="A658" t="s">
        <v>114</v>
      </c>
      <c r="B658" t="s">
        <v>119</v>
      </c>
      <c r="C658" t="s">
        <v>1367</v>
      </c>
      <c r="D658">
        <v>1</v>
      </c>
    </row>
    <row r="659" spans="1:4">
      <c r="A659" t="s">
        <v>114</v>
      </c>
      <c r="B659" t="s">
        <v>119</v>
      </c>
      <c r="C659" t="s">
        <v>472</v>
      </c>
      <c r="D659">
        <v>3</v>
      </c>
    </row>
    <row r="660" spans="1:4">
      <c r="A660" t="s">
        <v>114</v>
      </c>
      <c r="B660" t="s">
        <v>120</v>
      </c>
      <c r="C660" t="s">
        <v>467</v>
      </c>
      <c r="D660">
        <v>13</v>
      </c>
    </row>
    <row r="661" spans="1:4">
      <c r="A661" t="s">
        <v>114</v>
      </c>
      <c r="B661" t="s">
        <v>120</v>
      </c>
      <c r="C661" t="s">
        <v>466</v>
      </c>
      <c r="D661">
        <v>19</v>
      </c>
    </row>
    <row r="662" spans="1:4">
      <c r="A662" t="s">
        <v>114</v>
      </c>
      <c r="B662" t="s">
        <v>120</v>
      </c>
      <c r="C662" t="s">
        <v>468</v>
      </c>
      <c r="D662">
        <v>34</v>
      </c>
    </row>
    <row r="663" spans="1:4">
      <c r="A663" t="s">
        <v>114</v>
      </c>
      <c r="B663" t="s">
        <v>120</v>
      </c>
      <c r="C663" t="s">
        <v>918</v>
      </c>
      <c r="D663">
        <v>13</v>
      </c>
    </row>
    <row r="664" spans="1:4">
      <c r="A664" t="s">
        <v>114</v>
      </c>
      <c r="B664" t="s">
        <v>120</v>
      </c>
      <c r="C664" t="s">
        <v>470</v>
      </c>
      <c r="D664">
        <v>18</v>
      </c>
    </row>
    <row r="665" spans="1:4">
      <c r="A665" t="s">
        <v>114</v>
      </c>
      <c r="B665" t="s">
        <v>120</v>
      </c>
      <c r="C665" t="s">
        <v>1367</v>
      </c>
      <c r="D665">
        <v>11</v>
      </c>
    </row>
    <row r="666" spans="1:4">
      <c r="A666" t="s">
        <v>114</v>
      </c>
      <c r="B666" t="s">
        <v>120</v>
      </c>
      <c r="C666" t="s">
        <v>472</v>
      </c>
      <c r="D666">
        <v>1</v>
      </c>
    </row>
    <row r="667" spans="1:4">
      <c r="A667" t="s">
        <v>114</v>
      </c>
      <c r="B667" t="s">
        <v>121</v>
      </c>
      <c r="C667" t="s">
        <v>467</v>
      </c>
      <c r="D667">
        <v>4</v>
      </c>
    </row>
    <row r="668" spans="1:4">
      <c r="A668" t="s">
        <v>114</v>
      </c>
      <c r="B668" t="s">
        <v>121</v>
      </c>
      <c r="C668" t="s">
        <v>466</v>
      </c>
      <c r="D668">
        <v>10</v>
      </c>
    </row>
    <row r="669" spans="1:4">
      <c r="A669" t="s">
        <v>114</v>
      </c>
      <c r="B669" t="s">
        <v>121</v>
      </c>
      <c r="C669" t="s">
        <v>468</v>
      </c>
      <c r="D669">
        <v>9</v>
      </c>
    </row>
    <row r="670" spans="1:4">
      <c r="A670" t="s">
        <v>114</v>
      </c>
      <c r="B670" t="s">
        <v>121</v>
      </c>
      <c r="C670" t="s">
        <v>918</v>
      </c>
      <c r="D670">
        <v>25</v>
      </c>
    </row>
    <row r="671" spans="1:4">
      <c r="A671" t="s">
        <v>114</v>
      </c>
      <c r="B671" t="s">
        <v>121</v>
      </c>
      <c r="C671" t="s">
        <v>470</v>
      </c>
      <c r="D671">
        <v>14</v>
      </c>
    </row>
    <row r="672" spans="1:4">
      <c r="A672" t="s">
        <v>114</v>
      </c>
      <c r="B672" t="s">
        <v>121</v>
      </c>
      <c r="C672" t="s">
        <v>1367</v>
      </c>
      <c r="D672">
        <v>22</v>
      </c>
    </row>
    <row r="673" spans="1:4">
      <c r="A673" t="s">
        <v>114</v>
      </c>
      <c r="B673" t="s">
        <v>121</v>
      </c>
      <c r="C673" t="s">
        <v>472</v>
      </c>
      <c r="D673">
        <v>2</v>
      </c>
    </row>
    <row r="674" spans="1:4">
      <c r="A674" t="s">
        <v>114</v>
      </c>
      <c r="B674" t="s">
        <v>122</v>
      </c>
      <c r="C674" t="s">
        <v>467</v>
      </c>
      <c r="D674">
        <v>28</v>
      </c>
    </row>
    <row r="675" spans="1:4">
      <c r="A675" t="s">
        <v>114</v>
      </c>
      <c r="B675" t="s">
        <v>122</v>
      </c>
      <c r="C675" t="s">
        <v>466</v>
      </c>
      <c r="D675">
        <v>22</v>
      </c>
    </row>
    <row r="676" spans="1:4">
      <c r="A676" t="s">
        <v>114</v>
      </c>
      <c r="B676" t="s">
        <v>122</v>
      </c>
      <c r="C676" t="s">
        <v>468</v>
      </c>
      <c r="D676">
        <v>28</v>
      </c>
    </row>
    <row r="677" spans="1:4">
      <c r="A677" t="s">
        <v>114</v>
      </c>
      <c r="B677" t="s">
        <v>122</v>
      </c>
      <c r="C677" t="s">
        <v>918</v>
      </c>
      <c r="D677">
        <v>24</v>
      </c>
    </row>
    <row r="678" spans="1:4">
      <c r="A678" t="s">
        <v>114</v>
      </c>
      <c r="B678" t="s">
        <v>122</v>
      </c>
      <c r="C678" t="s">
        <v>470</v>
      </c>
      <c r="D678">
        <v>64</v>
      </c>
    </row>
    <row r="679" spans="1:4">
      <c r="A679" t="s">
        <v>114</v>
      </c>
      <c r="B679" t="s">
        <v>122</v>
      </c>
      <c r="C679" t="s">
        <v>1367</v>
      </c>
      <c r="D679">
        <v>4</v>
      </c>
    </row>
    <row r="680" spans="1:4">
      <c r="A680" t="s">
        <v>114</v>
      </c>
      <c r="B680" t="s">
        <v>122</v>
      </c>
      <c r="C680" t="s">
        <v>472</v>
      </c>
      <c r="D680">
        <v>1</v>
      </c>
    </row>
    <row r="681" spans="1:4">
      <c r="A681" t="s">
        <v>114</v>
      </c>
      <c r="B681" t="s">
        <v>123</v>
      </c>
      <c r="C681" t="s">
        <v>467</v>
      </c>
      <c r="D681">
        <v>8</v>
      </c>
    </row>
    <row r="682" spans="1:4">
      <c r="A682" t="s">
        <v>114</v>
      </c>
      <c r="B682" t="s">
        <v>123</v>
      </c>
      <c r="C682" t="s">
        <v>466</v>
      </c>
      <c r="D682">
        <v>6</v>
      </c>
    </row>
    <row r="683" spans="1:4">
      <c r="A683" t="s">
        <v>114</v>
      </c>
      <c r="B683" t="s">
        <v>123</v>
      </c>
      <c r="C683" t="s">
        <v>468</v>
      </c>
      <c r="D683">
        <v>9</v>
      </c>
    </row>
    <row r="684" spans="1:4">
      <c r="A684" t="s">
        <v>114</v>
      </c>
      <c r="B684" t="s">
        <v>123</v>
      </c>
      <c r="C684" t="s">
        <v>918</v>
      </c>
      <c r="D684">
        <v>17</v>
      </c>
    </row>
    <row r="685" spans="1:4">
      <c r="A685" t="s">
        <v>114</v>
      </c>
      <c r="B685" t="s">
        <v>123</v>
      </c>
      <c r="C685" t="s">
        <v>470</v>
      </c>
      <c r="D685">
        <v>16</v>
      </c>
    </row>
    <row r="686" spans="1:4">
      <c r="A686" t="s">
        <v>114</v>
      </c>
      <c r="B686" t="s">
        <v>123</v>
      </c>
      <c r="C686" t="s">
        <v>1367</v>
      </c>
      <c r="D686">
        <v>2</v>
      </c>
    </row>
    <row r="687" spans="1:4">
      <c r="A687" t="s">
        <v>114</v>
      </c>
      <c r="B687" t="s">
        <v>123</v>
      </c>
      <c r="C687" t="s">
        <v>472</v>
      </c>
      <c r="D687">
        <v>0</v>
      </c>
    </row>
    <row r="688" spans="1:4">
      <c r="A688" t="s">
        <v>114</v>
      </c>
      <c r="B688" t="s">
        <v>124</v>
      </c>
      <c r="C688" t="s">
        <v>467</v>
      </c>
      <c r="D688">
        <v>8</v>
      </c>
    </row>
    <row r="689" spans="1:4">
      <c r="A689" t="s">
        <v>114</v>
      </c>
      <c r="B689" t="s">
        <v>124</v>
      </c>
      <c r="C689" t="s">
        <v>466</v>
      </c>
      <c r="D689">
        <v>12</v>
      </c>
    </row>
    <row r="690" spans="1:4">
      <c r="A690" t="s">
        <v>114</v>
      </c>
      <c r="B690" t="s">
        <v>124</v>
      </c>
      <c r="C690" t="s">
        <v>468</v>
      </c>
      <c r="D690">
        <v>4</v>
      </c>
    </row>
    <row r="691" spans="1:4">
      <c r="A691" t="s">
        <v>114</v>
      </c>
      <c r="B691" t="s">
        <v>124</v>
      </c>
      <c r="C691" t="s">
        <v>918</v>
      </c>
      <c r="D691">
        <v>22</v>
      </c>
    </row>
    <row r="692" spans="1:4">
      <c r="A692" t="s">
        <v>114</v>
      </c>
      <c r="B692" t="s">
        <v>124</v>
      </c>
      <c r="C692" t="s">
        <v>470</v>
      </c>
      <c r="D692">
        <v>17</v>
      </c>
    </row>
    <row r="693" spans="1:4">
      <c r="A693" t="s">
        <v>114</v>
      </c>
      <c r="B693" t="s">
        <v>124</v>
      </c>
      <c r="C693" t="s">
        <v>1367</v>
      </c>
      <c r="D693">
        <v>4</v>
      </c>
    </row>
    <row r="694" spans="1:4">
      <c r="A694" t="s">
        <v>114</v>
      </c>
      <c r="B694" t="s">
        <v>124</v>
      </c>
      <c r="C694" t="s">
        <v>472</v>
      </c>
      <c r="D694">
        <v>10</v>
      </c>
    </row>
    <row r="695" spans="1:4">
      <c r="A695" t="s">
        <v>114</v>
      </c>
      <c r="B695" t="s">
        <v>125</v>
      </c>
      <c r="C695" t="s">
        <v>467</v>
      </c>
      <c r="D695">
        <v>12</v>
      </c>
    </row>
    <row r="696" spans="1:4">
      <c r="A696" t="s">
        <v>114</v>
      </c>
      <c r="B696" t="s">
        <v>125</v>
      </c>
      <c r="C696" t="s">
        <v>466</v>
      </c>
      <c r="D696">
        <v>2</v>
      </c>
    </row>
    <row r="697" spans="1:4">
      <c r="A697" t="s">
        <v>114</v>
      </c>
      <c r="B697" t="s">
        <v>125</v>
      </c>
      <c r="C697" t="s">
        <v>468</v>
      </c>
      <c r="D697">
        <v>19</v>
      </c>
    </row>
    <row r="698" spans="1:4">
      <c r="A698" t="s">
        <v>114</v>
      </c>
      <c r="B698" t="s">
        <v>125</v>
      </c>
      <c r="C698" t="s">
        <v>918</v>
      </c>
      <c r="D698">
        <v>7</v>
      </c>
    </row>
    <row r="699" spans="1:4">
      <c r="A699" t="s">
        <v>114</v>
      </c>
      <c r="B699" t="s">
        <v>125</v>
      </c>
      <c r="C699" t="s">
        <v>470</v>
      </c>
      <c r="D699">
        <v>13</v>
      </c>
    </row>
    <row r="700" spans="1:4">
      <c r="A700" t="s">
        <v>114</v>
      </c>
      <c r="B700" t="s">
        <v>125</v>
      </c>
      <c r="C700" t="s">
        <v>1367</v>
      </c>
      <c r="D700">
        <v>1</v>
      </c>
    </row>
    <row r="701" spans="1:4">
      <c r="A701" t="s">
        <v>114</v>
      </c>
      <c r="B701" t="s">
        <v>125</v>
      </c>
      <c r="C701" t="s">
        <v>472</v>
      </c>
      <c r="D701">
        <v>1</v>
      </c>
    </row>
    <row r="702" spans="1:4">
      <c r="A702" t="s">
        <v>114</v>
      </c>
      <c r="B702" t="s">
        <v>126</v>
      </c>
      <c r="C702" t="s">
        <v>467</v>
      </c>
      <c r="D702">
        <v>4</v>
      </c>
    </row>
    <row r="703" spans="1:4">
      <c r="A703" t="s">
        <v>114</v>
      </c>
      <c r="B703" t="s">
        <v>126</v>
      </c>
      <c r="C703" t="s">
        <v>466</v>
      </c>
      <c r="D703">
        <v>0</v>
      </c>
    </row>
    <row r="704" spans="1:4">
      <c r="A704" t="s">
        <v>114</v>
      </c>
      <c r="B704" t="s">
        <v>126</v>
      </c>
      <c r="C704" t="s">
        <v>468</v>
      </c>
      <c r="D704">
        <v>2</v>
      </c>
    </row>
    <row r="705" spans="1:4">
      <c r="A705" t="s">
        <v>114</v>
      </c>
      <c r="B705" t="s">
        <v>126</v>
      </c>
      <c r="C705" t="s">
        <v>918</v>
      </c>
      <c r="D705">
        <v>0</v>
      </c>
    </row>
    <row r="706" spans="1:4">
      <c r="A706" t="s">
        <v>114</v>
      </c>
      <c r="B706" t="s">
        <v>126</v>
      </c>
      <c r="C706" t="s">
        <v>470</v>
      </c>
      <c r="D706">
        <v>4</v>
      </c>
    </row>
    <row r="707" spans="1:4">
      <c r="A707" t="s">
        <v>114</v>
      </c>
      <c r="B707" t="s">
        <v>126</v>
      </c>
      <c r="C707" t="s">
        <v>1367</v>
      </c>
      <c r="D707">
        <v>8</v>
      </c>
    </row>
    <row r="708" spans="1:4">
      <c r="A708" t="s">
        <v>114</v>
      </c>
      <c r="B708" t="s">
        <v>126</v>
      </c>
      <c r="C708" t="s">
        <v>472</v>
      </c>
      <c r="D708">
        <v>0</v>
      </c>
    </row>
    <row r="709" spans="1:4">
      <c r="A709" t="s">
        <v>114</v>
      </c>
      <c r="B709" t="s">
        <v>127</v>
      </c>
      <c r="C709" t="s">
        <v>467</v>
      </c>
      <c r="D709">
        <v>67</v>
      </c>
    </row>
    <row r="710" spans="1:4">
      <c r="A710" t="s">
        <v>114</v>
      </c>
      <c r="B710" t="s">
        <v>127</v>
      </c>
      <c r="C710" t="s">
        <v>466</v>
      </c>
      <c r="D710">
        <v>2</v>
      </c>
    </row>
    <row r="711" spans="1:4">
      <c r="A711" t="s">
        <v>114</v>
      </c>
      <c r="B711" t="s">
        <v>127</v>
      </c>
      <c r="C711" t="s">
        <v>468</v>
      </c>
      <c r="D711">
        <v>45</v>
      </c>
    </row>
    <row r="712" spans="1:4">
      <c r="A712" t="s">
        <v>114</v>
      </c>
      <c r="B712" t="s">
        <v>127</v>
      </c>
      <c r="C712" t="s">
        <v>918</v>
      </c>
      <c r="D712">
        <v>4</v>
      </c>
    </row>
    <row r="713" spans="1:4">
      <c r="A713" t="s">
        <v>114</v>
      </c>
      <c r="B713" t="s">
        <v>127</v>
      </c>
      <c r="C713" t="s">
        <v>470</v>
      </c>
      <c r="D713">
        <v>21</v>
      </c>
    </row>
    <row r="714" spans="1:4">
      <c r="A714" t="s">
        <v>114</v>
      </c>
      <c r="B714" t="s">
        <v>127</v>
      </c>
      <c r="C714" t="s">
        <v>1367</v>
      </c>
      <c r="D714">
        <v>48</v>
      </c>
    </row>
    <row r="715" spans="1:4">
      <c r="A715" t="s">
        <v>114</v>
      </c>
      <c r="B715" t="s">
        <v>127</v>
      </c>
      <c r="C715" t="s">
        <v>472</v>
      </c>
      <c r="D715">
        <v>25</v>
      </c>
    </row>
    <row r="716" spans="1:4">
      <c r="A716" t="s">
        <v>114</v>
      </c>
      <c r="B716" t="s">
        <v>128</v>
      </c>
      <c r="C716" t="s">
        <v>467</v>
      </c>
      <c r="D716">
        <v>80</v>
      </c>
    </row>
    <row r="717" spans="1:4">
      <c r="A717" t="s">
        <v>114</v>
      </c>
      <c r="B717" t="s">
        <v>128</v>
      </c>
      <c r="C717" t="s">
        <v>466</v>
      </c>
      <c r="D717">
        <v>0</v>
      </c>
    </row>
    <row r="718" spans="1:4">
      <c r="A718" t="s">
        <v>114</v>
      </c>
      <c r="B718" t="s">
        <v>128</v>
      </c>
      <c r="C718" t="s">
        <v>468</v>
      </c>
      <c r="D718">
        <v>70</v>
      </c>
    </row>
    <row r="719" spans="1:4">
      <c r="A719" t="s">
        <v>114</v>
      </c>
      <c r="B719" t="s">
        <v>128</v>
      </c>
      <c r="C719" t="s">
        <v>918</v>
      </c>
      <c r="D719">
        <v>59</v>
      </c>
    </row>
    <row r="720" spans="1:4">
      <c r="A720" t="s">
        <v>114</v>
      </c>
      <c r="B720" t="s">
        <v>128</v>
      </c>
      <c r="C720" t="s">
        <v>470</v>
      </c>
      <c r="D720">
        <v>63</v>
      </c>
    </row>
    <row r="721" spans="1:4">
      <c r="A721" t="s">
        <v>114</v>
      </c>
      <c r="B721" t="s">
        <v>128</v>
      </c>
      <c r="C721" t="s">
        <v>1367</v>
      </c>
      <c r="D721">
        <v>16</v>
      </c>
    </row>
    <row r="722" spans="1:4">
      <c r="A722" t="s">
        <v>114</v>
      </c>
      <c r="B722" t="s">
        <v>128</v>
      </c>
      <c r="C722" t="s">
        <v>472</v>
      </c>
      <c r="D722">
        <v>36</v>
      </c>
    </row>
    <row r="723" spans="1:4">
      <c r="A723" t="s">
        <v>114</v>
      </c>
      <c r="B723" t="s">
        <v>129</v>
      </c>
      <c r="C723" t="s">
        <v>467</v>
      </c>
      <c r="D723">
        <v>45</v>
      </c>
    </row>
    <row r="724" spans="1:4">
      <c r="A724" t="s">
        <v>114</v>
      </c>
      <c r="B724" t="s">
        <v>129</v>
      </c>
      <c r="C724" t="s">
        <v>466</v>
      </c>
      <c r="D724">
        <v>0</v>
      </c>
    </row>
    <row r="725" spans="1:4">
      <c r="A725" t="s">
        <v>114</v>
      </c>
      <c r="B725" t="s">
        <v>129</v>
      </c>
      <c r="C725" t="s">
        <v>468</v>
      </c>
      <c r="D725">
        <v>30</v>
      </c>
    </row>
    <row r="726" spans="1:4">
      <c r="A726" t="s">
        <v>114</v>
      </c>
      <c r="B726" t="s">
        <v>129</v>
      </c>
      <c r="C726" t="s">
        <v>918</v>
      </c>
      <c r="D726">
        <v>44</v>
      </c>
    </row>
    <row r="727" spans="1:4">
      <c r="A727" t="s">
        <v>114</v>
      </c>
      <c r="B727" t="s">
        <v>129</v>
      </c>
      <c r="C727" t="s">
        <v>470</v>
      </c>
      <c r="D727">
        <v>10</v>
      </c>
    </row>
    <row r="728" spans="1:4">
      <c r="A728" t="s">
        <v>114</v>
      </c>
      <c r="B728" t="s">
        <v>129</v>
      </c>
      <c r="C728" t="s">
        <v>1367</v>
      </c>
      <c r="D728">
        <v>14</v>
      </c>
    </row>
    <row r="729" spans="1:4">
      <c r="A729" t="s">
        <v>114</v>
      </c>
      <c r="B729" t="s">
        <v>129</v>
      </c>
      <c r="C729" t="s">
        <v>472</v>
      </c>
      <c r="D729">
        <v>14</v>
      </c>
    </row>
    <row r="730" spans="1:4">
      <c r="A730" t="s">
        <v>114</v>
      </c>
      <c r="B730" t="s">
        <v>130</v>
      </c>
      <c r="C730" t="s">
        <v>467</v>
      </c>
      <c r="D730">
        <v>165</v>
      </c>
    </row>
    <row r="731" spans="1:4">
      <c r="A731" t="s">
        <v>114</v>
      </c>
      <c r="B731" t="s">
        <v>130</v>
      </c>
      <c r="C731" t="s">
        <v>466</v>
      </c>
      <c r="D731">
        <v>0</v>
      </c>
    </row>
    <row r="732" spans="1:4">
      <c r="A732" t="s">
        <v>114</v>
      </c>
      <c r="B732" t="s">
        <v>130</v>
      </c>
      <c r="C732" t="s">
        <v>468</v>
      </c>
      <c r="D732">
        <v>67</v>
      </c>
    </row>
    <row r="733" spans="1:4">
      <c r="A733" t="s">
        <v>114</v>
      </c>
      <c r="B733" t="s">
        <v>130</v>
      </c>
      <c r="C733" t="s">
        <v>918</v>
      </c>
      <c r="D733">
        <v>116</v>
      </c>
    </row>
    <row r="734" spans="1:4">
      <c r="A734" t="s">
        <v>114</v>
      </c>
      <c r="B734" t="s">
        <v>130</v>
      </c>
      <c r="C734" t="s">
        <v>470</v>
      </c>
      <c r="D734">
        <v>76</v>
      </c>
    </row>
    <row r="735" spans="1:4">
      <c r="A735" t="s">
        <v>114</v>
      </c>
      <c r="B735" t="s">
        <v>130</v>
      </c>
      <c r="C735" t="s">
        <v>1367</v>
      </c>
      <c r="D735">
        <v>186</v>
      </c>
    </row>
    <row r="736" spans="1:4">
      <c r="A736" t="s">
        <v>114</v>
      </c>
      <c r="B736" t="s">
        <v>130</v>
      </c>
      <c r="C736" t="s">
        <v>472</v>
      </c>
      <c r="D736">
        <v>52</v>
      </c>
    </row>
    <row r="737" spans="1:4">
      <c r="A737" t="s">
        <v>114</v>
      </c>
      <c r="B737" t="s">
        <v>131</v>
      </c>
      <c r="C737" t="s">
        <v>467</v>
      </c>
      <c r="D737">
        <v>194</v>
      </c>
    </row>
    <row r="738" spans="1:4">
      <c r="A738" t="s">
        <v>114</v>
      </c>
      <c r="B738" t="s">
        <v>131</v>
      </c>
      <c r="C738" t="s">
        <v>466</v>
      </c>
      <c r="D738">
        <v>2</v>
      </c>
    </row>
    <row r="739" spans="1:4">
      <c r="A739" t="s">
        <v>114</v>
      </c>
      <c r="B739" t="s">
        <v>131</v>
      </c>
      <c r="C739" t="s">
        <v>468</v>
      </c>
      <c r="D739">
        <v>44</v>
      </c>
    </row>
    <row r="740" spans="1:4">
      <c r="A740" t="s">
        <v>114</v>
      </c>
      <c r="B740" t="s">
        <v>131</v>
      </c>
      <c r="C740" t="s">
        <v>918</v>
      </c>
      <c r="D740">
        <v>2</v>
      </c>
    </row>
    <row r="741" spans="1:4">
      <c r="A741" t="s">
        <v>114</v>
      </c>
      <c r="B741" t="s">
        <v>131</v>
      </c>
      <c r="C741" t="s">
        <v>470</v>
      </c>
      <c r="D741">
        <v>60</v>
      </c>
    </row>
    <row r="742" spans="1:4">
      <c r="A742" t="s">
        <v>114</v>
      </c>
      <c r="B742" t="s">
        <v>131</v>
      </c>
      <c r="C742" t="s">
        <v>1367</v>
      </c>
      <c r="D742">
        <v>61</v>
      </c>
    </row>
    <row r="743" spans="1:4">
      <c r="A743" t="s">
        <v>114</v>
      </c>
      <c r="B743" t="s">
        <v>131</v>
      </c>
      <c r="C743" t="s">
        <v>472</v>
      </c>
      <c r="D743">
        <v>68</v>
      </c>
    </row>
    <row r="744" spans="1:4">
      <c r="A744" t="s">
        <v>114</v>
      </c>
      <c r="B744" t="s">
        <v>132</v>
      </c>
      <c r="C744" t="s">
        <v>467</v>
      </c>
      <c r="D744">
        <v>24</v>
      </c>
    </row>
    <row r="745" spans="1:4">
      <c r="A745" t="s">
        <v>114</v>
      </c>
      <c r="B745" t="s">
        <v>132</v>
      </c>
      <c r="C745" t="s">
        <v>466</v>
      </c>
      <c r="D745">
        <v>2</v>
      </c>
    </row>
    <row r="746" spans="1:4">
      <c r="A746" t="s">
        <v>114</v>
      </c>
      <c r="B746" t="s">
        <v>132</v>
      </c>
      <c r="C746" t="s">
        <v>468</v>
      </c>
      <c r="D746">
        <v>50</v>
      </c>
    </row>
    <row r="747" spans="1:4">
      <c r="A747" t="s">
        <v>114</v>
      </c>
      <c r="B747" t="s">
        <v>132</v>
      </c>
      <c r="C747" t="s">
        <v>918</v>
      </c>
      <c r="D747">
        <v>4</v>
      </c>
    </row>
    <row r="748" spans="1:4">
      <c r="A748" t="s">
        <v>114</v>
      </c>
      <c r="B748" t="s">
        <v>132</v>
      </c>
      <c r="C748" t="s">
        <v>470</v>
      </c>
      <c r="D748">
        <v>6</v>
      </c>
    </row>
    <row r="749" spans="1:4">
      <c r="A749" t="s">
        <v>114</v>
      </c>
      <c r="B749" t="s">
        <v>132</v>
      </c>
      <c r="C749" t="s">
        <v>1367</v>
      </c>
      <c r="D749">
        <v>53</v>
      </c>
    </row>
    <row r="750" spans="1:4">
      <c r="A750" t="s">
        <v>114</v>
      </c>
      <c r="B750" t="s">
        <v>132</v>
      </c>
      <c r="C750" t="s">
        <v>472</v>
      </c>
      <c r="D750">
        <v>8</v>
      </c>
    </row>
    <row r="751" spans="1:4">
      <c r="A751" t="s">
        <v>114</v>
      </c>
      <c r="B751" t="s">
        <v>133</v>
      </c>
      <c r="C751" t="s">
        <v>467</v>
      </c>
      <c r="D751">
        <v>7</v>
      </c>
    </row>
    <row r="752" spans="1:4">
      <c r="A752" t="s">
        <v>114</v>
      </c>
      <c r="B752" t="s">
        <v>133</v>
      </c>
      <c r="C752" t="s">
        <v>466</v>
      </c>
      <c r="D752">
        <v>0</v>
      </c>
    </row>
    <row r="753" spans="1:4">
      <c r="A753" t="s">
        <v>114</v>
      </c>
      <c r="B753" t="s">
        <v>133</v>
      </c>
      <c r="C753" t="s">
        <v>468</v>
      </c>
      <c r="D753">
        <v>4</v>
      </c>
    </row>
    <row r="754" spans="1:4">
      <c r="A754" t="s">
        <v>114</v>
      </c>
      <c r="B754" t="s">
        <v>133</v>
      </c>
      <c r="C754" t="s">
        <v>918</v>
      </c>
      <c r="D754">
        <v>7</v>
      </c>
    </row>
    <row r="755" spans="1:4">
      <c r="A755" t="s">
        <v>114</v>
      </c>
      <c r="B755" t="s">
        <v>133</v>
      </c>
      <c r="C755" t="s">
        <v>470</v>
      </c>
      <c r="D755">
        <v>7</v>
      </c>
    </row>
    <row r="756" spans="1:4">
      <c r="A756" t="s">
        <v>114</v>
      </c>
      <c r="B756" t="s">
        <v>133</v>
      </c>
      <c r="C756" t="s">
        <v>1367</v>
      </c>
      <c r="D756">
        <v>9</v>
      </c>
    </row>
    <row r="757" spans="1:4">
      <c r="A757" t="s">
        <v>114</v>
      </c>
      <c r="B757" t="s">
        <v>133</v>
      </c>
      <c r="C757" t="s">
        <v>472</v>
      </c>
      <c r="D757">
        <v>2</v>
      </c>
    </row>
    <row r="758" spans="1:4">
      <c r="A758" t="s">
        <v>114</v>
      </c>
      <c r="B758" t="s">
        <v>134</v>
      </c>
      <c r="C758" t="s">
        <v>467</v>
      </c>
      <c r="D758">
        <v>1</v>
      </c>
    </row>
    <row r="759" spans="1:4">
      <c r="A759" t="s">
        <v>114</v>
      </c>
      <c r="B759" t="s">
        <v>134</v>
      </c>
      <c r="C759" t="s">
        <v>466</v>
      </c>
      <c r="D759">
        <v>0</v>
      </c>
    </row>
    <row r="760" spans="1:4">
      <c r="A760" t="s">
        <v>114</v>
      </c>
      <c r="B760" t="s">
        <v>134</v>
      </c>
      <c r="C760" t="s">
        <v>468</v>
      </c>
      <c r="D760">
        <v>38</v>
      </c>
    </row>
    <row r="761" spans="1:4">
      <c r="A761" t="s">
        <v>114</v>
      </c>
      <c r="B761" t="s">
        <v>134</v>
      </c>
      <c r="C761" t="s">
        <v>918</v>
      </c>
      <c r="D761">
        <v>16</v>
      </c>
    </row>
    <row r="762" spans="1:4">
      <c r="A762" t="s">
        <v>114</v>
      </c>
      <c r="B762" t="s">
        <v>134</v>
      </c>
      <c r="C762" t="s">
        <v>470</v>
      </c>
      <c r="D762">
        <v>3</v>
      </c>
    </row>
    <row r="763" spans="1:4">
      <c r="A763" t="s">
        <v>114</v>
      </c>
      <c r="B763" t="s">
        <v>134</v>
      </c>
      <c r="C763" t="s">
        <v>1367</v>
      </c>
      <c r="D763">
        <v>16</v>
      </c>
    </row>
    <row r="764" spans="1:4">
      <c r="A764" t="s">
        <v>114</v>
      </c>
      <c r="B764" t="s">
        <v>134</v>
      </c>
      <c r="C764" t="s">
        <v>472</v>
      </c>
      <c r="D764">
        <v>2</v>
      </c>
    </row>
    <row r="765" spans="1:4">
      <c r="A765" t="s">
        <v>114</v>
      </c>
      <c r="B765" t="s">
        <v>135</v>
      </c>
      <c r="C765" t="s">
        <v>467</v>
      </c>
      <c r="D765">
        <v>10</v>
      </c>
    </row>
    <row r="766" spans="1:4">
      <c r="A766" t="s">
        <v>114</v>
      </c>
      <c r="B766" t="s">
        <v>135</v>
      </c>
      <c r="C766" t="s">
        <v>466</v>
      </c>
      <c r="D766">
        <v>0</v>
      </c>
    </row>
    <row r="767" spans="1:4">
      <c r="A767" t="s">
        <v>114</v>
      </c>
      <c r="B767" t="s">
        <v>135</v>
      </c>
      <c r="C767" t="s">
        <v>468</v>
      </c>
      <c r="D767">
        <v>23</v>
      </c>
    </row>
    <row r="768" spans="1:4">
      <c r="A768" t="s">
        <v>114</v>
      </c>
      <c r="B768" t="s">
        <v>135</v>
      </c>
      <c r="C768" t="s">
        <v>918</v>
      </c>
      <c r="D768">
        <v>8</v>
      </c>
    </row>
    <row r="769" spans="1:4">
      <c r="A769" t="s">
        <v>114</v>
      </c>
      <c r="B769" t="s">
        <v>135</v>
      </c>
      <c r="C769" t="s">
        <v>470</v>
      </c>
      <c r="D769">
        <v>22</v>
      </c>
    </row>
    <row r="770" spans="1:4">
      <c r="A770" t="s">
        <v>114</v>
      </c>
      <c r="B770" t="s">
        <v>135</v>
      </c>
      <c r="C770" t="s">
        <v>1367</v>
      </c>
      <c r="D770">
        <v>2</v>
      </c>
    </row>
    <row r="771" spans="1:4">
      <c r="A771" t="s">
        <v>114</v>
      </c>
      <c r="B771" t="s">
        <v>135</v>
      </c>
      <c r="C771" t="s">
        <v>472</v>
      </c>
      <c r="D771">
        <v>1</v>
      </c>
    </row>
    <row r="772" spans="1:4">
      <c r="A772" t="s">
        <v>136</v>
      </c>
      <c r="B772" t="s">
        <v>137</v>
      </c>
      <c r="C772" t="s">
        <v>467</v>
      </c>
      <c r="D772">
        <v>64</v>
      </c>
    </row>
    <row r="773" spans="1:4">
      <c r="A773" t="s">
        <v>136</v>
      </c>
      <c r="B773" t="s">
        <v>137</v>
      </c>
      <c r="C773" t="s">
        <v>466</v>
      </c>
      <c r="D773">
        <v>0</v>
      </c>
    </row>
    <row r="774" spans="1:4">
      <c r="A774" t="s">
        <v>136</v>
      </c>
      <c r="B774" t="s">
        <v>137</v>
      </c>
      <c r="C774" t="s">
        <v>468</v>
      </c>
      <c r="D774">
        <v>48</v>
      </c>
    </row>
    <row r="775" spans="1:4">
      <c r="A775" t="s">
        <v>136</v>
      </c>
      <c r="B775" t="s">
        <v>137</v>
      </c>
      <c r="C775" t="s">
        <v>918</v>
      </c>
      <c r="D775">
        <v>26</v>
      </c>
    </row>
    <row r="776" spans="1:4">
      <c r="A776" t="s">
        <v>136</v>
      </c>
      <c r="B776" t="s">
        <v>137</v>
      </c>
      <c r="C776" t="s">
        <v>470</v>
      </c>
      <c r="D776">
        <v>84</v>
      </c>
    </row>
    <row r="777" spans="1:4">
      <c r="A777" t="s">
        <v>136</v>
      </c>
      <c r="B777" t="s">
        <v>137</v>
      </c>
      <c r="C777" t="s">
        <v>1367</v>
      </c>
      <c r="D777">
        <v>63</v>
      </c>
    </row>
    <row r="778" spans="1:4">
      <c r="A778" t="s">
        <v>136</v>
      </c>
      <c r="B778" t="s">
        <v>137</v>
      </c>
      <c r="C778" t="s">
        <v>472</v>
      </c>
      <c r="D778">
        <v>72</v>
      </c>
    </row>
    <row r="779" spans="1:4">
      <c r="A779" t="s">
        <v>136</v>
      </c>
      <c r="B779" t="s">
        <v>138</v>
      </c>
      <c r="C779" t="s">
        <v>467</v>
      </c>
      <c r="D779">
        <v>24</v>
      </c>
    </row>
    <row r="780" spans="1:4">
      <c r="A780" t="s">
        <v>136</v>
      </c>
      <c r="B780" t="s">
        <v>138</v>
      </c>
      <c r="C780" t="s">
        <v>466</v>
      </c>
      <c r="D780">
        <v>0</v>
      </c>
    </row>
    <row r="781" spans="1:4">
      <c r="A781" t="s">
        <v>136</v>
      </c>
      <c r="B781" t="s">
        <v>138</v>
      </c>
      <c r="C781" t="s">
        <v>468</v>
      </c>
      <c r="D781">
        <v>7</v>
      </c>
    </row>
    <row r="782" spans="1:4">
      <c r="A782" t="s">
        <v>136</v>
      </c>
      <c r="B782" t="s">
        <v>138</v>
      </c>
      <c r="C782" t="s">
        <v>918</v>
      </c>
      <c r="D782">
        <v>74</v>
      </c>
    </row>
    <row r="783" spans="1:4">
      <c r="A783" t="s">
        <v>136</v>
      </c>
      <c r="B783" t="s">
        <v>138</v>
      </c>
      <c r="C783" t="s">
        <v>470</v>
      </c>
      <c r="D783">
        <v>16</v>
      </c>
    </row>
    <row r="784" spans="1:4">
      <c r="A784" t="s">
        <v>136</v>
      </c>
      <c r="B784" t="s">
        <v>138</v>
      </c>
      <c r="C784" t="s">
        <v>1367</v>
      </c>
      <c r="D784">
        <v>4</v>
      </c>
    </row>
    <row r="785" spans="1:4">
      <c r="A785" t="s">
        <v>136</v>
      </c>
      <c r="B785" t="s">
        <v>138</v>
      </c>
      <c r="C785" t="s">
        <v>472</v>
      </c>
      <c r="D785">
        <v>45</v>
      </c>
    </row>
    <row r="786" spans="1:4">
      <c r="A786" t="s">
        <v>136</v>
      </c>
      <c r="B786" t="s">
        <v>139</v>
      </c>
      <c r="C786" t="s">
        <v>467</v>
      </c>
      <c r="D786">
        <v>140</v>
      </c>
    </row>
    <row r="787" spans="1:4">
      <c r="A787" t="s">
        <v>136</v>
      </c>
      <c r="B787" t="s">
        <v>139</v>
      </c>
      <c r="C787" t="s">
        <v>466</v>
      </c>
      <c r="D787">
        <v>2</v>
      </c>
    </row>
    <row r="788" spans="1:4">
      <c r="A788" t="s">
        <v>136</v>
      </c>
      <c r="B788" t="s">
        <v>139</v>
      </c>
      <c r="C788" t="s">
        <v>468</v>
      </c>
      <c r="D788">
        <v>136</v>
      </c>
    </row>
    <row r="789" spans="1:4">
      <c r="A789" t="s">
        <v>136</v>
      </c>
      <c r="B789" t="s">
        <v>139</v>
      </c>
      <c r="C789" t="s">
        <v>918</v>
      </c>
      <c r="D789">
        <v>76</v>
      </c>
    </row>
    <row r="790" spans="1:4">
      <c r="A790" t="s">
        <v>136</v>
      </c>
      <c r="B790" t="s">
        <v>139</v>
      </c>
      <c r="C790" t="s">
        <v>470</v>
      </c>
      <c r="D790">
        <v>227</v>
      </c>
    </row>
    <row r="791" spans="1:4">
      <c r="A791" t="s">
        <v>136</v>
      </c>
      <c r="B791" t="s">
        <v>139</v>
      </c>
      <c r="C791" t="s">
        <v>1367</v>
      </c>
      <c r="D791">
        <v>127</v>
      </c>
    </row>
    <row r="792" spans="1:4">
      <c r="A792" t="s">
        <v>136</v>
      </c>
      <c r="B792" t="s">
        <v>139</v>
      </c>
      <c r="C792" t="s">
        <v>472</v>
      </c>
      <c r="D792">
        <v>73</v>
      </c>
    </row>
    <row r="793" spans="1:4">
      <c r="A793" t="s">
        <v>136</v>
      </c>
      <c r="B793" t="s">
        <v>140</v>
      </c>
      <c r="C793" t="s">
        <v>467</v>
      </c>
      <c r="D793">
        <v>111</v>
      </c>
    </row>
    <row r="794" spans="1:4">
      <c r="A794" t="s">
        <v>136</v>
      </c>
      <c r="B794" t="s">
        <v>140</v>
      </c>
      <c r="C794" t="s">
        <v>466</v>
      </c>
      <c r="D794">
        <v>1</v>
      </c>
    </row>
    <row r="795" spans="1:4">
      <c r="A795" t="s">
        <v>136</v>
      </c>
      <c r="B795" t="s">
        <v>140</v>
      </c>
      <c r="C795" t="s">
        <v>468</v>
      </c>
      <c r="D795">
        <v>128</v>
      </c>
    </row>
    <row r="796" spans="1:4">
      <c r="A796" t="s">
        <v>136</v>
      </c>
      <c r="B796" t="s">
        <v>140</v>
      </c>
      <c r="C796" t="s">
        <v>918</v>
      </c>
      <c r="D796">
        <v>107</v>
      </c>
    </row>
    <row r="797" spans="1:4">
      <c r="A797" t="s">
        <v>136</v>
      </c>
      <c r="B797" t="s">
        <v>140</v>
      </c>
      <c r="C797" t="s">
        <v>470</v>
      </c>
      <c r="D797">
        <v>71</v>
      </c>
    </row>
    <row r="798" spans="1:4">
      <c r="A798" t="s">
        <v>136</v>
      </c>
      <c r="B798" t="s">
        <v>140</v>
      </c>
      <c r="C798" t="s">
        <v>1367</v>
      </c>
      <c r="D798">
        <v>202</v>
      </c>
    </row>
    <row r="799" spans="1:4">
      <c r="A799" t="s">
        <v>136</v>
      </c>
      <c r="B799" t="s">
        <v>140</v>
      </c>
      <c r="C799" t="s">
        <v>472</v>
      </c>
      <c r="D799">
        <v>54</v>
      </c>
    </row>
    <row r="800" spans="1:4">
      <c r="A800" t="s">
        <v>136</v>
      </c>
      <c r="B800" t="s">
        <v>141</v>
      </c>
      <c r="C800" t="s">
        <v>467</v>
      </c>
      <c r="D800">
        <v>63</v>
      </c>
    </row>
    <row r="801" spans="1:4">
      <c r="A801" t="s">
        <v>136</v>
      </c>
      <c r="B801" t="s">
        <v>141</v>
      </c>
      <c r="C801" t="s">
        <v>466</v>
      </c>
      <c r="D801">
        <v>3</v>
      </c>
    </row>
    <row r="802" spans="1:4">
      <c r="A802" t="s">
        <v>136</v>
      </c>
      <c r="B802" t="s">
        <v>141</v>
      </c>
      <c r="C802" t="s">
        <v>468</v>
      </c>
      <c r="D802">
        <v>87</v>
      </c>
    </row>
    <row r="803" spans="1:4">
      <c r="A803" t="s">
        <v>136</v>
      </c>
      <c r="B803" t="s">
        <v>141</v>
      </c>
      <c r="C803" t="s">
        <v>918</v>
      </c>
      <c r="D803">
        <v>53</v>
      </c>
    </row>
    <row r="804" spans="1:4">
      <c r="A804" t="s">
        <v>136</v>
      </c>
      <c r="B804" t="s">
        <v>141</v>
      </c>
      <c r="C804" t="s">
        <v>470</v>
      </c>
      <c r="D804">
        <v>185</v>
      </c>
    </row>
    <row r="805" spans="1:4">
      <c r="A805" t="s">
        <v>136</v>
      </c>
      <c r="B805" t="s">
        <v>141</v>
      </c>
      <c r="C805" t="s">
        <v>1367</v>
      </c>
      <c r="D805">
        <v>59</v>
      </c>
    </row>
    <row r="806" spans="1:4">
      <c r="A806" t="s">
        <v>136</v>
      </c>
      <c r="B806" t="s">
        <v>141</v>
      </c>
      <c r="C806" t="s">
        <v>472</v>
      </c>
      <c r="D806">
        <v>28</v>
      </c>
    </row>
    <row r="807" spans="1:4">
      <c r="A807" t="s">
        <v>136</v>
      </c>
      <c r="B807" t="s">
        <v>142</v>
      </c>
      <c r="C807" t="s">
        <v>467</v>
      </c>
      <c r="D807">
        <v>14</v>
      </c>
    </row>
    <row r="808" spans="1:4">
      <c r="A808" t="s">
        <v>136</v>
      </c>
      <c r="B808" t="s">
        <v>142</v>
      </c>
      <c r="C808" t="s">
        <v>466</v>
      </c>
      <c r="D808">
        <v>1</v>
      </c>
    </row>
    <row r="809" spans="1:4">
      <c r="A809" t="s">
        <v>136</v>
      </c>
      <c r="B809" t="s">
        <v>142</v>
      </c>
      <c r="C809" t="s">
        <v>468</v>
      </c>
      <c r="D809">
        <v>36</v>
      </c>
    </row>
    <row r="810" spans="1:4">
      <c r="A810" t="s">
        <v>136</v>
      </c>
      <c r="B810" t="s">
        <v>142</v>
      </c>
      <c r="C810" t="s">
        <v>918</v>
      </c>
      <c r="D810">
        <v>3</v>
      </c>
    </row>
    <row r="811" spans="1:4">
      <c r="A811" t="s">
        <v>136</v>
      </c>
      <c r="B811" t="s">
        <v>142</v>
      </c>
      <c r="C811" t="s">
        <v>470</v>
      </c>
      <c r="D811">
        <v>7</v>
      </c>
    </row>
    <row r="812" spans="1:4">
      <c r="A812" t="s">
        <v>136</v>
      </c>
      <c r="B812" t="s">
        <v>142</v>
      </c>
      <c r="C812" t="s">
        <v>1367</v>
      </c>
      <c r="D812">
        <v>5</v>
      </c>
    </row>
    <row r="813" spans="1:4">
      <c r="A813" t="s">
        <v>136</v>
      </c>
      <c r="B813" t="s">
        <v>142</v>
      </c>
      <c r="C813" t="s">
        <v>472</v>
      </c>
      <c r="D813">
        <v>5</v>
      </c>
    </row>
    <row r="814" spans="1:4">
      <c r="A814" t="s">
        <v>136</v>
      </c>
      <c r="B814" t="s">
        <v>143</v>
      </c>
      <c r="C814" t="s">
        <v>467</v>
      </c>
      <c r="D814">
        <v>56</v>
      </c>
    </row>
    <row r="815" spans="1:4">
      <c r="A815" t="s">
        <v>136</v>
      </c>
      <c r="B815" t="s">
        <v>143</v>
      </c>
      <c r="C815" t="s">
        <v>466</v>
      </c>
      <c r="D815">
        <v>3</v>
      </c>
    </row>
    <row r="816" spans="1:4">
      <c r="A816" t="s">
        <v>136</v>
      </c>
      <c r="B816" t="s">
        <v>143</v>
      </c>
      <c r="C816" t="s">
        <v>468</v>
      </c>
      <c r="D816">
        <v>98</v>
      </c>
    </row>
    <row r="817" spans="1:4">
      <c r="A817" t="s">
        <v>136</v>
      </c>
      <c r="B817" t="s">
        <v>143</v>
      </c>
      <c r="C817" t="s">
        <v>918</v>
      </c>
      <c r="D817">
        <v>13</v>
      </c>
    </row>
    <row r="818" spans="1:4">
      <c r="A818" t="s">
        <v>136</v>
      </c>
      <c r="B818" t="s">
        <v>143</v>
      </c>
      <c r="C818" t="s">
        <v>470</v>
      </c>
      <c r="D818">
        <v>31</v>
      </c>
    </row>
    <row r="819" spans="1:4">
      <c r="A819" t="s">
        <v>136</v>
      </c>
      <c r="B819" t="s">
        <v>143</v>
      </c>
      <c r="C819" t="s">
        <v>1367</v>
      </c>
      <c r="D819">
        <v>303</v>
      </c>
    </row>
    <row r="820" spans="1:4">
      <c r="A820" t="s">
        <v>136</v>
      </c>
      <c r="B820" t="s">
        <v>143</v>
      </c>
      <c r="C820" t="s">
        <v>472</v>
      </c>
      <c r="D820">
        <v>20</v>
      </c>
    </row>
    <row r="821" spans="1:4">
      <c r="A821" t="s">
        <v>136</v>
      </c>
      <c r="B821" t="s">
        <v>144</v>
      </c>
      <c r="C821" t="s">
        <v>467</v>
      </c>
      <c r="D821">
        <v>6</v>
      </c>
    </row>
    <row r="822" spans="1:4">
      <c r="A822" t="s">
        <v>136</v>
      </c>
      <c r="B822" t="s">
        <v>144</v>
      </c>
      <c r="C822" t="s">
        <v>466</v>
      </c>
      <c r="D822">
        <v>0</v>
      </c>
    </row>
    <row r="823" spans="1:4">
      <c r="A823" t="s">
        <v>136</v>
      </c>
      <c r="B823" t="s">
        <v>144</v>
      </c>
      <c r="C823" t="s">
        <v>468</v>
      </c>
      <c r="D823">
        <v>2</v>
      </c>
    </row>
    <row r="824" spans="1:4">
      <c r="A824" t="s">
        <v>136</v>
      </c>
      <c r="B824" t="s">
        <v>144</v>
      </c>
      <c r="C824" t="s">
        <v>918</v>
      </c>
      <c r="D824">
        <v>4</v>
      </c>
    </row>
    <row r="825" spans="1:4">
      <c r="A825" t="s">
        <v>136</v>
      </c>
      <c r="B825" t="s">
        <v>144</v>
      </c>
      <c r="C825" t="s">
        <v>470</v>
      </c>
      <c r="D825">
        <v>6</v>
      </c>
    </row>
    <row r="826" spans="1:4">
      <c r="A826" t="s">
        <v>136</v>
      </c>
      <c r="B826" t="s">
        <v>144</v>
      </c>
      <c r="C826" t="s">
        <v>1367</v>
      </c>
      <c r="D826">
        <v>52</v>
      </c>
    </row>
    <row r="827" spans="1:4">
      <c r="A827" t="s">
        <v>136</v>
      </c>
      <c r="B827" t="s">
        <v>144</v>
      </c>
      <c r="C827" t="s">
        <v>472</v>
      </c>
      <c r="D827">
        <v>4</v>
      </c>
    </row>
    <row r="828" spans="1:4">
      <c r="A828" t="s">
        <v>136</v>
      </c>
      <c r="B828" t="s">
        <v>145</v>
      </c>
      <c r="C828" t="s">
        <v>467</v>
      </c>
      <c r="D828">
        <v>42</v>
      </c>
    </row>
    <row r="829" spans="1:4">
      <c r="A829" t="s">
        <v>136</v>
      </c>
      <c r="B829" t="s">
        <v>145</v>
      </c>
      <c r="C829" t="s">
        <v>466</v>
      </c>
      <c r="D829">
        <v>0</v>
      </c>
    </row>
    <row r="830" spans="1:4">
      <c r="A830" t="s">
        <v>136</v>
      </c>
      <c r="B830" t="s">
        <v>145</v>
      </c>
      <c r="C830" t="s">
        <v>468</v>
      </c>
      <c r="D830">
        <v>156</v>
      </c>
    </row>
    <row r="831" spans="1:4">
      <c r="A831" t="s">
        <v>136</v>
      </c>
      <c r="B831" t="s">
        <v>145</v>
      </c>
      <c r="C831" t="s">
        <v>918</v>
      </c>
      <c r="D831">
        <v>33</v>
      </c>
    </row>
    <row r="832" spans="1:4">
      <c r="A832" t="s">
        <v>136</v>
      </c>
      <c r="B832" t="s">
        <v>145</v>
      </c>
      <c r="C832" t="s">
        <v>470</v>
      </c>
      <c r="D832">
        <v>105</v>
      </c>
    </row>
    <row r="833" spans="1:4">
      <c r="A833" t="s">
        <v>136</v>
      </c>
      <c r="B833" t="s">
        <v>145</v>
      </c>
      <c r="C833" t="s">
        <v>1367</v>
      </c>
      <c r="D833">
        <v>48</v>
      </c>
    </row>
    <row r="834" spans="1:4">
      <c r="A834" t="s">
        <v>136</v>
      </c>
      <c r="B834" t="s">
        <v>145</v>
      </c>
      <c r="C834" t="s">
        <v>472</v>
      </c>
      <c r="D834">
        <v>20</v>
      </c>
    </row>
    <row r="835" spans="1:4">
      <c r="A835" t="s">
        <v>136</v>
      </c>
      <c r="B835" t="s">
        <v>146</v>
      </c>
      <c r="C835" t="s">
        <v>467</v>
      </c>
      <c r="D835">
        <v>49</v>
      </c>
    </row>
    <row r="836" spans="1:4">
      <c r="A836" t="s">
        <v>136</v>
      </c>
      <c r="B836" t="s">
        <v>146</v>
      </c>
      <c r="C836" t="s">
        <v>466</v>
      </c>
      <c r="D836">
        <v>3</v>
      </c>
    </row>
    <row r="837" spans="1:4">
      <c r="A837" t="s">
        <v>136</v>
      </c>
      <c r="B837" t="s">
        <v>146</v>
      </c>
      <c r="C837" t="s">
        <v>468</v>
      </c>
      <c r="D837">
        <v>59</v>
      </c>
    </row>
    <row r="838" spans="1:4">
      <c r="A838" t="s">
        <v>136</v>
      </c>
      <c r="B838" t="s">
        <v>146</v>
      </c>
      <c r="C838" t="s">
        <v>918</v>
      </c>
      <c r="D838">
        <v>18</v>
      </c>
    </row>
    <row r="839" spans="1:4">
      <c r="A839" t="s">
        <v>136</v>
      </c>
      <c r="B839" t="s">
        <v>146</v>
      </c>
      <c r="C839" t="s">
        <v>470</v>
      </c>
      <c r="D839">
        <v>19</v>
      </c>
    </row>
    <row r="840" spans="1:4">
      <c r="A840" t="s">
        <v>136</v>
      </c>
      <c r="B840" t="s">
        <v>146</v>
      </c>
      <c r="C840" t="s">
        <v>1367</v>
      </c>
      <c r="D840">
        <v>4</v>
      </c>
    </row>
    <row r="841" spans="1:4">
      <c r="A841" t="s">
        <v>136</v>
      </c>
      <c r="B841" t="s">
        <v>146</v>
      </c>
      <c r="C841" t="s">
        <v>472</v>
      </c>
      <c r="D841">
        <v>9</v>
      </c>
    </row>
    <row r="842" spans="1:4">
      <c r="A842" t="s">
        <v>136</v>
      </c>
      <c r="B842" t="s">
        <v>147</v>
      </c>
      <c r="C842" t="s">
        <v>467</v>
      </c>
      <c r="D842">
        <v>60</v>
      </c>
    </row>
    <row r="843" spans="1:4">
      <c r="A843" t="s">
        <v>136</v>
      </c>
      <c r="B843" t="s">
        <v>147</v>
      </c>
      <c r="C843" t="s">
        <v>466</v>
      </c>
      <c r="D843">
        <v>1</v>
      </c>
    </row>
    <row r="844" spans="1:4">
      <c r="A844" t="s">
        <v>136</v>
      </c>
      <c r="B844" t="s">
        <v>147</v>
      </c>
      <c r="C844" t="s">
        <v>468</v>
      </c>
      <c r="D844">
        <v>153</v>
      </c>
    </row>
    <row r="845" spans="1:4">
      <c r="A845" t="s">
        <v>136</v>
      </c>
      <c r="B845" t="s">
        <v>147</v>
      </c>
      <c r="C845" t="s">
        <v>918</v>
      </c>
      <c r="D845">
        <v>7</v>
      </c>
    </row>
    <row r="846" spans="1:4">
      <c r="A846" t="s">
        <v>136</v>
      </c>
      <c r="B846" t="s">
        <v>147</v>
      </c>
      <c r="C846" t="s">
        <v>470</v>
      </c>
      <c r="D846">
        <v>134</v>
      </c>
    </row>
    <row r="847" spans="1:4">
      <c r="A847" t="s">
        <v>136</v>
      </c>
      <c r="B847" t="s">
        <v>147</v>
      </c>
      <c r="C847" t="s">
        <v>1367</v>
      </c>
      <c r="D847">
        <v>68</v>
      </c>
    </row>
    <row r="848" spans="1:4">
      <c r="A848" t="s">
        <v>136</v>
      </c>
      <c r="B848" t="s">
        <v>147</v>
      </c>
      <c r="C848" t="s">
        <v>472</v>
      </c>
      <c r="D848">
        <v>37</v>
      </c>
    </row>
    <row r="849" spans="1:4">
      <c r="A849" t="s">
        <v>136</v>
      </c>
      <c r="B849" t="s">
        <v>148</v>
      </c>
      <c r="C849" t="s">
        <v>467</v>
      </c>
      <c r="D849">
        <v>43</v>
      </c>
    </row>
    <row r="850" spans="1:4">
      <c r="A850" t="s">
        <v>136</v>
      </c>
      <c r="B850" t="s">
        <v>148</v>
      </c>
      <c r="C850" t="s">
        <v>466</v>
      </c>
      <c r="D850">
        <v>9</v>
      </c>
    </row>
    <row r="851" spans="1:4">
      <c r="A851" t="s">
        <v>136</v>
      </c>
      <c r="B851" t="s">
        <v>148</v>
      </c>
      <c r="C851" t="s">
        <v>468</v>
      </c>
      <c r="D851">
        <v>52</v>
      </c>
    </row>
    <row r="852" spans="1:4">
      <c r="A852" t="s">
        <v>136</v>
      </c>
      <c r="B852" t="s">
        <v>148</v>
      </c>
      <c r="C852" t="s">
        <v>918</v>
      </c>
      <c r="D852">
        <v>15</v>
      </c>
    </row>
    <row r="853" spans="1:4">
      <c r="A853" t="s">
        <v>136</v>
      </c>
      <c r="B853" t="s">
        <v>148</v>
      </c>
      <c r="C853" t="s">
        <v>470</v>
      </c>
      <c r="D853">
        <v>23</v>
      </c>
    </row>
    <row r="854" spans="1:4">
      <c r="A854" t="s">
        <v>136</v>
      </c>
      <c r="B854" t="s">
        <v>148</v>
      </c>
      <c r="C854" t="s">
        <v>1367</v>
      </c>
      <c r="D854">
        <v>39</v>
      </c>
    </row>
    <row r="855" spans="1:4">
      <c r="A855" t="s">
        <v>136</v>
      </c>
      <c r="B855" t="s">
        <v>148</v>
      </c>
      <c r="C855" t="s">
        <v>472</v>
      </c>
      <c r="D855">
        <v>77</v>
      </c>
    </row>
    <row r="856" spans="1:4">
      <c r="A856" t="s">
        <v>136</v>
      </c>
      <c r="B856" t="s">
        <v>149</v>
      </c>
      <c r="C856" t="s">
        <v>467</v>
      </c>
      <c r="D856">
        <v>47</v>
      </c>
    </row>
    <row r="857" spans="1:4">
      <c r="A857" t="s">
        <v>136</v>
      </c>
      <c r="B857" t="s">
        <v>149</v>
      </c>
      <c r="C857" t="s">
        <v>466</v>
      </c>
      <c r="D857">
        <v>7</v>
      </c>
    </row>
    <row r="858" spans="1:4">
      <c r="A858" t="s">
        <v>136</v>
      </c>
      <c r="B858" t="s">
        <v>149</v>
      </c>
      <c r="C858" t="s">
        <v>468</v>
      </c>
      <c r="D858">
        <v>11</v>
      </c>
    </row>
    <row r="859" spans="1:4">
      <c r="A859" t="s">
        <v>136</v>
      </c>
      <c r="B859" t="s">
        <v>149</v>
      </c>
      <c r="C859" t="s">
        <v>918</v>
      </c>
      <c r="D859">
        <v>14</v>
      </c>
    </row>
    <row r="860" spans="1:4">
      <c r="A860" t="s">
        <v>136</v>
      </c>
      <c r="B860" t="s">
        <v>149</v>
      </c>
      <c r="C860" t="s">
        <v>470</v>
      </c>
      <c r="D860">
        <v>13</v>
      </c>
    </row>
    <row r="861" spans="1:4">
      <c r="A861" t="s">
        <v>136</v>
      </c>
      <c r="B861" t="s">
        <v>149</v>
      </c>
      <c r="C861" t="s">
        <v>1367</v>
      </c>
      <c r="D861">
        <v>97</v>
      </c>
    </row>
    <row r="862" spans="1:4">
      <c r="A862" t="s">
        <v>136</v>
      </c>
      <c r="B862" t="s">
        <v>149</v>
      </c>
      <c r="C862" t="s">
        <v>472</v>
      </c>
      <c r="D862">
        <v>14</v>
      </c>
    </row>
    <row r="863" spans="1:4">
      <c r="A863" t="s">
        <v>136</v>
      </c>
      <c r="B863" t="s">
        <v>150</v>
      </c>
      <c r="C863" t="s">
        <v>467</v>
      </c>
      <c r="D863">
        <v>28</v>
      </c>
    </row>
    <row r="864" spans="1:4">
      <c r="A864" t="s">
        <v>136</v>
      </c>
      <c r="B864" t="s">
        <v>150</v>
      </c>
      <c r="C864" t="s">
        <v>466</v>
      </c>
      <c r="D864">
        <v>3</v>
      </c>
    </row>
    <row r="865" spans="1:4">
      <c r="A865" t="s">
        <v>136</v>
      </c>
      <c r="B865" t="s">
        <v>150</v>
      </c>
      <c r="C865" t="s">
        <v>468</v>
      </c>
      <c r="D865">
        <v>42</v>
      </c>
    </row>
    <row r="866" spans="1:4">
      <c r="A866" t="s">
        <v>136</v>
      </c>
      <c r="B866" t="s">
        <v>150</v>
      </c>
      <c r="C866" t="s">
        <v>918</v>
      </c>
      <c r="D866">
        <v>15</v>
      </c>
    </row>
    <row r="867" spans="1:4">
      <c r="A867" t="s">
        <v>136</v>
      </c>
      <c r="B867" t="s">
        <v>150</v>
      </c>
      <c r="C867" t="s">
        <v>470</v>
      </c>
      <c r="D867">
        <v>11</v>
      </c>
    </row>
    <row r="868" spans="1:4">
      <c r="A868" t="s">
        <v>136</v>
      </c>
      <c r="B868" t="s">
        <v>150</v>
      </c>
      <c r="C868" t="s">
        <v>1367</v>
      </c>
      <c r="D868">
        <v>21</v>
      </c>
    </row>
    <row r="869" spans="1:4">
      <c r="A869" t="s">
        <v>136</v>
      </c>
      <c r="B869" t="s">
        <v>150</v>
      </c>
      <c r="C869" t="s">
        <v>472</v>
      </c>
      <c r="D869">
        <v>3</v>
      </c>
    </row>
    <row r="870" spans="1:4">
      <c r="A870" t="s">
        <v>151</v>
      </c>
      <c r="B870" t="s">
        <v>152</v>
      </c>
      <c r="C870" t="s">
        <v>467</v>
      </c>
      <c r="D870">
        <v>156</v>
      </c>
    </row>
    <row r="871" spans="1:4">
      <c r="A871" t="s">
        <v>151</v>
      </c>
      <c r="B871" t="s">
        <v>152</v>
      </c>
      <c r="C871" t="s">
        <v>466</v>
      </c>
      <c r="D871">
        <v>3</v>
      </c>
    </row>
    <row r="872" spans="1:4">
      <c r="A872" t="s">
        <v>151</v>
      </c>
      <c r="B872" t="s">
        <v>152</v>
      </c>
      <c r="C872" t="s">
        <v>468</v>
      </c>
      <c r="D872">
        <v>35</v>
      </c>
    </row>
    <row r="873" spans="1:4">
      <c r="A873" t="s">
        <v>151</v>
      </c>
      <c r="B873" t="s">
        <v>152</v>
      </c>
      <c r="C873" t="s">
        <v>918</v>
      </c>
      <c r="D873">
        <v>58</v>
      </c>
    </row>
    <row r="874" spans="1:4">
      <c r="A874" t="s">
        <v>151</v>
      </c>
      <c r="B874" t="s">
        <v>152</v>
      </c>
      <c r="C874" t="s">
        <v>470</v>
      </c>
      <c r="D874">
        <v>61</v>
      </c>
    </row>
    <row r="875" spans="1:4">
      <c r="A875" t="s">
        <v>151</v>
      </c>
      <c r="B875" t="s">
        <v>152</v>
      </c>
      <c r="C875" t="s">
        <v>1367</v>
      </c>
      <c r="D875">
        <v>57</v>
      </c>
    </row>
    <row r="876" spans="1:4">
      <c r="A876" t="s">
        <v>151</v>
      </c>
      <c r="B876" t="s">
        <v>152</v>
      </c>
      <c r="C876" t="s">
        <v>472</v>
      </c>
      <c r="D876">
        <v>51</v>
      </c>
    </row>
    <row r="877" spans="1:4">
      <c r="A877" t="s">
        <v>151</v>
      </c>
      <c r="B877" t="s">
        <v>153</v>
      </c>
      <c r="C877" t="s">
        <v>467</v>
      </c>
      <c r="D877">
        <v>281</v>
      </c>
    </row>
    <row r="878" spans="1:4">
      <c r="A878" t="s">
        <v>151</v>
      </c>
      <c r="B878" t="s">
        <v>153</v>
      </c>
      <c r="C878" t="s">
        <v>466</v>
      </c>
      <c r="D878">
        <v>8</v>
      </c>
    </row>
    <row r="879" spans="1:4">
      <c r="A879" t="s">
        <v>151</v>
      </c>
      <c r="B879" t="s">
        <v>153</v>
      </c>
      <c r="C879" t="s">
        <v>468</v>
      </c>
      <c r="D879">
        <v>452</v>
      </c>
    </row>
    <row r="880" spans="1:4">
      <c r="A880" t="s">
        <v>151</v>
      </c>
      <c r="B880" t="s">
        <v>153</v>
      </c>
      <c r="C880" t="s">
        <v>918</v>
      </c>
      <c r="D880">
        <v>66</v>
      </c>
    </row>
    <row r="881" spans="1:4">
      <c r="A881" t="s">
        <v>151</v>
      </c>
      <c r="B881" t="s">
        <v>153</v>
      </c>
      <c r="C881" t="s">
        <v>470</v>
      </c>
      <c r="D881">
        <v>110</v>
      </c>
    </row>
    <row r="882" spans="1:4">
      <c r="A882" t="s">
        <v>151</v>
      </c>
      <c r="B882" t="s">
        <v>153</v>
      </c>
      <c r="C882" t="s">
        <v>1367</v>
      </c>
      <c r="D882">
        <v>80</v>
      </c>
    </row>
    <row r="883" spans="1:4">
      <c r="A883" t="s">
        <v>151</v>
      </c>
      <c r="B883" t="s">
        <v>153</v>
      </c>
      <c r="C883" t="s">
        <v>472</v>
      </c>
      <c r="D883">
        <v>142</v>
      </c>
    </row>
    <row r="884" spans="1:4">
      <c r="A884" t="s">
        <v>151</v>
      </c>
      <c r="B884" t="s">
        <v>154</v>
      </c>
      <c r="C884" t="s">
        <v>467</v>
      </c>
      <c r="D884">
        <v>21</v>
      </c>
    </row>
    <row r="885" spans="1:4">
      <c r="A885" t="s">
        <v>151</v>
      </c>
      <c r="B885" t="s">
        <v>154</v>
      </c>
      <c r="C885" t="s">
        <v>466</v>
      </c>
      <c r="D885">
        <v>2</v>
      </c>
    </row>
    <row r="886" spans="1:4">
      <c r="A886" t="s">
        <v>151</v>
      </c>
      <c r="B886" t="s">
        <v>154</v>
      </c>
      <c r="C886" t="s">
        <v>468</v>
      </c>
      <c r="D886">
        <v>15</v>
      </c>
    </row>
    <row r="887" spans="1:4">
      <c r="A887" t="s">
        <v>151</v>
      </c>
      <c r="B887" t="s">
        <v>154</v>
      </c>
      <c r="C887" t="s">
        <v>918</v>
      </c>
      <c r="D887">
        <v>2</v>
      </c>
    </row>
    <row r="888" spans="1:4">
      <c r="A888" t="s">
        <v>151</v>
      </c>
      <c r="B888" t="s">
        <v>154</v>
      </c>
      <c r="C888" t="s">
        <v>470</v>
      </c>
      <c r="D888">
        <v>13</v>
      </c>
    </row>
    <row r="889" spans="1:4">
      <c r="A889" t="s">
        <v>151</v>
      </c>
      <c r="B889" t="s">
        <v>154</v>
      </c>
      <c r="C889" t="s">
        <v>1367</v>
      </c>
      <c r="D889">
        <v>10</v>
      </c>
    </row>
    <row r="890" spans="1:4">
      <c r="A890" t="s">
        <v>151</v>
      </c>
      <c r="B890" t="s">
        <v>154</v>
      </c>
      <c r="C890" t="s">
        <v>472</v>
      </c>
      <c r="D890">
        <v>14</v>
      </c>
    </row>
    <row r="891" spans="1:4">
      <c r="A891" t="s">
        <v>151</v>
      </c>
      <c r="B891" t="s">
        <v>155</v>
      </c>
      <c r="C891" t="s">
        <v>467</v>
      </c>
      <c r="D891">
        <v>8</v>
      </c>
    </row>
    <row r="892" spans="1:4">
      <c r="A892" t="s">
        <v>151</v>
      </c>
      <c r="B892" t="s">
        <v>155</v>
      </c>
      <c r="C892" t="s">
        <v>466</v>
      </c>
      <c r="D892">
        <v>1</v>
      </c>
    </row>
    <row r="893" spans="1:4">
      <c r="A893" t="s">
        <v>151</v>
      </c>
      <c r="B893" t="s">
        <v>155</v>
      </c>
      <c r="C893" t="s">
        <v>468</v>
      </c>
      <c r="D893">
        <v>0</v>
      </c>
    </row>
    <row r="894" spans="1:4">
      <c r="A894" t="s">
        <v>151</v>
      </c>
      <c r="B894" t="s">
        <v>155</v>
      </c>
      <c r="C894" t="s">
        <v>918</v>
      </c>
      <c r="D894">
        <v>0</v>
      </c>
    </row>
    <row r="895" spans="1:4">
      <c r="A895" t="s">
        <v>151</v>
      </c>
      <c r="B895" t="s">
        <v>155</v>
      </c>
      <c r="C895" t="s">
        <v>470</v>
      </c>
      <c r="D895">
        <v>2</v>
      </c>
    </row>
    <row r="896" spans="1:4">
      <c r="A896" t="s">
        <v>151</v>
      </c>
      <c r="B896" t="s">
        <v>155</v>
      </c>
      <c r="C896" t="s">
        <v>1367</v>
      </c>
      <c r="D896">
        <v>3</v>
      </c>
    </row>
    <row r="897" spans="1:4">
      <c r="A897" t="s">
        <v>151</v>
      </c>
      <c r="B897" t="s">
        <v>155</v>
      </c>
      <c r="C897" t="s">
        <v>472</v>
      </c>
      <c r="D897">
        <v>0</v>
      </c>
    </row>
    <row r="898" spans="1:4">
      <c r="A898" t="s">
        <v>151</v>
      </c>
      <c r="B898" t="s">
        <v>156</v>
      </c>
      <c r="C898" t="s">
        <v>467</v>
      </c>
      <c r="D898">
        <v>57</v>
      </c>
    </row>
    <row r="899" spans="1:4">
      <c r="A899" t="s">
        <v>151</v>
      </c>
      <c r="B899" t="s">
        <v>156</v>
      </c>
      <c r="C899" t="s">
        <v>466</v>
      </c>
      <c r="D899">
        <v>0</v>
      </c>
    </row>
    <row r="900" spans="1:4">
      <c r="A900" t="s">
        <v>151</v>
      </c>
      <c r="B900" t="s">
        <v>156</v>
      </c>
      <c r="C900" t="s">
        <v>468</v>
      </c>
      <c r="D900">
        <v>6</v>
      </c>
    </row>
    <row r="901" spans="1:4">
      <c r="A901" t="s">
        <v>151</v>
      </c>
      <c r="B901" t="s">
        <v>156</v>
      </c>
      <c r="C901" t="s">
        <v>918</v>
      </c>
      <c r="D901">
        <v>21</v>
      </c>
    </row>
    <row r="902" spans="1:4">
      <c r="A902" t="s">
        <v>151</v>
      </c>
      <c r="B902" t="s">
        <v>156</v>
      </c>
      <c r="C902" t="s">
        <v>470</v>
      </c>
      <c r="D902">
        <v>23</v>
      </c>
    </row>
    <row r="903" spans="1:4">
      <c r="A903" t="s">
        <v>151</v>
      </c>
      <c r="B903" t="s">
        <v>156</v>
      </c>
      <c r="C903" t="s">
        <v>1367</v>
      </c>
      <c r="D903">
        <v>17</v>
      </c>
    </row>
    <row r="904" spans="1:4">
      <c r="A904" t="s">
        <v>151</v>
      </c>
      <c r="B904" t="s">
        <v>156</v>
      </c>
      <c r="C904" t="s">
        <v>472</v>
      </c>
      <c r="D904">
        <v>0</v>
      </c>
    </row>
    <row r="905" spans="1:4">
      <c r="A905" t="s">
        <v>151</v>
      </c>
      <c r="B905" t="s">
        <v>157</v>
      </c>
      <c r="C905" t="s">
        <v>467</v>
      </c>
      <c r="D905">
        <v>20</v>
      </c>
    </row>
    <row r="906" spans="1:4">
      <c r="A906" t="s">
        <v>151</v>
      </c>
      <c r="B906" t="s">
        <v>157</v>
      </c>
      <c r="C906" t="s">
        <v>466</v>
      </c>
      <c r="D906">
        <v>1</v>
      </c>
    </row>
    <row r="907" spans="1:4">
      <c r="A907" t="s">
        <v>151</v>
      </c>
      <c r="B907" t="s">
        <v>157</v>
      </c>
      <c r="C907" t="s">
        <v>468</v>
      </c>
      <c r="D907">
        <v>7</v>
      </c>
    </row>
    <row r="908" spans="1:4">
      <c r="A908" t="s">
        <v>151</v>
      </c>
      <c r="B908" t="s">
        <v>157</v>
      </c>
      <c r="C908" t="s">
        <v>918</v>
      </c>
      <c r="D908">
        <v>7</v>
      </c>
    </row>
    <row r="909" spans="1:4">
      <c r="A909" t="s">
        <v>151</v>
      </c>
      <c r="B909" t="s">
        <v>157</v>
      </c>
      <c r="C909" t="s">
        <v>470</v>
      </c>
      <c r="D909">
        <v>11</v>
      </c>
    </row>
    <row r="910" spans="1:4">
      <c r="A910" t="s">
        <v>151</v>
      </c>
      <c r="B910" t="s">
        <v>157</v>
      </c>
      <c r="C910" t="s">
        <v>1367</v>
      </c>
      <c r="D910">
        <v>34</v>
      </c>
    </row>
    <row r="911" spans="1:4">
      <c r="A911" t="s">
        <v>151</v>
      </c>
      <c r="B911" t="s">
        <v>157</v>
      </c>
      <c r="C911" t="s">
        <v>472</v>
      </c>
      <c r="D911">
        <v>1</v>
      </c>
    </row>
    <row r="912" spans="1:4">
      <c r="A912" t="s">
        <v>151</v>
      </c>
      <c r="B912" t="s">
        <v>158</v>
      </c>
      <c r="C912" t="s">
        <v>467</v>
      </c>
      <c r="D912">
        <v>15</v>
      </c>
    </row>
    <row r="913" spans="1:4">
      <c r="A913" t="s">
        <v>151</v>
      </c>
      <c r="B913" t="s">
        <v>158</v>
      </c>
      <c r="C913" t="s">
        <v>466</v>
      </c>
      <c r="D913">
        <v>2</v>
      </c>
    </row>
    <row r="914" spans="1:4">
      <c r="A914" t="s">
        <v>151</v>
      </c>
      <c r="B914" t="s">
        <v>158</v>
      </c>
      <c r="C914" t="s">
        <v>468</v>
      </c>
      <c r="D914">
        <v>8</v>
      </c>
    </row>
    <row r="915" spans="1:4">
      <c r="A915" t="s">
        <v>151</v>
      </c>
      <c r="B915" t="s">
        <v>158</v>
      </c>
      <c r="C915" t="s">
        <v>918</v>
      </c>
      <c r="D915">
        <v>2</v>
      </c>
    </row>
    <row r="916" spans="1:4">
      <c r="A916" t="s">
        <v>151</v>
      </c>
      <c r="B916" t="s">
        <v>158</v>
      </c>
      <c r="C916" t="s">
        <v>470</v>
      </c>
      <c r="D916">
        <v>4</v>
      </c>
    </row>
    <row r="917" spans="1:4">
      <c r="A917" t="s">
        <v>151</v>
      </c>
      <c r="B917" t="s">
        <v>158</v>
      </c>
      <c r="C917" t="s">
        <v>1367</v>
      </c>
      <c r="D917">
        <v>5</v>
      </c>
    </row>
    <row r="918" spans="1:4">
      <c r="A918" t="s">
        <v>151</v>
      </c>
      <c r="B918" t="s">
        <v>158</v>
      </c>
      <c r="C918" t="s">
        <v>472</v>
      </c>
      <c r="D918">
        <v>2</v>
      </c>
    </row>
    <row r="919" spans="1:4">
      <c r="A919" t="s">
        <v>151</v>
      </c>
      <c r="B919" t="s">
        <v>159</v>
      </c>
      <c r="C919" t="s">
        <v>467</v>
      </c>
      <c r="D919">
        <v>37</v>
      </c>
    </row>
    <row r="920" spans="1:4">
      <c r="A920" t="s">
        <v>151</v>
      </c>
      <c r="B920" t="s">
        <v>159</v>
      </c>
      <c r="C920" t="s">
        <v>466</v>
      </c>
      <c r="D920">
        <v>5</v>
      </c>
    </row>
    <row r="921" spans="1:4">
      <c r="A921" t="s">
        <v>151</v>
      </c>
      <c r="B921" t="s">
        <v>159</v>
      </c>
      <c r="C921" t="s">
        <v>468</v>
      </c>
      <c r="D921">
        <v>9</v>
      </c>
    </row>
    <row r="922" spans="1:4">
      <c r="A922" t="s">
        <v>151</v>
      </c>
      <c r="B922" t="s">
        <v>159</v>
      </c>
      <c r="C922" t="s">
        <v>918</v>
      </c>
      <c r="D922">
        <v>32</v>
      </c>
    </row>
    <row r="923" spans="1:4">
      <c r="A923" t="s">
        <v>151</v>
      </c>
      <c r="B923" t="s">
        <v>159</v>
      </c>
      <c r="C923" t="s">
        <v>470</v>
      </c>
      <c r="D923">
        <v>15</v>
      </c>
    </row>
    <row r="924" spans="1:4">
      <c r="A924" t="s">
        <v>151</v>
      </c>
      <c r="B924" t="s">
        <v>159</v>
      </c>
      <c r="C924" t="s">
        <v>1367</v>
      </c>
      <c r="D924">
        <v>12</v>
      </c>
    </row>
    <row r="925" spans="1:4">
      <c r="A925" t="s">
        <v>151</v>
      </c>
      <c r="B925" t="s">
        <v>159</v>
      </c>
      <c r="C925" t="s">
        <v>472</v>
      </c>
      <c r="D925">
        <v>8</v>
      </c>
    </row>
    <row r="926" spans="1:4">
      <c r="A926" t="s">
        <v>151</v>
      </c>
      <c r="B926" t="s">
        <v>160</v>
      </c>
      <c r="C926" t="s">
        <v>467</v>
      </c>
      <c r="D926">
        <v>97</v>
      </c>
    </row>
    <row r="927" spans="1:4">
      <c r="A927" t="s">
        <v>151</v>
      </c>
      <c r="B927" t="s">
        <v>160</v>
      </c>
      <c r="C927" t="s">
        <v>466</v>
      </c>
      <c r="D927">
        <v>1</v>
      </c>
    </row>
    <row r="928" spans="1:4">
      <c r="A928" t="s">
        <v>151</v>
      </c>
      <c r="B928" t="s">
        <v>160</v>
      </c>
      <c r="C928" t="s">
        <v>468</v>
      </c>
      <c r="D928">
        <v>123</v>
      </c>
    </row>
    <row r="929" spans="1:4">
      <c r="A929" t="s">
        <v>151</v>
      </c>
      <c r="B929" t="s">
        <v>160</v>
      </c>
      <c r="C929" t="s">
        <v>918</v>
      </c>
      <c r="D929">
        <v>6</v>
      </c>
    </row>
    <row r="930" spans="1:4">
      <c r="A930" t="s">
        <v>151</v>
      </c>
      <c r="B930" t="s">
        <v>160</v>
      </c>
      <c r="C930" t="s">
        <v>470</v>
      </c>
      <c r="D930">
        <v>24</v>
      </c>
    </row>
    <row r="931" spans="1:4">
      <c r="A931" t="s">
        <v>151</v>
      </c>
      <c r="B931" t="s">
        <v>160</v>
      </c>
      <c r="C931" t="s">
        <v>1367</v>
      </c>
      <c r="D931">
        <v>42</v>
      </c>
    </row>
    <row r="932" spans="1:4">
      <c r="A932" t="s">
        <v>151</v>
      </c>
      <c r="B932" t="s">
        <v>160</v>
      </c>
      <c r="C932" t="s">
        <v>472</v>
      </c>
      <c r="D932">
        <v>37</v>
      </c>
    </row>
    <row r="933" spans="1:4">
      <c r="A933" t="s">
        <v>151</v>
      </c>
      <c r="B933" t="s">
        <v>161</v>
      </c>
      <c r="C933" t="s">
        <v>467</v>
      </c>
      <c r="D933">
        <v>62</v>
      </c>
    </row>
    <row r="934" spans="1:4">
      <c r="A934" t="s">
        <v>151</v>
      </c>
      <c r="B934" t="s">
        <v>161</v>
      </c>
      <c r="C934" t="s">
        <v>466</v>
      </c>
      <c r="D934">
        <v>2</v>
      </c>
    </row>
    <row r="935" spans="1:4">
      <c r="A935" t="s">
        <v>151</v>
      </c>
      <c r="B935" t="s">
        <v>161</v>
      </c>
      <c r="C935" t="s">
        <v>468</v>
      </c>
      <c r="D935">
        <v>69</v>
      </c>
    </row>
    <row r="936" spans="1:4">
      <c r="A936" t="s">
        <v>151</v>
      </c>
      <c r="B936" t="s">
        <v>161</v>
      </c>
      <c r="C936" t="s">
        <v>918</v>
      </c>
      <c r="D936">
        <v>12</v>
      </c>
    </row>
    <row r="937" spans="1:4">
      <c r="A937" t="s">
        <v>151</v>
      </c>
      <c r="B937" t="s">
        <v>161</v>
      </c>
      <c r="C937" t="s">
        <v>470</v>
      </c>
      <c r="D937">
        <v>20</v>
      </c>
    </row>
    <row r="938" spans="1:4">
      <c r="A938" t="s">
        <v>151</v>
      </c>
      <c r="B938" t="s">
        <v>161</v>
      </c>
      <c r="C938" t="s">
        <v>1367</v>
      </c>
      <c r="D938">
        <v>6</v>
      </c>
    </row>
    <row r="939" spans="1:4">
      <c r="A939" t="s">
        <v>151</v>
      </c>
      <c r="B939" t="s">
        <v>161</v>
      </c>
      <c r="C939" t="s">
        <v>472</v>
      </c>
      <c r="D939">
        <v>16</v>
      </c>
    </row>
    <row r="940" spans="1:4">
      <c r="A940" t="s">
        <v>151</v>
      </c>
      <c r="B940" t="s">
        <v>162</v>
      </c>
      <c r="C940" t="s">
        <v>467</v>
      </c>
      <c r="D940">
        <v>14</v>
      </c>
    </row>
    <row r="941" spans="1:4">
      <c r="A941" t="s">
        <v>151</v>
      </c>
      <c r="B941" t="s">
        <v>162</v>
      </c>
      <c r="C941" t="s">
        <v>466</v>
      </c>
      <c r="D941">
        <v>22</v>
      </c>
    </row>
    <row r="942" spans="1:4">
      <c r="A942" t="s">
        <v>151</v>
      </c>
      <c r="B942" t="s">
        <v>162</v>
      </c>
      <c r="C942" t="s">
        <v>468</v>
      </c>
      <c r="D942">
        <v>82</v>
      </c>
    </row>
    <row r="943" spans="1:4">
      <c r="A943" t="s">
        <v>151</v>
      </c>
      <c r="B943" t="s">
        <v>162</v>
      </c>
      <c r="C943" t="s">
        <v>918</v>
      </c>
      <c r="D943">
        <v>10</v>
      </c>
    </row>
    <row r="944" spans="1:4">
      <c r="A944" t="s">
        <v>151</v>
      </c>
      <c r="B944" t="s">
        <v>162</v>
      </c>
      <c r="C944" t="s">
        <v>470</v>
      </c>
      <c r="D944">
        <v>12</v>
      </c>
    </row>
    <row r="945" spans="1:4">
      <c r="A945" t="s">
        <v>151</v>
      </c>
      <c r="B945" t="s">
        <v>162</v>
      </c>
      <c r="C945" t="s">
        <v>1367</v>
      </c>
      <c r="D945">
        <v>9</v>
      </c>
    </row>
    <row r="946" spans="1:4">
      <c r="A946" t="s">
        <v>151</v>
      </c>
      <c r="B946" t="s">
        <v>162</v>
      </c>
      <c r="C946" t="s">
        <v>472</v>
      </c>
      <c r="D946">
        <v>2</v>
      </c>
    </row>
    <row r="947" spans="1:4">
      <c r="A947" t="s">
        <v>151</v>
      </c>
      <c r="B947" t="s">
        <v>163</v>
      </c>
      <c r="C947" t="s">
        <v>467</v>
      </c>
      <c r="D947">
        <v>25</v>
      </c>
    </row>
    <row r="948" spans="1:4">
      <c r="A948" t="s">
        <v>151</v>
      </c>
      <c r="B948" t="s">
        <v>163</v>
      </c>
      <c r="C948" t="s">
        <v>466</v>
      </c>
      <c r="D948">
        <v>3</v>
      </c>
    </row>
    <row r="949" spans="1:4">
      <c r="A949" t="s">
        <v>151</v>
      </c>
      <c r="B949" t="s">
        <v>163</v>
      </c>
      <c r="C949" t="s">
        <v>468</v>
      </c>
      <c r="D949">
        <v>8</v>
      </c>
    </row>
    <row r="950" spans="1:4">
      <c r="A950" t="s">
        <v>151</v>
      </c>
      <c r="B950" t="s">
        <v>163</v>
      </c>
      <c r="C950" t="s">
        <v>918</v>
      </c>
      <c r="D950">
        <v>3</v>
      </c>
    </row>
    <row r="951" spans="1:4">
      <c r="A951" t="s">
        <v>151</v>
      </c>
      <c r="B951" t="s">
        <v>163</v>
      </c>
      <c r="C951" t="s">
        <v>470</v>
      </c>
      <c r="D951">
        <v>11</v>
      </c>
    </row>
    <row r="952" spans="1:4">
      <c r="A952" t="s">
        <v>151</v>
      </c>
      <c r="B952" t="s">
        <v>163</v>
      </c>
      <c r="C952" t="s">
        <v>1367</v>
      </c>
      <c r="D952">
        <v>5</v>
      </c>
    </row>
    <row r="953" spans="1:4">
      <c r="A953" t="s">
        <v>151</v>
      </c>
      <c r="B953" t="s">
        <v>163</v>
      </c>
      <c r="C953" t="s">
        <v>472</v>
      </c>
      <c r="D953">
        <v>2</v>
      </c>
    </row>
    <row r="954" spans="1:4">
      <c r="A954" t="s">
        <v>151</v>
      </c>
      <c r="B954" t="s">
        <v>164</v>
      </c>
      <c r="C954" t="s">
        <v>467</v>
      </c>
      <c r="D954">
        <v>14</v>
      </c>
    </row>
    <row r="955" spans="1:4">
      <c r="A955" t="s">
        <v>151</v>
      </c>
      <c r="B955" t="s">
        <v>164</v>
      </c>
      <c r="C955" t="s">
        <v>466</v>
      </c>
      <c r="D955">
        <v>5</v>
      </c>
    </row>
    <row r="956" spans="1:4">
      <c r="A956" t="s">
        <v>151</v>
      </c>
      <c r="B956" t="s">
        <v>164</v>
      </c>
      <c r="C956" t="s">
        <v>468</v>
      </c>
      <c r="D956">
        <v>8</v>
      </c>
    </row>
    <row r="957" spans="1:4">
      <c r="A957" t="s">
        <v>151</v>
      </c>
      <c r="B957" t="s">
        <v>164</v>
      </c>
      <c r="C957" t="s">
        <v>918</v>
      </c>
      <c r="D957">
        <v>49</v>
      </c>
    </row>
    <row r="958" spans="1:4">
      <c r="A958" t="s">
        <v>151</v>
      </c>
      <c r="B958" t="s">
        <v>164</v>
      </c>
      <c r="C958" t="s">
        <v>470</v>
      </c>
      <c r="D958">
        <v>21</v>
      </c>
    </row>
    <row r="959" spans="1:4">
      <c r="A959" t="s">
        <v>151</v>
      </c>
      <c r="B959" t="s">
        <v>164</v>
      </c>
      <c r="C959" t="s">
        <v>1367</v>
      </c>
      <c r="D959">
        <v>5</v>
      </c>
    </row>
    <row r="960" spans="1:4">
      <c r="A960" t="s">
        <v>151</v>
      </c>
      <c r="B960" t="s">
        <v>164</v>
      </c>
      <c r="C960" t="s">
        <v>472</v>
      </c>
      <c r="D960">
        <v>1</v>
      </c>
    </row>
    <row r="961" spans="1:4">
      <c r="A961" t="s">
        <v>151</v>
      </c>
      <c r="B961" t="s">
        <v>165</v>
      </c>
      <c r="C961" t="s">
        <v>467</v>
      </c>
      <c r="D961">
        <v>15</v>
      </c>
    </row>
    <row r="962" spans="1:4">
      <c r="A962" t="s">
        <v>151</v>
      </c>
      <c r="B962" t="s">
        <v>165</v>
      </c>
      <c r="C962" t="s">
        <v>466</v>
      </c>
      <c r="D962">
        <v>1</v>
      </c>
    </row>
    <row r="963" spans="1:4">
      <c r="A963" t="s">
        <v>151</v>
      </c>
      <c r="B963" t="s">
        <v>165</v>
      </c>
      <c r="C963" t="s">
        <v>468</v>
      </c>
      <c r="D963">
        <v>9</v>
      </c>
    </row>
    <row r="964" spans="1:4">
      <c r="A964" t="s">
        <v>151</v>
      </c>
      <c r="B964" t="s">
        <v>165</v>
      </c>
      <c r="C964" t="s">
        <v>918</v>
      </c>
      <c r="D964">
        <v>7</v>
      </c>
    </row>
    <row r="965" spans="1:4">
      <c r="A965" t="s">
        <v>151</v>
      </c>
      <c r="B965" t="s">
        <v>165</v>
      </c>
      <c r="C965" t="s">
        <v>470</v>
      </c>
      <c r="D965">
        <v>13</v>
      </c>
    </row>
    <row r="966" spans="1:4">
      <c r="A966" t="s">
        <v>151</v>
      </c>
      <c r="B966" t="s">
        <v>165</v>
      </c>
      <c r="C966" t="s">
        <v>1367</v>
      </c>
      <c r="D966">
        <v>17</v>
      </c>
    </row>
    <row r="967" spans="1:4">
      <c r="A967" t="s">
        <v>151</v>
      </c>
      <c r="B967" t="s">
        <v>165</v>
      </c>
      <c r="C967" t="s">
        <v>472</v>
      </c>
      <c r="D967">
        <v>4</v>
      </c>
    </row>
    <row r="968" spans="1:4">
      <c r="A968" t="s">
        <v>151</v>
      </c>
      <c r="B968" t="s">
        <v>166</v>
      </c>
      <c r="C968" t="s">
        <v>467</v>
      </c>
      <c r="D968">
        <v>6</v>
      </c>
    </row>
    <row r="969" spans="1:4">
      <c r="A969" t="s">
        <v>151</v>
      </c>
      <c r="B969" t="s">
        <v>166</v>
      </c>
      <c r="C969" t="s">
        <v>466</v>
      </c>
      <c r="D969">
        <v>1</v>
      </c>
    </row>
    <row r="970" spans="1:4">
      <c r="A970" t="s">
        <v>151</v>
      </c>
      <c r="B970" t="s">
        <v>166</v>
      </c>
      <c r="C970" t="s">
        <v>468</v>
      </c>
      <c r="D970">
        <v>13</v>
      </c>
    </row>
    <row r="971" spans="1:4">
      <c r="A971" t="s">
        <v>151</v>
      </c>
      <c r="B971" t="s">
        <v>166</v>
      </c>
      <c r="C971" t="s">
        <v>918</v>
      </c>
      <c r="D971">
        <v>22</v>
      </c>
    </row>
    <row r="972" spans="1:4">
      <c r="A972" t="s">
        <v>151</v>
      </c>
      <c r="B972" t="s">
        <v>166</v>
      </c>
      <c r="C972" t="s">
        <v>470</v>
      </c>
      <c r="D972">
        <v>4</v>
      </c>
    </row>
    <row r="973" spans="1:4">
      <c r="A973" t="s">
        <v>151</v>
      </c>
      <c r="B973" t="s">
        <v>166</v>
      </c>
      <c r="C973" t="s">
        <v>1367</v>
      </c>
      <c r="D973">
        <v>10</v>
      </c>
    </row>
    <row r="974" spans="1:4">
      <c r="A974" t="s">
        <v>151</v>
      </c>
      <c r="B974" t="s">
        <v>166</v>
      </c>
      <c r="C974" t="s">
        <v>472</v>
      </c>
      <c r="D974">
        <v>2</v>
      </c>
    </row>
    <row r="975" spans="1:4">
      <c r="A975" t="s">
        <v>151</v>
      </c>
      <c r="B975" t="s">
        <v>167</v>
      </c>
      <c r="C975" t="s">
        <v>467</v>
      </c>
      <c r="D975">
        <v>7</v>
      </c>
    </row>
    <row r="976" spans="1:4">
      <c r="A976" t="s">
        <v>151</v>
      </c>
      <c r="B976" t="s">
        <v>167</v>
      </c>
      <c r="C976" t="s">
        <v>466</v>
      </c>
      <c r="D976">
        <v>3</v>
      </c>
    </row>
    <row r="977" spans="1:4">
      <c r="A977" t="s">
        <v>151</v>
      </c>
      <c r="B977" t="s">
        <v>167</v>
      </c>
      <c r="C977" t="s">
        <v>468</v>
      </c>
      <c r="D977">
        <v>12</v>
      </c>
    </row>
    <row r="978" spans="1:4">
      <c r="A978" t="s">
        <v>151</v>
      </c>
      <c r="B978" t="s">
        <v>167</v>
      </c>
      <c r="C978" t="s">
        <v>918</v>
      </c>
      <c r="D978">
        <v>5</v>
      </c>
    </row>
    <row r="979" spans="1:4">
      <c r="A979" t="s">
        <v>151</v>
      </c>
      <c r="B979" t="s">
        <v>167</v>
      </c>
      <c r="C979" t="s">
        <v>470</v>
      </c>
      <c r="D979">
        <v>5</v>
      </c>
    </row>
    <row r="980" spans="1:4">
      <c r="A980" t="s">
        <v>151</v>
      </c>
      <c r="B980" t="s">
        <v>167</v>
      </c>
      <c r="C980" t="s">
        <v>1367</v>
      </c>
      <c r="D980">
        <v>14</v>
      </c>
    </row>
    <row r="981" spans="1:4">
      <c r="A981" t="s">
        <v>151</v>
      </c>
      <c r="B981" t="s">
        <v>167</v>
      </c>
      <c r="C981" t="s">
        <v>472</v>
      </c>
      <c r="D981">
        <v>4</v>
      </c>
    </row>
    <row r="982" spans="1:4">
      <c r="A982" t="s">
        <v>151</v>
      </c>
      <c r="B982" t="s">
        <v>168</v>
      </c>
      <c r="C982" t="s">
        <v>467</v>
      </c>
      <c r="D982">
        <v>4</v>
      </c>
    </row>
    <row r="983" spans="1:4">
      <c r="A983" t="s">
        <v>151</v>
      </c>
      <c r="B983" t="s">
        <v>168</v>
      </c>
      <c r="C983" t="s">
        <v>466</v>
      </c>
      <c r="D983">
        <v>1</v>
      </c>
    </row>
    <row r="984" spans="1:4">
      <c r="A984" t="s">
        <v>151</v>
      </c>
      <c r="B984" t="s">
        <v>168</v>
      </c>
      <c r="C984" t="s">
        <v>468</v>
      </c>
      <c r="D984">
        <v>4</v>
      </c>
    </row>
    <row r="985" spans="1:4">
      <c r="A985" t="s">
        <v>151</v>
      </c>
      <c r="B985" t="s">
        <v>168</v>
      </c>
      <c r="C985" t="s">
        <v>918</v>
      </c>
      <c r="D985">
        <v>2</v>
      </c>
    </row>
    <row r="986" spans="1:4">
      <c r="A986" t="s">
        <v>151</v>
      </c>
      <c r="B986" t="s">
        <v>168</v>
      </c>
      <c r="C986" t="s">
        <v>470</v>
      </c>
      <c r="D986">
        <v>9</v>
      </c>
    </row>
    <row r="987" spans="1:4">
      <c r="A987" t="s">
        <v>151</v>
      </c>
      <c r="B987" t="s">
        <v>168</v>
      </c>
      <c r="C987" t="s">
        <v>1367</v>
      </c>
      <c r="D987">
        <v>7</v>
      </c>
    </row>
    <row r="988" spans="1:4">
      <c r="A988" t="s">
        <v>151</v>
      </c>
      <c r="B988" t="s">
        <v>168</v>
      </c>
      <c r="C988" t="s">
        <v>472</v>
      </c>
      <c r="D988">
        <v>2</v>
      </c>
    </row>
    <row r="989" spans="1:4">
      <c r="A989" t="s">
        <v>151</v>
      </c>
      <c r="B989" t="s">
        <v>169</v>
      </c>
      <c r="C989" t="s">
        <v>467</v>
      </c>
      <c r="D989">
        <v>24</v>
      </c>
    </row>
    <row r="990" spans="1:4">
      <c r="A990" t="s">
        <v>151</v>
      </c>
      <c r="B990" t="s">
        <v>169</v>
      </c>
      <c r="C990" t="s">
        <v>466</v>
      </c>
      <c r="D990">
        <v>3</v>
      </c>
    </row>
    <row r="991" spans="1:4">
      <c r="A991" t="s">
        <v>151</v>
      </c>
      <c r="B991" t="s">
        <v>169</v>
      </c>
      <c r="C991" t="s">
        <v>468</v>
      </c>
      <c r="D991">
        <v>23</v>
      </c>
    </row>
    <row r="992" spans="1:4">
      <c r="A992" t="s">
        <v>151</v>
      </c>
      <c r="B992" t="s">
        <v>169</v>
      </c>
      <c r="C992" t="s">
        <v>918</v>
      </c>
      <c r="D992">
        <v>18</v>
      </c>
    </row>
    <row r="993" spans="1:4">
      <c r="A993" t="s">
        <v>151</v>
      </c>
      <c r="B993" t="s">
        <v>169</v>
      </c>
      <c r="C993" t="s">
        <v>470</v>
      </c>
      <c r="D993">
        <v>18</v>
      </c>
    </row>
    <row r="994" spans="1:4">
      <c r="A994" t="s">
        <v>151</v>
      </c>
      <c r="B994" t="s">
        <v>169</v>
      </c>
      <c r="C994" t="s">
        <v>1367</v>
      </c>
      <c r="D994">
        <v>7</v>
      </c>
    </row>
    <row r="995" spans="1:4">
      <c r="A995" t="s">
        <v>151</v>
      </c>
      <c r="B995" t="s">
        <v>169</v>
      </c>
      <c r="C995" t="s">
        <v>472</v>
      </c>
      <c r="D995">
        <v>3</v>
      </c>
    </row>
    <row r="996" spans="1:4">
      <c r="A996" t="s">
        <v>170</v>
      </c>
      <c r="B996" t="s">
        <v>171</v>
      </c>
      <c r="C996" t="s">
        <v>467</v>
      </c>
      <c r="D996">
        <v>31</v>
      </c>
    </row>
    <row r="997" spans="1:4">
      <c r="A997" t="s">
        <v>170</v>
      </c>
      <c r="B997" t="s">
        <v>171</v>
      </c>
      <c r="C997" t="s">
        <v>466</v>
      </c>
      <c r="D997">
        <v>9</v>
      </c>
    </row>
    <row r="998" spans="1:4">
      <c r="A998" t="s">
        <v>170</v>
      </c>
      <c r="B998" t="s">
        <v>171</v>
      </c>
      <c r="C998" t="s">
        <v>468</v>
      </c>
      <c r="D998">
        <v>48</v>
      </c>
    </row>
    <row r="999" spans="1:4">
      <c r="A999" t="s">
        <v>170</v>
      </c>
      <c r="B999" t="s">
        <v>171</v>
      </c>
      <c r="C999" t="s">
        <v>918</v>
      </c>
      <c r="D999">
        <v>14</v>
      </c>
    </row>
    <row r="1000" spans="1:4">
      <c r="A1000" t="s">
        <v>170</v>
      </c>
      <c r="B1000" t="s">
        <v>171</v>
      </c>
      <c r="C1000" t="s">
        <v>470</v>
      </c>
      <c r="D1000">
        <v>4</v>
      </c>
    </row>
    <row r="1001" spans="1:4">
      <c r="A1001" t="s">
        <v>170</v>
      </c>
      <c r="B1001" t="s">
        <v>171</v>
      </c>
      <c r="C1001" t="s">
        <v>1367</v>
      </c>
      <c r="D1001">
        <v>1</v>
      </c>
    </row>
    <row r="1002" spans="1:4">
      <c r="A1002" t="s">
        <v>170</v>
      </c>
      <c r="B1002" t="s">
        <v>171</v>
      </c>
      <c r="C1002" t="s">
        <v>472</v>
      </c>
      <c r="D1002">
        <v>3</v>
      </c>
    </row>
    <row r="1003" spans="1:4">
      <c r="A1003" t="s">
        <v>170</v>
      </c>
      <c r="B1003" t="s">
        <v>172</v>
      </c>
      <c r="C1003" t="s">
        <v>467</v>
      </c>
      <c r="D1003">
        <v>61</v>
      </c>
    </row>
    <row r="1004" spans="1:4">
      <c r="A1004" t="s">
        <v>170</v>
      </c>
      <c r="B1004" t="s">
        <v>172</v>
      </c>
      <c r="C1004" t="s">
        <v>466</v>
      </c>
      <c r="D1004">
        <v>0</v>
      </c>
    </row>
    <row r="1005" spans="1:4">
      <c r="A1005" t="s">
        <v>170</v>
      </c>
      <c r="B1005" t="s">
        <v>172</v>
      </c>
      <c r="C1005" t="s">
        <v>468</v>
      </c>
      <c r="D1005">
        <v>27</v>
      </c>
    </row>
    <row r="1006" spans="1:4">
      <c r="A1006" t="s">
        <v>170</v>
      </c>
      <c r="B1006" t="s">
        <v>172</v>
      </c>
      <c r="C1006" t="s">
        <v>918</v>
      </c>
      <c r="D1006">
        <v>14</v>
      </c>
    </row>
    <row r="1007" spans="1:4">
      <c r="A1007" t="s">
        <v>170</v>
      </c>
      <c r="B1007" t="s">
        <v>172</v>
      </c>
      <c r="C1007" t="s">
        <v>470</v>
      </c>
      <c r="D1007">
        <v>5</v>
      </c>
    </row>
    <row r="1008" spans="1:4">
      <c r="A1008" t="s">
        <v>170</v>
      </c>
      <c r="B1008" t="s">
        <v>172</v>
      </c>
      <c r="C1008" t="s">
        <v>1367</v>
      </c>
      <c r="D1008">
        <v>19</v>
      </c>
    </row>
    <row r="1009" spans="1:4">
      <c r="A1009" t="s">
        <v>170</v>
      </c>
      <c r="B1009" t="s">
        <v>172</v>
      </c>
      <c r="C1009" t="s">
        <v>472</v>
      </c>
      <c r="D1009">
        <v>11</v>
      </c>
    </row>
    <row r="1010" spans="1:4">
      <c r="A1010" t="s">
        <v>170</v>
      </c>
      <c r="B1010" t="s">
        <v>173</v>
      </c>
      <c r="C1010" t="s">
        <v>467</v>
      </c>
      <c r="D1010">
        <v>131</v>
      </c>
    </row>
    <row r="1011" spans="1:4">
      <c r="A1011" t="s">
        <v>170</v>
      </c>
      <c r="B1011" t="s">
        <v>173</v>
      </c>
      <c r="C1011" t="s">
        <v>466</v>
      </c>
      <c r="D1011">
        <v>14</v>
      </c>
    </row>
    <row r="1012" spans="1:4">
      <c r="A1012" t="s">
        <v>170</v>
      </c>
      <c r="B1012" t="s">
        <v>173</v>
      </c>
      <c r="C1012" t="s">
        <v>468</v>
      </c>
      <c r="D1012">
        <v>139</v>
      </c>
    </row>
    <row r="1013" spans="1:4">
      <c r="A1013" t="s">
        <v>170</v>
      </c>
      <c r="B1013" t="s">
        <v>173</v>
      </c>
      <c r="C1013" t="s">
        <v>918</v>
      </c>
      <c r="D1013">
        <v>13</v>
      </c>
    </row>
    <row r="1014" spans="1:4">
      <c r="A1014" t="s">
        <v>170</v>
      </c>
      <c r="B1014" t="s">
        <v>173</v>
      </c>
      <c r="C1014" t="s">
        <v>470</v>
      </c>
      <c r="D1014">
        <v>25</v>
      </c>
    </row>
    <row r="1015" spans="1:4">
      <c r="A1015" t="s">
        <v>170</v>
      </c>
      <c r="B1015" t="s">
        <v>173</v>
      </c>
      <c r="C1015" t="s">
        <v>1367</v>
      </c>
      <c r="D1015">
        <v>35</v>
      </c>
    </row>
    <row r="1016" spans="1:4">
      <c r="A1016" t="s">
        <v>170</v>
      </c>
      <c r="B1016" t="s">
        <v>173</v>
      </c>
      <c r="C1016" t="s">
        <v>472</v>
      </c>
      <c r="D1016">
        <v>35</v>
      </c>
    </row>
    <row r="1017" spans="1:4">
      <c r="A1017" t="s">
        <v>170</v>
      </c>
      <c r="B1017" t="s">
        <v>174</v>
      </c>
      <c r="C1017" t="s">
        <v>467</v>
      </c>
      <c r="D1017">
        <v>9</v>
      </c>
    </row>
    <row r="1018" spans="1:4">
      <c r="A1018" t="s">
        <v>170</v>
      </c>
      <c r="B1018" t="s">
        <v>174</v>
      </c>
      <c r="C1018" t="s">
        <v>466</v>
      </c>
      <c r="D1018">
        <v>2</v>
      </c>
    </row>
    <row r="1019" spans="1:4">
      <c r="A1019" t="s">
        <v>170</v>
      </c>
      <c r="B1019" t="s">
        <v>174</v>
      </c>
      <c r="C1019" t="s">
        <v>468</v>
      </c>
      <c r="D1019">
        <v>3</v>
      </c>
    </row>
    <row r="1020" spans="1:4">
      <c r="A1020" t="s">
        <v>170</v>
      </c>
      <c r="B1020" t="s">
        <v>174</v>
      </c>
      <c r="C1020" t="s">
        <v>918</v>
      </c>
      <c r="D1020">
        <v>0</v>
      </c>
    </row>
    <row r="1021" spans="1:4">
      <c r="A1021" t="s">
        <v>170</v>
      </c>
      <c r="B1021" t="s">
        <v>174</v>
      </c>
      <c r="C1021" t="s">
        <v>470</v>
      </c>
      <c r="D1021">
        <v>1</v>
      </c>
    </row>
    <row r="1022" spans="1:4">
      <c r="A1022" t="s">
        <v>170</v>
      </c>
      <c r="B1022" t="s">
        <v>174</v>
      </c>
      <c r="C1022" t="s">
        <v>1367</v>
      </c>
      <c r="D1022">
        <v>7</v>
      </c>
    </row>
    <row r="1023" spans="1:4">
      <c r="A1023" t="s">
        <v>170</v>
      </c>
      <c r="B1023" t="s">
        <v>174</v>
      </c>
      <c r="C1023" t="s">
        <v>472</v>
      </c>
      <c r="D1023">
        <v>8</v>
      </c>
    </row>
    <row r="1024" spans="1:4">
      <c r="A1024" t="s">
        <v>170</v>
      </c>
      <c r="B1024" t="s">
        <v>175</v>
      </c>
      <c r="C1024" t="s">
        <v>467</v>
      </c>
      <c r="D1024">
        <v>4</v>
      </c>
    </row>
    <row r="1025" spans="1:4">
      <c r="A1025" t="s">
        <v>170</v>
      </c>
      <c r="B1025" t="s">
        <v>175</v>
      </c>
      <c r="C1025" t="s">
        <v>466</v>
      </c>
      <c r="D1025">
        <v>1</v>
      </c>
    </row>
    <row r="1026" spans="1:4">
      <c r="A1026" t="s">
        <v>170</v>
      </c>
      <c r="B1026" t="s">
        <v>175</v>
      </c>
      <c r="C1026" t="s">
        <v>468</v>
      </c>
      <c r="D1026">
        <v>2</v>
      </c>
    </row>
    <row r="1027" spans="1:4">
      <c r="A1027" t="s">
        <v>170</v>
      </c>
      <c r="B1027" t="s">
        <v>175</v>
      </c>
      <c r="C1027" t="s">
        <v>918</v>
      </c>
      <c r="D1027">
        <v>0</v>
      </c>
    </row>
    <row r="1028" spans="1:4">
      <c r="A1028" t="s">
        <v>170</v>
      </c>
      <c r="B1028" t="s">
        <v>175</v>
      </c>
      <c r="C1028" t="s">
        <v>470</v>
      </c>
      <c r="D1028">
        <v>3</v>
      </c>
    </row>
    <row r="1029" spans="1:4">
      <c r="A1029" t="s">
        <v>170</v>
      </c>
      <c r="B1029" t="s">
        <v>175</v>
      </c>
      <c r="C1029" t="s">
        <v>1367</v>
      </c>
      <c r="D1029">
        <v>0</v>
      </c>
    </row>
    <row r="1030" spans="1:4">
      <c r="A1030" t="s">
        <v>170</v>
      </c>
      <c r="B1030" t="s">
        <v>175</v>
      </c>
      <c r="C1030" t="s">
        <v>472</v>
      </c>
      <c r="D1030">
        <v>2</v>
      </c>
    </row>
    <row r="1031" spans="1:4">
      <c r="A1031" t="s">
        <v>170</v>
      </c>
      <c r="B1031" t="s">
        <v>176</v>
      </c>
      <c r="C1031" t="s">
        <v>467</v>
      </c>
      <c r="D1031">
        <v>27</v>
      </c>
    </row>
    <row r="1032" spans="1:4">
      <c r="A1032" t="s">
        <v>170</v>
      </c>
      <c r="B1032" t="s">
        <v>176</v>
      </c>
      <c r="C1032" t="s">
        <v>466</v>
      </c>
      <c r="D1032">
        <v>6</v>
      </c>
    </row>
    <row r="1033" spans="1:4">
      <c r="A1033" t="s">
        <v>170</v>
      </c>
      <c r="B1033" t="s">
        <v>176</v>
      </c>
      <c r="C1033" t="s">
        <v>468</v>
      </c>
      <c r="D1033">
        <v>32</v>
      </c>
    </row>
    <row r="1034" spans="1:4">
      <c r="A1034" t="s">
        <v>170</v>
      </c>
      <c r="B1034" t="s">
        <v>176</v>
      </c>
      <c r="C1034" t="s">
        <v>918</v>
      </c>
      <c r="D1034">
        <v>4</v>
      </c>
    </row>
    <row r="1035" spans="1:4">
      <c r="A1035" t="s">
        <v>170</v>
      </c>
      <c r="B1035" t="s">
        <v>176</v>
      </c>
      <c r="C1035" t="s">
        <v>470</v>
      </c>
      <c r="D1035">
        <v>9</v>
      </c>
    </row>
    <row r="1036" spans="1:4">
      <c r="A1036" t="s">
        <v>170</v>
      </c>
      <c r="B1036" t="s">
        <v>176</v>
      </c>
      <c r="C1036" t="s">
        <v>1367</v>
      </c>
      <c r="D1036">
        <v>1</v>
      </c>
    </row>
    <row r="1037" spans="1:4">
      <c r="A1037" t="s">
        <v>170</v>
      </c>
      <c r="B1037" t="s">
        <v>176</v>
      </c>
      <c r="C1037" t="s">
        <v>472</v>
      </c>
      <c r="D1037">
        <v>3</v>
      </c>
    </row>
    <row r="1038" spans="1:4">
      <c r="A1038" t="s">
        <v>170</v>
      </c>
      <c r="B1038" t="s">
        <v>177</v>
      </c>
      <c r="C1038" t="s">
        <v>467</v>
      </c>
      <c r="D1038">
        <v>8</v>
      </c>
    </row>
    <row r="1039" spans="1:4">
      <c r="A1039" t="s">
        <v>170</v>
      </c>
      <c r="B1039" t="s">
        <v>177</v>
      </c>
      <c r="C1039" t="s">
        <v>466</v>
      </c>
      <c r="D1039">
        <v>0</v>
      </c>
    </row>
    <row r="1040" spans="1:4">
      <c r="A1040" t="s">
        <v>170</v>
      </c>
      <c r="B1040" t="s">
        <v>177</v>
      </c>
      <c r="C1040" t="s">
        <v>468</v>
      </c>
      <c r="D1040">
        <v>3</v>
      </c>
    </row>
    <row r="1041" spans="1:4">
      <c r="A1041" t="s">
        <v>170</v>
      </c>
      <c r="B1041" t="s">
        <v>177</v>
      </c>
      <c r="C1041" t="s">
        <v>918</v>
      </c>
      <c r="D1041">
        <v>3</v>
      </c>
    </row>
    <row r="1042" spans="1:4">
      <c r="A1042" t="s">
        <v>170</v>
      </c>
      <c r="B1042" t="s">
        <v>177</v>
      </c>
      <c r="C1042" t="s">
        <v>470</v>
      </c>
      <c r="D1042">
        <v>1</v>
      </c>
    </row>
    <row r="1043" spans="1:4">
      <c r="A1043" t="s">
        <v>170</v>
      </c>
      <c r="B1043" t="s">
        <v>177</v>
      </c>
      <c r="C1043" t="s">
        <v>1367</v>
      </c>
      <c r="D1043">
        <v>7</v>
      </c>
    </row>
    <row r="1044" spans="1:4">
      <c r="A1044" t="s">
        <v>170</v>
      </c>
      <c r="B1044" t="s">
        <v>177</v>
      </c>
      <c r="C1044" t="s">
        <v>472</v>
      </c>
      <c r="D1044">
        <v>0</v>
      </c>
    </row>
    <row r="1045" spans="1:4">
      <c r="A1045" t="s">
        <v>170</v>
      </c>
      <c r="B1045" t="s">
        <v>178</v>
      </c>
      <c r="C1045" t="s">
        <v>467</v>
      </c>
      <c r="D1045">
        <v>213</v>
      </c>
    </row>
    <row r="1046" spans="1:4">
      <c r="A1046" t="s">
        <v>170</v>
      </c>
      <c r="B1046" t="s">
        <v>178</v>
      </c>
      <c r="C1046" t="s">
        <v>466</v>
      </c>
      <c r="D1046">
        <v>69</v>
      </c>
    </row>
    <row r="1047" spans="1:4">
      <c r="A1047" t="s">
        <v>170</v>
      </c>
      <c r="B1047" t="s">
        <v>178</v>
      </c>
      <c r="C1047" t="s">
        <v>468</v>
      </c>
      <c r="D1047">
        <v>149</v>
      </c>
    </row>
    <row r="1048" spans="1:4">
      <c r="A1048" t="s">
        <v>170</v>
      </c>
      <c r="B1048" t="s">
        <v>178</v>
      </c>
      <c r="C1048" t="s">
        <v>918</v>
      </c>
      <c r="D1048">
        <v>45</v>
      </c>
    </row>
    <row r="1049" spans="1:4">
      <c r="A1049" t="s">
        <v>170</v>
      </c>
      <c r="B1049" t="s">
        <v>178</v>
      </c>
      <c r="C1049" t="s">
        <v>470</v>
      </c>
      <c r="D1049">
        <v>57</v>
      </c>
    </row>
    <row r="1050" spans="1:4">
      <c r="A1050" t="s">
        <v>170</v>
      </c>
      <c r="B1050" t="s">
        <v>178</v>
      </c>
      <c r="C1050" t="s">
        <v>1367</v>
      </c>
      <c r="D1050">
        <v>69</v>
      </c>
    </row>
    <row r="1051" spans="1:4">
      <c r="A1051" t="s">
        <v>170</v>
      </c>
      <c r="B1051" t="s">
        <v>178</v>
      </c>
      <c r="C1051" t="s">
        <v>472</v>
      </c>
      <c r="D1051">
        <v>33</v>
      </c>
    </row>
    <row r="1052" spans="1:4">
      <c r="A1052" t="s">
        <v>170</v>
      </c>
      <c r="B1052" t="s">
        <v>179</v>
      </c>
      <c r="C1052" t="s">
        <v>467</v>
      </c>
      <c r="D1052">
        <v>25</v>
      </c>
    </row>
    <row r="1053" spans="1:4">
      <c r="A1053" t="s">
        <v>170</v>
      </c>
      <c r="B1053" t="s">
        <v>179</v>
      </c>
      <c r="C1053" t="s">
        <v>466</v>
      </c>
      <c r="D1053">
        <v>1</v>
      </c>
    </row>
    <row r="1054" spans="1:4">
      <c r="A1054" t="s">
        <v>170</v>
      </c>
      <c r="B1054" t="s">
        <v>179</v>
      </c>
      <c r="C1054" t="s">
        <v>468</v>
      </c>
      <c r="D1054">
        <v>19</v>
      </c>
    </row>
    <row r="1055" spans="1:4">
      <c r="A1055" t="s">
        <v>170</v>
      </c>
      <c r="B1055" t="s">
        <v>179</v>
      </c>
      <c r="C1055" t="s">
        <v>918</v>
      </c>
      <c r="D1055">
        <v>16</v>
      </c>
    </row>
    <row r="1056" spans="1:4">
      <c r="A1056" t="s">
        <v>170</v>
      </c>
      <c r="B1056" t="s">
        <v>179</v>
      </c>
      <c r="C1056" t="s">
        <v>470</v>
      </c>
      <c r="D1056">
        <v>8</v>
      </c>
    </row>
    <row r="1057" spans="1:4">
      <c r="A1057" t="s">
        <v>170</v>
      </c>
      <c r="B1057" t="s">
        <v>179</v>
      </c>
      <c r="C1057" t="s">
        <v>1367</v>
      </c>
      <c r="D1057">
        <v>18</v>
      </c>
    </row>
    <row r="1058" spans="1:4">
      <c r="A1058" t="s">
        <v>170</v>
      </c>
      <c r="B1058" t="s">
        <v>179</v>
      </c>
      <c r="C1058" t="s">
        <v>472</v>
      </c>
      <c r="D1058">
        <v>8</v>
      </c>
    </row>
    <row r="1059" spans="1:4">
      <c r="A1059" t="s">
        <v>170</v>
      </c>
      <c r="B1059" t="s">
        <v>180</v>
      </c>
      <c r="C1059" t="s">
        <v>467</v>
      </c>
      <c r="D1059">
        <v>5</v>
      </c>
    </row>
    <row r="1060" spans="1:4">
      <c r="A1060" t="s">
        <v>170</v>
      </c>
      <c r="B1060" t="s">
        <v>180</v>
      </c>
      <c r="C1060" t="s">
        <v>466</v>
      </c>
      <c r="D1060">
        <v>0</v>
      </c>
    </row>
    <row r="1061" spans="1:4">
      <c r="A1061" t="s">
        <v>170</v>
      </c>
      <c r="B1061" t="s">
        <v>180</v>
      </c>
      <c r="C1061" t="s">
        <v>468</v>
      </c>
      <c r="D1061">
        <v>18</v>
      </c>
    </row>
    <row r="1062" spans="1:4">
      <c r="A1062" t="s">
        <v>170</v>
      </c>
      <c r="B1062" t="s">
        <v>180</v>
      </c>
      <c r="C1062" t="s">
        <v>918</v>
      </c>
      <c r="D1062">
        <v>11</v>
      </c>
    </row>
    <row r="1063" spans="1:4">
      <c r="A1063" t="s">
        <v>170</v>
      </c>
      <c r="B1063" t="s">
        <v>180</v>
      </c>
      <c r="C1063" t="s">
        <v>470</v>
      </c>
      <c r="D1063">
        <v>2</v>
      </c>
    </row>
    <row r="1064" spans="1:4">
      <c r="A1064" t="s">
        <v>170</v>
      </c>
      <c r="B1064" t="s">
        <v>180</v>
      </c>
      <c r="C1064" t="s">
        <v>1367</v>
      </c>
      <c r="D1064">
        <v>6</v>
      </c>
    </row>
    <row r="1065" spans="1:4">
      <c r="A1065" t="s">
        <v>170</v>
      </c>
      <c r="B1065" t="s">
        <v>180</v>
      </c>
      <c r="C1065" t="s">
        <v>472</v>
      </c>
      <c r="D1065">
        <v>0</v>
      </c>
    </row>
    <row r="1066" spans="1:4">
      <c r="A1066" t="s">
        <v>170</v>
      </c>
      <c r="B1066" t="s">
        <v>181</v>
      </c>
      <c r="C1066" t="s">
        <v>467</v>
      </c>
      <c r="D1066">
        <v>3</v>
      </c>
    </row>
    <row r="1067" spans="1:4">
      <c r="A1067" t="s">
        <v>170</v>
      </c>
      <c r="B1067" t="s">
        <v>181</v>
      </c>
      <c r="C1067" t="s">
        <v>466</v>
      </c>
      <c r="D1067">
        <v>0</v>
      </c>
    </row>
    <row r="1068" spans="1:4">
      <c r="A1068" t="s">
        <v>170</v>
      </c>
      <c r="B1068" t="s">
        <v>181</v>
      </c>
      <c r="C1068" t="s">
        <v>468</v>
      </c>
      <c r="D1068">
        <v>2</v>
      </c>
    </row>
    <row r="1069" spans="1:4">
      <c r="A1069" t="s">
        <v>170</v>
      </c>
      <c r="B1069" t="s">
        <v>181</v>
      </c>
      <c r="C1069" t="s">
        <v>918</v>
      </c>
      <c r="D1069">
        <v>4</v>
      </c>
    </row>
    <row r="1070" spans="1:4">
      <c r="A1070" t="s">
        <v>170</v>
      </c>
      <c r="B1070" t="s">
        <v>181</v>
      </c>
      <c r="C1070" t="s">
        <v>470</v>
      </c>
      <c r="D1070">
        <v>4</v>
      </c>
    </row>
    <row r="1071" spans="1:4">
      <c r="A1071" t="s">
        <v>170</v>
      </c>
      <c r="B1071" t="s">
        <v>181</v>
      </c>
      <c r="C1071" t="s">
        <v>1367</v>
      </c>
      <c r="D1071">
        <v>0</v>
      </c>
    </row>
    <row r="1072" spans="1:4">
      <c r="A1072" t="s">
        <v>170</v>
      </c>
      <c r="B1072" t="s">
        <v>181</v>
      </c>
      <c r="C1072" t="s">
        <v>472</v>
      </c>
      <c r="D1072">
        <v>0</v>
      </c>
    </row>
    <row r="1073" spans="1:4">
      <c r="A1073" t="s">
        <v>170</v>
      </c>
      <c r="B1073" t="s">
        <v>182</v>
      </c>
      <c r="C1073" t="s">
        <v>467</v>
      </c>
      <c r="D1073">
        <v>10</v>
      </c>
    </row>
    <row r="1074" spans="1:4">
      <c r="A1074" t="s">
        <v>170</v>
      </c>
      <c r="B1074" t="s">
        <v>182</v>
      </c>
      <c r="C1074" t="s">
        <v>466</v>
      </c>
      <c r="D1074">
        <v>1</v>
      </c>
    </row>
    <row r="1075" spans="1:4">
      <c r="A1075" t="s">
        <v>170</v>
      </c>
      <c r="B1075" t="s">
        <v>182</v>
      </c>
      <c r="C1075" t="s">
        <v>468</v>
      </c>
      <c r="D1075">
        <v>5</v>
      </c>
    </row>
    <row r="1076" spans="1:4">
      <c r="A1076" t="s">
        <v>170</v>
      </c>
      <c r="B1076" t="s">
        <v>182</v>
      </c>
      <c r="C1076" t="s">
        <v>918</v>
      </c>
      <c r="D1076">
        <v>19</v>
      </c>
    </row>
    <row r="1077" spans="1:4">
      <c r="A1077" t="s">
        <v>170</v>
      </c>
      <c r="B1077" t="s">
        <v>182</v>
      </c>
      <c r="C1077" t="s">
        <v>470</v>
      </c>
      <c r="D1077">
        <v>2</v>
      </c>
    </row>
    <row r="1078" spans="1:4">
      <c r="A1078" t="s">
        <v>170</v>
      </c>
      <c r="B1078" t="s">
        <v>182</v>
      </c>
      <c r="C1078" t="s">
        <v>1367</v>
      </c>
      <c r="D1078">
        <v>3</v>
      </c>
    </row>
    <row r="1079" spans="1:4">
      <c r="A1079" t="s">
        <v>170</v>
      </c>
      <c r="B1079" t="s">
        <v>182</v>
      </c>
      <c r="C1079" t="s">
        <v>472</v>
      </c>
      <c r="D1079">
        <v>1</v>
      </c>
    </row>
    <row r="1080" spans="1:4">
      <c r="A1080" t="s">
        <v>170</v>
      </c>
      <c r="B1080" t="s">
        <v>183</v>
      </c>
      <c r="C1080" t="s">
        <v>467</v>
      </c>
      <c r="D1080">
        <v>13</v>
      </c>
    </row>
    <row r="1081" spans="1:4">
      <c r="A1081" t="s">
        <v>170</v>
      </c>
      <c r="B1081" t="s">
        <v>183</v>
      </c>
      <c r="C1081" t="s">
        <v>466</v>
      </c>
      <c r="D1081">
        <v>2</v>
      </c>
    </row>
    <row r="1082" spans="1:4">
      <c r="A1082" t="s">
        <v>170</v>
      </c>
      <c r="B1082" t="s">
        <v>183</v>
      </c>
      <c r="C1082" t="s">
        <v>468</v>
      </c>
      <c r="D1082">
        <v>9</v>
      </c>
    </row>
    <row r="1083" spans="1:4">
      <c r="A1083" t="s">
        <v>170</v>
      </c>
      <c r="B1083" t="s">
        <v>183</v>
      </c>
      <c r="C1083" t="s">
        <v>918</v>
      </c>
      <c r="D1083">
        <v>9</v>
      </c>
    </row>
    <row r="1084" spans="1:4">
      <c r="A1084" t="s">
        <v>170</v>
      </c>
      <c r="B1084" t="s">
        <v>183</v>
      </c>
      <c r="C1084" t="s">
        <v>470</v>
      </c>
      <c r="D1084">
        <v>13</v>
      </c>
    </row>
    <row r="1085" spans="1:4">
      <c r="A1085" t="s">
        <v>170</v>
      </c>
      <c r="B1085" t="s">
        <v>183</v>
      </c>
      <c r="C1085" t="s">
        <v>1367</v>
      </c>
      <c r="D1085">
        <v>5</v>
      </c>
    </row>
    <row r="1086" spans="1:4">
      <c r="A1086" t="s">
        <v>170</v>
      </c>
      <c r="B1086" t="s">
        <v>183</v>
      </c>
      <c r="C1086" t="s">
        <v>472</v>
      </c>
      <c r="D1086">
        <v>0</v>
      </c>
    </row>
    <row r="1087" spans="1:4">
      <c r="A1087" t="s">
        <v>170</v>
      </c>
      <c r="B1087" t="s">
        <v>184</v>
      </c>
      <c r="C1087" t="s">
        <v>467</v>
      </c>
      <c r="D1087">
        <v>10</v>
      </c>
    </row>
    <row r="1088" spans="1:4">
      <c r="A1088" t="s">
        <v>170</v>
      </c>
      <c r="B1088" t="s">
        <v>184</v>
      </c>
      <c r="C1088" t="s">
        <v>466</v>
      </c>
      <c r="D1088">
        <v>1</v>
      </c>
    </row>
    <row r="1089" spans="1:4">
      <c r="A1089" t="s">
        <v>170</v>
      </c>
      <c r="B1089" t="s">
        <v>184</v>
      </c>
      <c r="C1089" t="s">
        <v>468</v>
      </c>
      <c r="D1089">
        <v>12</v>
      </c>
    </row>
    <row r="1090" spans="1:4">
      <c r="A1090" t="s">
        <v>170</v>
      </c>
      <c r="B1090" t="s">
        <v>184</v>
      </c>
      <c r="C1090" t="s">
        <v>918</v>
      </c>
      <c r="D1090">
        <v>6</v>
      </c>
    </row>
    <row r="1091" spans="1:4">
      <c r="A1091" t="s">
        <v>170</v>
      </c>
      <c r="B1091" t="s">
        <v>184</v>
      </c>
      <c r="C1091" t="s">
        <v>470</v>
      </c>
      <c r="D1091">
        <v>13</v>
      </c>
    </row>
    <row r="1092" spans="1:4">
      <c r="A1092" t="s">
        <v>170</v>
      </c>
      <c r="B1092" t="s">
        <v>184</v>
      </c>
      <c r="C1092" t="s">
        <v>1367</v>
      </c>
      <c r="D1092">
        <v>1</v>
      </c>
    </row>
    <row r="1093" spans="1:4">
      <c r="A1093" t="s">
        <v>170</v>
      </c>
      <c r="B1093" t="s">
        <v>184</v>
      </c>
      <c r="C1093" t="s">
        <v>472</v>
      </c>
      <c r="D1093">
        <v>4</v>
      </c>
    </row>
    <row r="1094" spans="1:4">
      <c r="A1094" t="s">
        <v>185</v>
      </c>
      <c r="B1094" t="s">
        <v>186</v>
      </c>
      <c r="C1094" t="s">
        <v>467</v>
      </c>
      <c r="D1094">
        <v>128</v>
      </c>
    </row>
    <row r="1095" spans="1:4">
      <c r="A1095" t="s">
        <v>185</v>
      </c>
      <c r="B1095" t="s">
        <v>186</v>
      </c>
      <c r="C1095" t="s">
        <v>466</v>
      </c>
      <c r="D1095">
        <v>9</v>
      </c>
    </row>
    <row r="1096" spans="1:4">
      <c r="A1096" t="s">
        <v>185</v>
      </c>
      <c r="B1096" t="s">
        <v>186</v>
      </c>
      <c r="C1096" t="s">
        <v>468</v>
      </c>
      <c r="D1096">
        <v>61</v>
      </c>
    </row>
    <row r="1097" spans="1:4">
      <c r="A1097" t="s">
        <v>185</v>
      </c>
      <c r="B1097" t="s">
        <v>186</v>
      </c>
      <c r="C1097" t="s">
        <v>918</v>
      </c>
      <c r="D1097">
        <v>10</v>
      </c>
    </row>
    <row r="1098" spans="1:4">
      <c r="A1098" t="s">
        <v>185</v>
      </c>
      <c r="B1098" t="s">
        <v>186</v>
      </c>
      <c r="C1098" t="s">
        <v>470</v>
      </c>
      <c r="D1098">
        <v>32</v>
      </c>
    </row>
    <row r="1099" spans="1:4">
      <c r="A1099" t="s">
        <v>185</v>
      </c>
      <c r="B1099" t="s">
        <v>186</v>
      </c>
      <c r="C1099" t="s">
        <v>1367</v>
      </c>
      <c r="D1099">
        <v>60</v>
      </c>
    </row>
    <row r="1100" spans="1:4">
      <c r="A1100" t="s">
        <v>185</v>
      </c>
      <c r="B1100" t="s">
        <v>186</v>
      </c>
      <c r="C1100" t="s">
        <v>472</v>
      </c>
      <c r="D1100">
        <v>88</v>
      </c>
    </row>
    <row r="1101" spans="1:4">
      <c r="A1101" t="s">
        <v>185</v>
      </c>
      <c r="B1101" t="s">
        <v>187</v>
      </c>
      <c r="C1101" t="s">
        <v>467</v>
      </c>
      <c r="D1101">
        <v>94</v>
      </c>
    </row>
    <row r="1102" spans="1:4">
      <c r="A1102" t="s">
        <v>185</v>
      </c>
      <c r="B1102" t="s">
        <v>187</v>
      </c>
      <c r="C1102" t="s">
        <v>466</v>
      </c>
      <c r="D1102">
        <v>17</v>
      </c>
    </row>
    <row r="1103" spans="1:4">
      <c r="A1103" t="s">
        <v>185</v>
      </c>
      <c r="B1103" t="s">
        <v>187</v>
      </c>
      <c r="C1103" t="s">
        <v>468</v>
      </c>
      <c r="D1103">
        <v>133</v>
      </c>
    </row>
    <row r="1104" spans="1:4">
      <c r="A1104" t="s">
        <v>185</v>
      </c>
      <c r="B1104" t="s">
        <v>187</v>
      </c>
      <c r="C1104" t="s">
        <v>918</v>
      </c>
      <c r="D1104">
        <v>10</v>
      </c>
    </row>
    <row r="1105" spans="1:4">
      <c r="A1105" t="s">
        <v>185</v>
      </c>
      <c r="B1105" t="s">
        <v>187</v>
      </c>
      <c r="C1105" t="s">
        <v>470</v>
      </c>
      <c r="D1105">
        <v>19</v>
      </c>
    </row>
    <row r="1106" spans="1:4">
      <c r="A1106" t="s">
        <v>185</v>
      </c>
      <c r="B1106" t="s">
        <v>187</v>
      </c>
      <c r="C1106" t="s">
        <v>1367</v>
      </c>
      <c r="D1106">
        <v>22</v>
      </c>
    </row>
    <row r="1107" spans="1:4">
      <c r="A1107" t="s">
        <v>185</v>
      </c>
      <c r="B1107" t="s">
        <v>187</v>
      </c>
      <c r="C1107" t="s">
        <v>472</v>
      </c>
      <c r="D1107">
        <v>25</v>
      </c>
    </row>
    <row r="1108" spans="1:4">
      <c r="A1108" t="s">
        <v>185</v>
      </c>
      <c r="B1108" t="s">
        <v>188</v>
      </c>
      <c r="C1108" t="s">
        <v>467</v>
      </c>
      <c r="D1108">
        <v>174</v>
      </c>
    </row>
    <row r="1109" spans="1:4">
      <c r="A1109" t="s">
        <v>185</v>
      </c>
      <c r="B1109" t="s">
        <v>188</v>
      </c>
      <c r="C1109" t="s">
        <v>466</v>
      </c>
      <c r="D1109">
        <v>99</v>
      </c>
    </row>
    <row r="1110" spans="1:4">
      <c r="A1110" t="s">
        <v>185</v>
      </c>
      <c r="B1110" t="s">
        <v>188</v>
      </c>
      <c r="C1110" t="s">
        <v>468</v>
      </c>
      <c r="D1110">
        <v>190</v>
      </c>
    </row>
    <row r="1111" spans="1:4">
      <c r="A1111" t="s">
        <v>185</v>
      </c>
      <c r="B1111" t="s">
        <v>188</v>
      </c>
      <c r="C1111" t="s">
        <v>918</v>
      </c>
      <c r="D1111">
        <v>49</v>
      </c>
    </row>
    <row r="1112" spans="1:4">
      <c r="A1112" t="s">
        <v>185</v>
      </c>
      <c r="B1112" t="s">
        <v>188</v>
      </c>
      <c r="C1112" t="s">
        <v>470</v>
      </c>
      <c r="D1112">
        <v>47</v>
      </c>
    </row>
    <row r="1113" spans="1:4">
      <c r="A1113" t="s">
        <v>185</v>
      </c>
      <c r="B1113" t="s">
        <v>188</v>
      </c>
      <c r="C1113" t="s">
        <v>1367</v>
      </c>
      <c r="D1113">
        <v>29</v>
      </c>
    </row>
    <row r="1114" spans="1:4">
      <c r="A1114" t="s">
        <v>185</v>
      </c>
      <c r="B1114" t="s">
        <v>188</v>
      </c>
      <c r="C1114" t="s">
        <v>472</v>
      </c>
      <c r="D1114">
        <v>33</v>
      </c>
    </row>
    <row r="1115" spans="1:4">
      <c r="A1115" t="s">
        <v>185</v>
      </c>
      <c r="B1115" t="s">
        <v>189</v>
      </c>
      <c r="C1115" t="s">
        <v>467</v>
      </c>
      <c r="D1115">
        <v>52</v>
      </c>
    </row>
    <row r="1116" spans="1:4">
      <c r="A1116" t="s">
        <v>185</v>
      </c>
      <c r="B1116" t="s">
        <v>189</v>
      </c>
      <c r="C1116" t="s">
        <v>466</v>
      </c>
      <c r="D1116">
        <v>10</v>
      </c>
    </row>
    <row r="1117" spans="1:4">
      <c r="A1117" t="s">
        <v>185</v>
      </c>
      <c r="B1117" t="s">
        <v>189</v>
      </c>
      <c r="C1117" t="s">
        <v>468</v>
      </c>
      <c r="D1117">
        <v>10</v>
      </c>
    </row>
    <row r="1118" spans="1:4">
      <c r="A1118" t="s">
        <v>185</v>
      </c>
      <c r="B1118" t="s">
        <v>189</v>
      </c>
      <c r="C1118" t="s">
        <v>918</v>
      </c>
      <c r="D1118">
        <v>12</v>
      </c>
    </row>
    <row r="1119" spans="1:4">
      <c r="A1119" t="s">
        <v>185</v>
      </c>
      <c r="B1119" t="s">
        <v>189</v>
      </c>
      <c r="C1119" t="s">
        <v>470</v>
      </c>
      <c r="D1119">
        <v>19</v>
      </c>
    </row>
    <row r="1120" spans="1:4">
      <c r="A1120" t="s">
        <v>185</v>
      </c>
      <c r="B1120" t="s">
        <v>189</v>
      </c>
      <c r="C1120" t="s">
        <v>1367</v>
      </c>
      <c r="D1120">
        <v>6</v>
      </c>
    </row>
    <row r="1121" spans="1:4">
      <c r="A1121" t="s">
        <v>185</v>
      </c>
      <c r="B1121" t="s">
        <v>189</v>
      </c>
      <c r="C1121" t="s">
        <v>472</v>
      </c>
      <c r="D1121">
        <v>14</v>
      </c>
    </row>
    <row r="1122" spans="1:4">
      <c r="A1122" t="s">
        <v>185</v>
      </c>
      <c r="B1122" t="s">
        <v>190</v>
      </c>
      <c r="C1122" t="s">
        <v>467</v>
      </c>
      <c r="D1122">
        <v>47</v>
      </c>
    </row>
    <row r="1123" spans="1:4">
      <c r="A1123" t="s">
        <v>185</v>
      </c>
      <c r="B1123" t="s">
        <v>190</v>
      </c>
      <c r="C1123" t="s">
        <v>466</v>
      </c>
      <c r="D1123">
        <v>3</v>
      </c>
    </row>
    <row r="1124" spans="1:4">
      <c r="A1124" t="s">
        <v>185</v>
      </c>
      <c r="B1124" t="s">
        <v>190</v>
      </c>
      <c r="C1124" t="s">
        <v>468</v>
      </c>
      <c r="D1124">
        <v>39</v>
      </c>
    </row>
    <row r="1125" spans="1:4">
      <c r="A1125" t="s">
        <v>185</v>
      </c>
      <c r="B1125" t="s">
        <v>190</v>
      </c>
      <c r="C1125" t="s">
        <v>918</v>
      </c>
      <c r="D1125">
        <v>17</v>
      </c>
    </row>
    <row r="1126" spans="1:4">
      <c r="A1126" t="s">
        <v>185</v>
      </c>
      <c r="B1126" t="s">
        <v>190</v>
      </c>
      <c r="C1126" t="s">
        <v>470</v>
      </c>
      <c r="D1126">
        <v>10</v>
      </c>
    </row>
    <row r="1127" spans="1:4">
      <c r="A1127" t="s">
        <v>185</v>
      </c>
      <c r="B1127" t="s">
        <v>190</v>
      </c>
      <c r="C1127" t="s">
        <v>1367</v>
      </c>
      <c r="D1127">
        <v>18</v>
      </c>
    </row>
    <row r="1128" spans="1:4">
      <c r="A1128" t="s">
        <v>185</v>
      </c>
      <c r="B1128" t="s">
        <v>190</v>
      </c>
      <c r="C1128" t="s">
        <v>472</v>
      </c>
      <c r="D1128">
        <v>25</v>
      </c>
    </row>
    <row r="1129" spans="1:4">
      <c r="A1129" t="s">
        <v>185</v>
      </c>
      <c r="B1129" t="s">
        <v>191</v>
      </c>
      <c r="C1129" t="s">
        <v>467</v>
      </c>
      <c r="D1129">
        <v>67</v>
      </c>
    </row>
    <row r="1130" spans="1:4">
      <c r="A1130" t="s">
        <v>185</v>
      </c>
      <c r="B1130" t="s">
        <v>191</v>
      </c>
      <c r="C1130" t="s">
        <v>466</v>
      </c>
      <c r="D1130">
        <v>4</v>
      </c>
    </row>
    <row r="1131" spans="1:4">
      <c r="A1131" t="s">
        <v>185</v>
      </c>
      <c r="B1131" t="s">
        <v>191</v>
      </c>
      <c r="C1131" t="s">
        <v>468</v>
      </c>
      <c r="D1131">
        <v>89</v>
      </c>
    </row>
    <row r="1132" spans="1:4">
      <c r="A1132" t="s">
        <v>185</v>
      </c>
      <c r="B1132" t="s">
        <v>191</v>
      </c>
      <c r="C1132" t="s">
        <v>918</v>
      </c>
      <c r="D1132">
        <v>3</v>
      </c>
    </row>
    <row r="1133" spans="1:4">
      <c r="A1133" t="s">
        <v>185</v>
      </c>
      <c r="B1133" t="s">
        <v>191</v>
      </c>
      <c r="C1133" t="s">
        <v>470</v>
      </c>
      <c r="D1133">
        <v>10</v>
      </c>
    </row>
    <row r="1134" spans="1:4">
      <c r="A1134" t="s">
        <v>185</v>
      </c>
      <c r="B1134" t="s">
        <v>191</v>
      </c>
      <c r="C1134" t="s">
        <v>1367</v>
      </c>
      <c r="D1134">
        <v>36</v>
      </c>
    </row>
    <row r="1135" spans="1:4">
      <c r="A1135" t="s">
        <v>185</v>
      </c>
      <c r="B1135" t="s">
        <v>191</v>
      </c>
      <c r="C1135" t="s">
        <v>472</v>
      </c>
      <c r="D1135">
        <v>21</v>
      </c>
    </row>
    <row r="1136" spans="1:4">
      <c r="A1136" t="s">
        <v>185</v>
      </c>
      <c r="B1136" t="s">
        <v>192</v>
      </c>
      <c r="C1136" t="s">
        <v>467</v>
      </c>
      <c r="D1136">
        <v>38</v>
      </c>
    </row>
    <row r="1137" spans="1:4">
      <c r="A1137" t="s">
        <v>185</v>
      </c>
      <c r="B1137" t="s">
        <v>192</v>
      </c>
      <c r="C1137" t="s">
        <v>466</v>
      </c>
      <c r="D1137">
        <v>3</v>
      </c>
    </row>
    <row r="1138" spans="1:4">
      <c r="A1138" t="s">
        <v>185</v>
      </c>
      <c r="B1138" t="s">
        <v>192</v>
      </c>
      <c r="C1138" t="s">
        <v>468</v>
      </c>
      <c r="D1138">
        <v>55</v>
      </c>
    </row>
    <row r="1139" spans="1:4">
      <c r="A1139" t="s">
        <v>185</v>
      </c>
      <c r="B1139" t="s">
        <v>192</v>
      </c>
      <c r="C1139" t="s">
        <v>918</v>
      </c>
      <c r="D1139">
        <v>3</v>
      </c>
    </row>
    <row r="1140" spans="1:4">
      <c r="A1140" t="s">
        <v>185</v>
      </c>
      <c r="B1140" t="s">
        <v>192</v>
      </c>
      <c r="C1140" t="s">
        <v>470</v>
      </c>
      <c r="D1140">
        <v>16</v>
      </c>
    </row>
    <row r="1141" spans="1:4">
      <c r="A1141" t="s">
        <v>185</v>
      </c>
      <c r="B1141" t="s">
        <v>192</v>
      </c>
      <c r="C1141" t="s">
        <v>1367</v>
      </c>
      <c r="D1141">
        <v>6</v>
      </c>
    </row>
    <row r="1142" spans="1:4">
      <c r="A1142" t="s">
        <v>185</v>
      </c>
      <c r="B1142" t="s">
        <v>192</v>
      </c>
      <c r="C1142" t="s">
        <v>472</v>
      </c>
      <c r="D1142">
        <v>37</v>
      </c>
    </row>
    <row r="1143" spans="1:4">
      <c r="A1143" t="s">
        <v>185</v>
      </c>
      <c r="B1143" t="s">
        <v>193</v>
      </c>
      <c r="C1143" t="s">
        <v>467</v>
      </c>
      <c r="D1143">
        <v>10</v>
      </c>
    </row>
    <row r="1144" spans="1:4">
      <c r="A1144" t="s">
        <v>185</v>
      </c>
      <c r="B1144" t="s">
        <v>193</v>
      </c>
      <c r="C1144" t="s">
        <v>466</v>
      </c>
      <c r="D1144">
        <v>0</v>
      </c>
    </row>
    <row r="1145" spans="1:4">
      <c r="A1145" t="s">
        <v>185</v>
      </c>
      <c r="B1145" t="s">
        <v>193</v>
      </c>
      <c r="C1145" t="s">
        <v>468</v>
      </c>
      <c r="D1145">
        <v>4</v>
      </c>
    </row>
    <row r="1146" spans="1:4">
      <c r="A1146" t="s">
        <v>185</v>
      </c>
      <c r="B1146" t="s">
        <v>193</v>
      </c>
      <c r="C1146" t="s">
        <v>918</v>
      </c>
      <c r="D1146">
        <v>3</v>
      </c>
    </row>
    <row r="1147" spans="1:4">
      <c r="A1147" t="s">
        <v>185</v>
      </c>
      <c r="B1147" t="s">
        <v>193</v>
      </c>
      <c r="C1147" t="s">
        <v>470</v>
      </c>
      <c r="D1147">
        <v>0</v>
      </c>
    </row>
    <row r="1148" spans="1:4">
      <c r="A1148" t="s">
        <v>185</v>
      </c>
      <c r="B1148" t="s">
        <v>193</v>
      </c>
      <c r="C1148" t="s">
        <v>1367</v>
      </c>
      <c r="D1148">
        <v>0</v>
      </c>
    </row>
    <row r="1149" spans="1:4">
      <c r="A1149" t="s">
        <v>185</v>
      </c>
      <c r="B1149" t="s">
        <v>193</v>
      </c>
      <c r="C1149" t="s">
        <v>472</v>
      </c>
      <c r="D1149">
        <v>3</v>
      </c>
    </row>
    <row r="1150" spans="1:4">
      <c r="A1150" t="s">
        <v>185</v>
      </c>
      <c r="B1150" t="s">
        <v>194</v>
      </c>
      <c r="C1150" t="s">
        <v>467</v>
      </c>
      <c r="D1150">
        <v>26</v>
      </c>
    </row>
    <row r="1151" spans="1:4">
      <c r="A1151" t="s">
        <v>185</v>
      </c>
      <c r="B1151" t="s">
        <v>194</v>
      </c>
      <c r="C1151" t="s">
        <v>466</v>
      </c>
      <c r="D1151">
        <v>1</v>
      </c>
    </row>
    <row r="1152" spans="1:4">
      <c r="A1152" t="s">
        <v>185</v>
      </c>
      <c r="B1152" t="s">
        <v>194</v>
      </c>
      <c r="C1152" t="s">
        <v>468</v>
      </c>
      <c r="D1152">
        <v>9</v>
      </c>
    </row>
    <row r="1153" spans="1:4">
      <c r="A1153" t="s">
        <v>185</v>
      </c>
      <c r="B1153" t="s">
        <v>194</v>
      </c>
      <c r="C1153" t="s">
        <v>918</v>
      </c>
      <c r="D1153">
        <v>11</v>
      </c>
    </row>
    <row r="1154" spans="1:4">
      <c r="A1154" t="s">
        <v>185</v>
      </c>
      <c r="B1154" t="s">
        <v>194</v>
      </c>
      <c r="C1154" t="s">
        <v>470</v>
      </c>
      <c r="D1154">
        <v>11</v>
      </c>
    </row>
    <row r="1155" spans="1:4">
      <c r="A1155" t="s">
        <v>185</v>
      </c>
      <c r="B1155" t="s">
        <v>194</v>
      </c>
      <c r="C1155" t="s">
        <v>1367</v>
      </c>
      <c r="D1155">
        <v>0</v>
      </c>
    </row>
    <row r="1156" spans="1:4">
      <c r="A1156" t="s">
        <v>185</v>
      </c>
      <c r="B1156" t="s">
        <v>194</v>
      </c>
      <c r="C1156" t="s">
        <v>472</v>
      </c>
      <c r="D1156">
        <v>11</v>
      </c>
    </row>
    <row r="1157" spans="1:4">
      <c r="A1157" t="s">
        <v>185</v>
      </c>
      <c r="B1157" t="s">
        <v>195</v>
      </c>
      <c r="C1157" t="s">
        <v>467</v>
      </c>
      <c r="D1157">
        <v>31</v>
      </c>
    </row>
    <row r="1158" spans="1:4">
      <c r="A1158" t="s">
        <v>185</v>
      </c>
      <c r="B1158" t="s">
        <v>195</v>
      </c>
      <c r="C1158" t="s">
        <v>466</v>
      </c>
      <c r="D1158">
        <v>1</v>
      </c>
    </row>
    <row r="1159" spans="1:4">
      <c r="A1159" t="s">
        <v>185</v>
      </c>
      <c r="B1159" t="s">
        <v>195</v>
      </c>
      <c r="C1159" t="s">
        <v>468</v>
      </c>
      <c r="D1159">
        <v>9</v>
      </c>
    </row>
    <row r="1160" spans="1:4">
      <c r="A1160" t="s">
        <v>185</v>
      </c>
      <c r="B1160" t="s">
        <v>195</v>
      </c>
      <c r="C1160" t="s">
        <v>918</v>
      </c>
      <c r="D1160">
        <v>0</v>
      </c>
    </row>
    <row r="1161" spans="1:4">
      <c r="A1161" t="s">
        <v>185</v>
      </c>
      <c r="B1161" t="s">
        <v>195</v>
      </c>
      <c r="C1161" t="s">
        <v>470</v>
      </c>
      <c r="D1161">
        <v>10</v>
      </c>
    </row>
    <row r="1162" spans="1:4">
      <c r="A1162" t="s">
        <v>185</v>
      </c>
      <c r="B1162" t="s">
        <v>195</v>
      </c>
      <c r="C1162" t="s">
        <v>1367</v>
      </c>
      <c r="D1162">
        <v>0</v>
      </c>
    </row>
    <row r="1163" spans="1:4">
      <c r="A1163" t="s">
        <v>185</v>
      </c>
      <c r="B1163" t="s">
        <v>195</v>
      </c>
      <c r="C1163" t="s">
        <v>472</v>
      </c>
      <c r="D1163">
        <v>3</v>
      </c>
    </row>
    <row r="1164" spans="1:4">
      <c r="A1164" t="s">
        <v>185</v>
      </c>
      <c r="B1164" t="s">
        <v>196</v>
      </c>
      <c r="C1164" t="s">
        <v>467</v>
      </c>
      <c r="D1164">
        <v>85</v>
      </c>
    </row>
    <row r="1165" spans="1:4">
      <c r="A1165" t="s">
        <v>185</v>
      </c>
      <c r="B1165" t="s">
        <v>196</v>
      </c>
      <c r="C1165" t="s">
        <v>466</v>
      </c>
      <c r="D1165">
        <v>33</v>
      </c>
    </row>
    <row r="1166" spans="1:4">
      <c r="A1166" t="s">
        <v>185</v>
      </c>
      <c r="B1166" t="s">
        <v>196</v>
      </c>
      <c r="C1166" t="s">
        <v>468</v>
      </c>
      <c r="D1166">
        <v>106</v>
      </c>
    </row>
    <row r="1167" spans="1:4">
      <c r="A1167" t="s">
        <v>185</v>
      </c>
      <c r="B1167" t="s">
        <v>196</v>
      </c>
      <c r="C1167" t="s">
        <v>918</v>
      </c>
      <c r="D1167">
        <v>15</v>
      </c>
    </row>
    <row r="1168" spans="1:4">
      <c r="A1168" t="s">
        <v>185</v>
      </c>
      <c r="B1168" t="s">
        <v>196</v>
      </c>
      <c r="C1168" t="s">
        <v>470</v>
      </c>
      <c r="D1168">
        <v>37</v>
      </c>
    </row>
    <row r="1169" spans="1:4">
      <c r="A1169" t="s">
        <v>185</v>
      </c>
      <c r="B1169" t="s">
        <v>196</v>
      </c>
      <c r="C1169" t="s">
        <v>1367</v>
      </c>
      <c r="D1169">
        <v>10</v>
      </c>
    </row>
    <row r="1170" spans="1:4">
      <c r="A1170" t="s">
        <v>185</v>
      </c>
      <c r="B1170" t="s">
        <v>196</v>
      </c>
      <c r="C1170" t="s">
        <v>472</v>
      </c>
      <c r="D1170">
        <v>9</v>
      </c>
    </row>
    <row r="1171" spans="1:4">
      <c r="A1171" t="s">
        <v>185</v>
      </c>
      <c r="B1171" t="s">
        <v>197</v>
      </c>
      <c r="C1171" t="s">
        <v>467</v>
      </c>
      <c r="D1171">
        <v>93</v>
      </c>
    </row>
    <row r="1172" spans="1:4">
      <c r="A1172" t="s">
        <v>185</v>
      </c>
      <c r="B1172" t="s">
        <v>197</v>
      </c>
      <c r="C1172" t="s">
        <v>466</v>
      </c>
      <c r="D1172">
        <v>29</v>
      </c>
    </row>
    <row r="1173" spans="1:4">
      <c r="A1173" t="s">
        <v>185</v>
      </c>
      <c r="B1173" t="s">
        <v>197</v>
      </c>
      <c r="C1173" t="s">
        <v>468</v>
      </c>
      <c r="D1173">
        <v>117</v>
      </c>
    </row>
    <row r="1174" spans="1:4">
      <c r="A1174" t="s">
        <v>185</v>
      </c>
      <c r="B1174" t="s">
        <v>197</v>
      </c>
      <c r="C1174" t="s">
        <v>918</v>
      </c>
      <c r="D1174">
        <v>102</v>
      </c>
    </row>
    <row r="1175" spans="1:4">
      <c r="A1175" t="s">
        <v>185</v>
      </c>
      <c r="B1175" t="s">
        <v>197</v>
      </c>
      <c r="C1175" t="s">
        <v>470</v>
      </c>
      <c r="D1175">
        <v>56</v>
      </c>
    </row>
    <row r="1176" spans="1:4">
      <c r="A1176" t="s">
        <v>185</v>
      </c>
      <c r="B1176" t="s">
        <v>197</v>
      </c>
      <c r="C1176" t="s">
        <v>1367</v>
      </c>
      <c r="D1176">
        <v>26</v>
      </c>
    </row>
    <row r="1177" spans="1:4">
      <c r="A1177" t="s">
        <v>185</v>
      </c>
      <c r="B1177" t="s">
        <v>197</v>
      </c>
      <c r="C1177" t="s">
        <v>472</v>
      </c>
      <c r="D1177">
        <v>83</v>
      </c>
    </row>
    <row r="1178" spans="1:4">
      <c r="A1178" t="s">
        <v>185</v>
      </c>
      <c r="B1178" t="s">
        <v>198</v>
      </c>
      <c r="C1178" t="s">
        <v>467</v>
      </c>
      <c r="D1178">
        <v>35</v>
      </c>
    </row>
    <row r="1179" spans="1:4">
      <c r="A1179" t="s">
        <v>185</v>
      </c>
      <c r="B1179" t="s">
        <v>198</v>
      </c>
      <c r="C1179" t="s">
        <v>466</v>
      </c>
      <c r="D1179">
        <v>3</v>
      </c>
    </row>
    <row r="1180" spans="1:4">
      <c r="A1180" t="s">
        <v>185</v>
      </c>
      <c r="B1180" t="s">
        <v>198</v>
      </c>
      <c r="C1180" t="s">
        <v>468</v>
      </c>
      <c r="D1180">
        <v>20</v>
      </c>
    </row>
    <row r="1181" spans="1:4">
      <c r="A1181" t="s">
        <v>185</v>
      </c>
      <c r="B1181" t="s">
        <v>198</v>
      </c>
      <c r="C1181" t="s">
        <v>918</v>
      </c>
      <c r="D1181">
        <v>6</v>
      </c>
    </row>
    <row r="1182" spans="1:4">
      <c r="A1182" t="s">
        <v>185</v>
      </c>
      <c r="B1182" t="s">
        <v>198</v>
      </c>
      <c r="C1182" t="s">
        <v>470</v>
      </c>
      <c r="D1182">
        <v>10</v>
      </c>
    </row>
    <row r="1183" spans="1:4">
      <c r="A1183" t="s">
        <v>185</v>
      </c>
      <c r="B1183" t="s">
        <v>198</v>
      </c>
      <c r="C1183" t="s">
        <v>1367</v>
      </c>
      <c r="D1183">
        <v>12</v>
      </c>
    </row>
    <row r="1184" spans="1:4">
      <c r="A1184" t="s">
        <v>185</v>
      </c>
      <c r="B1184" t="s">
        <v>198</v>
      </c>
      <c r="C1184" t="s">
        <v>472</v>
      </c>
      <c r="D1184">
        <v>19</v>
      </c>
    </row>
    <row r="1185" spans="1:4">
      <c r="A1185" t="s">
        <v>185</v>
      </c>
      <c r="B1185" t="s">
        <v>199</v>
      </c>
      <c r="C1185" t="s">
        <v>467</v>
      </c>
      <c r="D1185">
        <v>123</v>
      </c>
    </row>
    <row r="1186" spans="1:4">
      <c r="A1186" t="s">
        <v>185</v>
      </c>
      <c r="B1186" t="s">
        <v>199</v>
      </c>
      <c r="C1186" t="s">
        <v>466</v>
      </c>
      <c r="D1186">
        <v>5</v>
      </c>
    </row>
    <row r="1187" spans="1:4">
      <c r="A1187" t="s">
        <v>185</v>
      </c>
      <c r="B1187" t="s">
        <v>199</v>
      </c>
      <c r="C1187" t="s">
        <v>468</v>
      </c>
      <c r="D1187">
        <v>36</v>
      </c>
    </row>
    <row r="1188" spans="1:4">
      <c r="A1188" t="s">
        <v>185</v>
      </c>
      <c r="B1188" t="s">
        <v>199</v>
      </c>
      <c r="C1188" t="s">
        <v>918</v>
      </c>
      <c r="D1188">
        <v>39</v>
      </c>
    </row>
    <row r="1189" spans="1:4">
      <c r="A1189" t="s">
        <v>185</v>
      </c>
      <c r="B1189" t="s">
        <v>199</v>
      </c>
      <c r="C1189" t="s">
        <v>470</v>
      </c>
      <c r="D1189">
        <v>33</v>
      </c>
    </row>
    <row r="1190" spans="1:4">
      <c r="A1190" t="s">
        <v>185</v>
      </c>
      <c r="B1190" t="s">
        <v>199</v>
      </c>
      <c r="C1190" t="s">
        <v>1367</v>
      </c>
      <c r="D1190">
        <v>15</v>
      </c>
    </row>
    <row r="1191" spans="1:4">
      <c r="A1191" t="s">
        <v>185</v>
      </c>
      <c r="B1191" t="s">
        <v>199</v>
      </c>
      <c r="C1191" t="s">
        <v>472</v>
      </c>
      <c r="D1191">
        <v>26</v>
      </c>
    </row>
    <row r="1192" spans="1:4">
      <c r="A1192" t="s">
        <v>185</v>
      </c>
      <c r="B1192" t="s">
        <v>200</v>
      </c>
      <c r="C1192" t="s">
        <v>467</v>
      </c>
      <c r="D1192">
        <v>38</v>
      </c>
    </row>
    <row r="1193" spans="1:4">
      <c r="A1193" t="s">
        <v>185</v>
      </c>
      <c r="B1193" t="s">
        <v>200</v>
      </c>
      <c r="C1193" t="s">
        <v>466</v>
      </c>
      <c r="D1193">
        <v>33</v>
      </c>
    </row>
    <row r="1194" spans="1:4">
      <c r="A1194" t="s">
        <v>185</v>
      </c>
      <c r="B1194" t="s">
        <v>200</v>
      </c>
      <c r="C1194" t="s">
        <v>468</v>
      </c>
      <c r="D1194">
        <v>80</v>
      </c>
    </row>
    <row r="1195" spans="1:4">
      <c r="A1195" t="s">
        <v>185</v>
      </c>
      <c r="B1195" t="s">
        <v>200</v>
      </c>
      <c r="C1195" t="s">
        <v>918</v>
      </c>
      <c r="D1195">
        <v>14</v>
      </c>
    </row>
    <row r="1196" spans="1:4">
      <c r="A1196" t="s">
        <v>185</v>
      </c>
      <c r="B1196" t="s">
        <v>200</v>
      </c>
      <c r="C1196" t="s">
        <v>470</v>
      </c>
      <c r="D1196">
        <v>22</v>
      </c>
    </row>
    <row r="1197" spans="1:4">
      <c r="A1197" t="s">
        <v>185</v>
      </c>
      <c r="B1197" t="s">
        <v>200</v>
      </c>
      <c r="C1197" t="s">
        <v>1367</v>
      </c>
      <c r="D1197">
        <v>2</v>
      </c>
    </row>
    <row r="1198" spans="1:4">
      <c r="A1198" t="s">
        <v>185</v>
      </c>
      <c r="B1198" t="s">
        <v>200</v>
      </c>
      <c r="C1198" t="s">
        <v>472</v>
      </c>
      <c r="D1198">
        <v>6</v>
      </c>
    </row>
    <row r="1199" spans="1:4">
      <c r="A1199" t="s">
        <v>201</v>
      </c>
      <c r="B1199" t="s">
        <v>202</v>
      </c>
      <c r="C1199" t="s">
        <v>467</v>
      </c>
      <c r="D1199">
        <v>97</v>
      </c>
    </row>
    <row r="1200" spans="1:4">
      <c r="A1200" t="s">
        <v>201</v>
      </c>
      <c r="B1200" t="s">
        <v>202</v>
      </c>
      <c r="C1200" t="s">
        <v>466</v>
      </c>
      <c r="D1200">
        <v>28</v>
      </c>
    </row>
    <row r="1201" spans="1:4">
      <c r="A1201" t="s">
        <v>201</v>
      </c>
      <c r="B1201" t="s">
        <v>202</v>
      </c>
      <c r="C1201" t="s">
        <v>468</v>
      </c>
      <c r="D1201">
        <v>128</v>
      </c>
    </row>
    <row r="1202" spans="1:4">
      <c r="A1202" t="s">
        <v>201</v>
      </c>
      <c r="B1202" t="s">
        <v>202</v>
      </c>
      <c r="C1202" t="s">
        <v>918</v>
      </c>
      <c r="D1202">
        <v>36</v>
      </c>
    </row>
    <row r="1203" spans="1:4">
      <c r="A1203" t="s">
        <v>201</v>
      </c>
      <c r="B1203" t="s">
        <v>202</v>
      </c>
      <c r="C1203" t="s">
        <v>470</v>
      </c>
      <c r="D1203">
        <v>221</v>
      </c>
    </row>
    <row r="1204" spans="1:4">
      <c r="A1204" t="s">
        <v>201</v>
      </c>
      <c r="B1204" t="s">
        <v>202</v>
      </c>
      <c r="C1204" t="s">
        <v>1367</v>
      </c>
      <c r="D1204">
        <v>33</v>
      </c>
    </row>
    <row r="1205" spans="1:4">
      <c r="A1205" t="s">
        <v>201</v>
      </c>
      <c r="B1205" t="s">
        <v>202</v>
      </c>
      <c r="C1205" t="s">
        <v>472</v>
      </c>
      <c r="D1205">
        <v>31</v>
      </c>
    </row>
    <row r="1206" spans="1:4">
      <c r="A1206" t="s">
        <v>201</v>
      </c>
      <c r="B1206" t="s">
        <v>203</v>
      </c>
      <c r="C1206" t="s">
        <v>467</v>
      </c>
      <c r="D1206">
        <v>593</v>
      </c>
    </row>
    <row r="1207" spans="1:4">
      <c r="A1207" t="s">
        <v>201</v>
      </c>
      <c r="B1207" t="s">
        <v>203</v>
      </c>
      <c r="C1207" t="s">
        <v>466</v>
      </c>
      <c r="D1207">
        <v>3</v>
      </c>
    </row>
    <row r="1208" spans="1:4">
      <c r="A1208" t="s">
        <v>201</v>
      </c>
      <c r="B1208" t="s">
        <v>203</v>
      </c>
      <c r="C1208" t="s">
        <v>468</v>
      </c>
      <c r="D1208">
        <v>173</v>
      </c>
    </row>
    <row r="1209" spans="1:4">
      <c r="A1209" t="s">
        <v>201</v>
      </c>
      <c r="B1209" t="s">
        <v>203</v>
      </c>
      <c r="C1209" t="s">
        <v>918</v>
      </c>
      <c r="D1209">
        <v>578</v>
      </c>
    </row>
    <row r="1210" spans="1:4">
      <c r="A1210" t="s">
        <v>201</v>
      </c>
      <c r="B1210" t="s">
        <v>203</v>
      </c>
      <c r="C1210" t="s">
        <v>470</v>
      </c>
      <c r="D1210">
        <v>347</v>
      </c>
    </row>
    <row r="1211" spans="1:4">
      <c r="A1211" t="s">
        <v>201</v>
      </c>
      <c r="B1211" t="s">
        <v>203</v>
      </c>
      <c r="C1211" t="s">
        <v>1367</v>
      </c>
      <c r="D1211">
        <v>219</v>
      </c>
    </row>
    <row r="1212" spans="1:4">
      <c r="A1212" t="s">
        <v>201</v>
      </c>
      <c r="B1212" t="s">
        <v>203</v>
      </c>
      <c r="C1212" t="s">
        <v>472</v>
      </c>
      <c r="D1212">
        <v>512</v>
      </c>
    </row>
    <row r="1213" spans="1:4">
      <c r="A1213" t="s">
        <v>201</v>
      </c>
      <c r="B1213" t="s">
        <v>204</v>
      </c>
      <c r="C1213" t="s">
        <v>467</v>
      </c>
      <c r="D1213">
        <v>94</v>
      </c>
    </row>
    <row r="1214" spans="1:4">
      <c r="A1214" t="s">
        <v>201</v>
      </c>
      <c r="B1214" t="s">
        <v>204</v>
      </c>
      <c r="C1214" t="s">
        <v>466</v>
      </c>
      <c r="D1214">
        <v>0</v>
      </c>
    </row>
    <row r="1215" spans="1:4">
      <c r="A1215" t="s">
        <v>201</v>
      </c>
      <c r="B1215" t="s">
        <v>204</v>
      </c>
      <c r="C1215" t="s">
        <v>468</v>
      </c>
      <c r="D1215">
        <v>44</v>
      </c>
    </row>
    <row r="1216" spans="1:4">
      <c r="A1216" t="s">
        <v>201</v>
      </c>
      <c r="B1216" t="s">
        <v>204</v>
      </c>
      <c r="C1216" t="s">
        <v>918</v>
      </c>
      <c r="D1216">
        <v>74</v>
      </c>
    </row>
    <row r="1217" spans="1:4">
      <c r="A1217" t="s">
        <v>201</v>
      </c>
      <c r="B1217" t="s">
        <v>204</v>
      </c>
      <c r="C1217" t="s">
        <v>470</v>
      </c>
      <c r="D1217">
        <v>73</v>
      </c>
    </row>
    <row r="1218" spans="1:4">
      <c r="A1218" t="s">
        <v>201</v>
      </c>
      <c r="B1218" t="s">
        <v>204</v>
      </c>
      <c r="C1218" t="s">
        <v>1367</v>
      </c>
      <c r="D1218">
        <v>53</v>
      </c>
    </row>
    <row r="1219" spans="1:4">
      <c r="A1219" t="s">
        <v>201</v>
      </c>
      <c r="B1219" t="s">
        <v>204</v>
      </c>
      <c r="C1219" t="s">
        <v>472</v>
      </c>
      <c r="D1219">
        <v>172</v>
      </c>
    </row>
    <row r="1220" spans="1:4">
      <c r="A1220" t="s">
        <v>201</v>
      </c>
      <c r="B1220" t="s">
        <v>205</v>
      </c>
      <c r="C1220" t="s">
        <v>467</v>
      </c>
      <c r="D1220">
        <v>267</v>
      </c>
    </row>
    <row r="1221" spans="1:4">
      <c r="A1221" t="s">
        <v>201</v>
      </c>
      <c r="B1221" t="s">
        <v>205</v>
      </c>
      <c r="C1221" t="s">
        <v>466</v>
      </c>
      <c r="D1221">
        <v>19</v>
      </c>
    </row>
    <row r="1222" spans="1:4">
      <c r="A1222" t="s">
        <v>201</v>
      </c>
      <c r="B1222" t="s">
        <v>205</v>
      </c>
      <c r="C1222" t="s">
        <v>468</v>
      </c>
      <c r="D1222">
        <v>31</v>
      </c>
    </row>
    <row r="1223" spans="1:4">
      <c r="A1223" t="s">
        <v>201</v>
      </c>
      <c r="B1223" t="s">
        <v>205</v>
      </c>
      <c r="C1223" t="s">
        <v>918</v>
      </c>
      <c r="D1223">
        <v>10</v>
      </c>
    </row>
    <row r="1224" spans="1:4">
      <c r="A1224" t="s">
        <v>201</v>
      </c>
      <c r="B1224" t="s">
        <v>205</v>
      </c>
      <c r="C1224" t="s">
        <v>470</v>
      </c>
      <c r="D1224">
        <v>106</v>
      </c>
    </row>
    <row r="1225" spans="1:4">
      <c r="A1225" t="s">
        <v>201</v>
      </c>
      <c r="B1225" t="s">
        <v>205</v>
      </c>
      <c r="C1225" t="s">
        <v>1367</v>
      </c>
      <c r="D1225">
        <v>8</v>
      </c>
    </row>
    <row r="1226" spans="1:4">
      <c r="A1226" t="s">
        <v>201</v>
      </c>
      <c r="B1226" t="s">
        <v>205</v>
      </c>
      <c r="C1226" t="s">
        <v>472</v>
      </c>
      <c r="D1226">
        <v>77</v>
      </c>
    </row>
    <row r="1227" spans="1:4">
      <c r="A1227" t="s">
        <v>201</v>
      </c>
      <c r="B1227" t="s">
        <v>206</v>
      </c>
      <c r="C1227" t="s">
        <v>467</v>
      </c>
      <c r="D1227">
        <v>55</v>
      </c>
    </row>
    <row r="1228" spans="1:4">
      <c r="A1228" t="s">
        <v>201</v>
      </c>
      <c r="B1228" t="s">
        <v>206</v>
      </c>
      <c r="C1228" t="s">
        <v>466</v>
      </c>
      <c r="D1228">
        <v>1</v>
      </c>
    </row>
    <row r="1229" spans="1:4">
      <c r="A1229" t="s">
        <v>201</v>
      </c>
      <c r="B1229" t="s">
        <v>206</v>
      </c>
      <c r="C1229" t="s">
        <v>468</v>
      </c>
      <c r="D1229">
        <v>16</v>
      </c>
    </row>
    <row r="1230" spans="1:4">
      <c r="A1230" t="s">
        <v>201</v>
      </c>
      <c r="B1230" t="s">
        <v>206</v>
      </c>
      <c r="C1230" t="s">
        <v>918</v>
      </c>
      <c r="D1230">
        <v>15</v>
      </c>
    </row>
    <row r="1231" spans="1:4">
      <c r="A1231" t="s">
        <v>201</v>
      </c>
      <c r="B1231" t="s">
        <v>206</v>
      </c>
      <c r="C1231" t="s">
        <v>470</v>
      </c>
      <c r="D1231">
        <v>51</v>
      </c>
    </row>
    <row r="1232" spans="1:4">
      <c r="A1232" t="s">
        <v>201</v>
      </c>
      <c r="B1232" t="s">
        <v>206</v>
      </c>
      <c r="C1232" t="s">
        <v>1367</v>
      </c>
      <c r="D1232">
        <v>43</v>
      </c>
    </row>
    <row r="1233" spans="1:4">
      <c r="A1233" t="s">
        <v>201</v>
      </c>
      <c r="B1233" t="s">
        <v>206</v>
      </c>
      <c r="C1233" t="s">
        <v>472</v>
      </c>
      <c r="D1233">
        <v>10</v>
      </c>
    </row>
    <row r="1234" spans="1:4">
      <c r="A1234" t="s">
        <v>201</v>
      </c>
      <c r="B1234" t="s">
        <v>207</v>
      </c>
      <c r="C1234" t="s">
        <v>467</v>
      </c>
      <c r="D1234">
        <v>31</v>
      </c>
    </row>
    <row r="1235" spans="1:4">
      <c r="A1235" t="s">
        <v>201</v>
      </c>
      <c r="B1235" t="s">
        <v>207</v>
      </c>
      <c r="C1235" t="s">
        <v>466</v>
      </c>
      <c r="D1235">
        <v>10</v>
      </c>
    </row>
    <row r="1236" spans="1:4">
      <c r="A1236" t="s">
        <v>201</v>
      </c>
      <c r="B1236" t="s">
        <v>207</v>
      </c>
      <c r="C1236" t="s">
        <v>468</v>
      </c>
      <c r="D1236">
        <v>42</v>
      </c>
    </row>
    <row r="1237" spans="1:4">
      <c r="A1237" t="s">
        <v>201</v>
      </c>
      <c r="B1237" t="s">
        <v>207</v>
      </c>
      <c r="C1237" t="s">
        <v>918</v>
      </c>
      <c r="D1237">
        <v>34</v>
      </c>
    </row>
    <row r="1238" spans="1:4">
      <c r="A1238" t="s">
        <v>201</v>
      </c>
      <c r="B1238" t="s">
        <v>207</v>
      </c>
      <c r="C1238" t="s">
        <v>470</v>
      </c>
      <c r="D1238">
        <v>33</v>
      </c>
    </row>
    <row r="1239" spans="1:4">
      <c r="A1239" t="s">
        <v>201</v>
      </c>
      <c r="B1239" t="s">
        <v>207</v>
      </c>
      <c r="C1239" t="s">
        <v>1367</v>
      </c>
      <c r="D1239">
        <v>9</v>
      </c>
    </row>
    <row r="1240" spans="1:4">
      <c r="A1240" t="s">
        <v>201</v>
      </c>
      <c r="B1240" t="s">
        <v>207</v>
      </c>
      <c r="C1240" t="s">
        <v>472</v>
      </c>
      <c r="D1240">
        <v>27</v>
      </c>
    </row>
    <row r="1241" spans="1:4">
      <c r="A1241" t="s">
        <v>201</v>
      </c>
      <c r="B1241" t="s">
        <v>208</v>
      </c>
      <c r="C1241" t="s">
        <v>467</v>
      </c>
      <c r="D1241">
        <v>30</v>
      </c>
    </row>
    <row r="1242" spans="1:4">
      <c r="A1242" t="s">
        <v>201</v>
      </c>
      <c r="B1242" t="s">
        <v>208</v>
      </c>
      <c r="C1242" t="s">
        <v>466</v>
      </c>
      <c r="D1242">
        <v>0</v>
      </c>
    </row>
    <row r="1243" spans="1:4">
      <c r="A1243" t="s">
        <v>201</v>
      </c>
      <c r="B1243" t="s">
        <v>208</v>
      </c>
      <c r="C1243" t="s">
        <v>468</v>
      </c>
      <c r="D1243">
        <v>44</v>
      </c>
    </row>
    <row r="1244" spans="1:4">
      <c r="A1244" t="s">
        <v>201</v>
      </c>
      <c r="B1244" t="s">
        <v>208</v>
      </c>
      <c r="C1244" t="s">
        <v>918</v>
      </c>
      <c r="D1244">
        <v>5</v>
      </c>
    </row>
    <row r="1245" spans="1:4">
      <c r="A1245" t="s">
        <v>201</v>
      </c>
      <c r="B1245" t="s">
        <v>208</v>
      </c>
      <c r="C1245" t="s">
        <v>470</v>
      </c>
      <c r="D1245">
        <v>98</v>
      </c>
    </row>
    <row r="1246" spans="1:4">
      <c r="A1246" t="s">
        <v>201</v>
      </c>
      <c r="B1246" t="s">
        <v>208</v>
      </c>
      <c r="C1246" t="s">
        <v>1367</v>
      </c>
      <c r="D1246">
        <v>1</v>
      </c>
    </row>
    <row r="1247" spans="1:4">
      <c r="A1247" t="s">
        <v>201</v>
      </c>
      <c r="B1247" t="s">
        <v>208</v>
      </c>
      <c r="C1247" t="s">
        <v>472</v>
      </c>
      <c r="D1247">
        <v>15</v>
      </c>
    </row>
    <row r="1248" spans="1:4">
      <c r="A1248" t="s">
        <v>201</v>
      </c>
      <c r="B1248" t="s">
        <v>209</v>
      </c>
      <c r="C1248" t="s">
        <v>467</v>
      </c>
      <c r="D1248">
        <v>220</v>
      </c>
    </row>
    <row r="1249" spans="1:4">
      <c r="A1249" t="s">
        <v>201</v>
      </c>
      <c r="B1249" t="s">
        <v>209</v>
      </c>
      <c r="C1249" t="s">
        <v>466</v>
      </c>
      <c r="D1249">
        <v>19</v>
      </c>
    </row>
    <row r="1250" spans="1:4">
      <c r="A1250" t="s">
        <v>201</v>
      </c>
      <c r="B1250" t="s">
        <v>209</v>
      </c>
      <c r="C1250" t="s">
        <v>468</v>
      </c>
      <c r="D1250">
        <v>274</v>
      </c>
    </row>
    <row r="1251" spans="1:4">
      <c r="A1251" t="s">
        <v>201</v>
      </c>
      <c r="B1251" t="s">
        <v>209</v>
      </c>
      <c r="C1251" t="s">
        <v>918</v>
      </c>
      <c r="D1251">
        <v>374</v>
      </c>
    </row>
    <row r="1252" spans="1:4">
      <c r="A1252" t="s">
        <v>201</v>
      </c>
      <c r="B1252" t="s">
        <v>209</v>
      </c>
      <c r="C1252" t="s">
        <v>470</v>
      </c>
      <c r="D1252">
        <v>110</v>
      </c>
    </row>
    <row r="1253" spans="1:4">
      <c r="A1253" t="s">
        <v>201</v>
      </c>
      <c r="B1253" t="s">
        <v>209</v>
      </c>
      <c r="C1253" t="s">
        <v>1367</v>
      </c>
      <c r="D1253">
        <v>25</v>
      </c>
    </row>
    <row r="1254" spans="1:4">
      <c r="A1254" t="s">
        <v>201</v>
      </c>
      <c r="B1254" t="s">
        <v>209</v>
      </c>
      <c r="C1254" t="s">
        <v>472</v>
      </c>
      <c r="D1254">
        <v>198</v>
      </c>
    </row>
    <row r="1255" spans="1:4">
      <c r="A1255" t="s">
        <v>201</v>
      </c>
      <c r="B1255" t="s">
        <v>210</v>
      </c>
      <c r="C1255" t="s">
        <v>467</v>
      </c>
      <c r="D1255">
        <v>298</v>
      </c>
    </row>
    <row r="1256" spans="1:4">
      <c r="A1256" t="s">
        <v>201</v>
      </c>
      <c r="B1256" t="s">
        <v>210</v>
      </c>
      <c r="C1256" t="s">
        <v>466</v>
      </c>
      <c r="D1256">
        <v>3</v>
      </c>
    </row>
    <row r="1257" spans="1:4">
      <c r="A1257" t="s">
        <v>201</v>
      </c>
      <c r="B1257" t="s">
        <v>210</v>
      </c>
      <c r="C1257" t="s">
        <v>468</v>
      </c>
      <c r="D1257">
        <v>424</v>
      </c>
    </row>
    <row r="1258" spans="1:4">
      <c r="A1258" t="s">
        <v>201</v>
      </c>
      <c r="B1258" t="s">
        <v>210</v>
      </c>
      <c r="C1258" t="s">
        <v>918</v>
      </c>
      <c r="D1258">
        <v>375</v>
      </c>
    </row>
    <row r="1259" spans="1:4">
      <c r="A1259" t="s">
        <v>201</v>
      </c>
      <c r="B1259" t="s">
        <v>210</v>
      </c>
      <c r="C1259" t="s">
        <v>470</v>
      </c>
      <c r="D1259">
        <v>393</v>
      </c>
    </row>
    <row r="1260" spans="1:4">
      <c r="A1260" t="s">
        <v>201</v>
      </c>
      <c r="B1260" t="s">
        <v>210</v>
      </c>
      <c r="C1260" t="s">
        <v>1367</v>
      </c>
      <c r="D1260">
        <v>51</v>
      </c>
    </row>
    <row r="1261" spans="1:4">
      <c r="A1261" t="s">
        <v>201</v>
      </c>
      <c r="B1261" t="s">
        <v>210</v>
      </c>
      <c r="C1261" t="s">
        <v>472</v>
      </c>
      <c r="D1261">
        <v>180</v>
      </c>
    </row>
    <row r="1262" spans="1:4">
      <c r="A1262" t="s">
        <v>201</v>
      </c>
      <c r="B1262" t="s">
        <v>211</v>
      </c>
      <c r="C1262" t="s">
        <v>467</v>
      </c>
      <c r="D1262">
        <v>193</v>
      </c>
    </row>
    <row r="1263" spans="1:4">
      <c r="A1263" t="s">
        <v>201</v>
      </c>
      <c r="B1263" t="s">
        <v>211</v>
      </c>
      <c r="C1263" t="s">
        <v>466</v>
      </c>
      <c r="D1263">
        <v>1</v>
      </c>
    </row>
    <row r="1264" spans="1:4">
      <c r="A1264" t="s">
        <v>201</v>
      </c>
      <c r="B1264" t="s">
        <v>211</v>
      </c>
      <c r="C1264" t="s">
        <v>468</v>
      </c>
      <c r="D1264">
        <v>295</v>
      </c>
    </row>
    <row r="1265" spans="1:4">
      <c r="A1265" t="s">
        <v>201</v>
      </c>
      <c r="B1265" t="s">
        <v>211</v>
      </c>
      <c r="C1265" t="s">
        <v>918</v>
      </c>
      <c r="D1265">
        <v>488</v>
      </c>
    </row>
    <row r="1266" spans="1:4">
      <c r="A1266" t="s">
        <v>201</v>
      </c>
      <c r="B1266" t="s">
        <v>211</v>
      </c>
      <c r="C1266" t="s">
        <v>470</v>
      </c>
      <c r="D1266">
        <v>525</v>
      </c>
    </row>
    <row r="1267" spans="1:4">
      <c r="A1267" t="s">
        <v>201</v>
      </c>
      <c r="B1267" t="s">
        <v>211</v>
      </c>
      <c r="C1267" t="s">
        <v>1367</v>
      </c>
      <c r="D1267">
        <v>63</v>
      </c>
    </row>
    <row r="1268" spans="1:4">
      <c r="A1268" t="s">
        <v>201</v>
      </c>
      <c r="B1268" t="s">
        <v>211</v>
      </c>
      <c r="C1268" t="s">
        <v>472</v>
      </c>
      <c r="D1268">
        <v>180</v>
      </c>
    </row>
    <row r="1269" spans="1:4">
      <c r="A1269" t="s">
        <v>201</v>
      </c>
      <c r="B1269" t="s">
        <v>212</v>
      </c>
      <c r="C1269" t="s">
        <v>467</v>
      </c>
      <c r="D1269">
        <v>113</v>
      </c>
    </row>
    <row r="1270" spans="1:4">
      <c r="A1270" t="s">
        <v>201</v>
      </c>
      <c r="B1270" t="s">
        <v>212</v>
      </c>
      <c r="C1270" t="s">
        <v>466</v>
      </c>
      <c r="D1270">
        <v>3</v>
      </c>
    </row>
    <row r="1271" spans="1:4">
      <c r="A1271" t="s">
        <v>201</v>
      </c>
      <c r="B1271" t="s">
        <v>212</v>
      </c>
      <c r="C1271" t="s">
        <v>468</v>
      </c>
      <c r="D1271">
        <v>58</v>
      </c>
    </row>
    <row r="1272" spans="1:4">
      <c r="A1272" t="s">
        <v>201</v>
      </c>
      <c r="B1272" t="s">
        <v>212</v>
      </c>
      <c r="C1272" t="s">
        <v>918</v>
      </c>
      <c r="D1272">
        <v>49</v>
      </c>
    </row>
    <row r="1273" spans="1:4">
      <c r="A1273" t="s">
        <v>201</v>
      </c>
      <c r="B1273" t="s">
        <v>212</v>
      </c>
      <c r="C1273" t="s">
        <v>470</v>
      </c>
      <c r="D1273">
        <v>92</v>
      </c>
    </row>
    <row r="1274" spans="1:4">
      <c r="A1274" t="s">
        <v>201</v>
      </c>
      <c r="B1274" t="s">
        <v>212</v>
      </c>
      <c r="C1274" t="s">
        <v>1367</v>
      </c>
      <c r="D1274">
        <v>3</v>
      </c>
    </row>
    <row r="1275" spans="1:4">
      <c r="A1275" t="s">
        <v>201</v>
      </c>
      <c r="B1275" t="s">
        <v>212</v>
      </c>
      <c r="C1275" t="s">
        <v>472</v>
      </c>
      <c r="D1275">
        <v>36</v>
      </c>
    </row>
    <row r="1276" spans="1:4">
      <c r="A1276" t="s">
        <v>201</v>
      </c>
      <c r="B1276" t="s">
        <v>213</v>
      </c>
      <c r="C1276" t="s">
        <v>467</v>
      </c>
      <c r="D1276">
        <v>325</v>
      </c>
    </row>
    <row r="1277" spans="1:4">
      <c r="A1277" t="s">
        <v>201</v>
      </c>
      <c r="B1277" t="s">
        <v>213</v>
      </c>
      <c r="C1277" t="s">
        <v>466</v>
      </c>
      <c r="D1277">
        <v>0</v>
      </c>
    </row>
    <row r="1278" spans="1:4">
      <c r="A1278" t="s">
        <v>201</v>
      </c>
      <c r="B1278" t="s">
        <v>213</v>
      </c>
      <c r="C1278" t="s">
        <v>468</v>
      </c>
      <c r="D1278">
        <v>116</v>
      </c>
    </row>
    <row r="1279" spans="1:4">
      <c r="A1279" t="s">
        <v>201</v>
      </c>
      <c r="B1279" t="s">
        <v>213</v>
      </c>
      <c r="C1279" t="s">
        <v>918</v>
      </c>
      <c r="D1279">
        <v>435</v>
      </c>
    </row>
    <row r="1280" spans="1:4">
      <c r="A1280" t="s">
        <v>201</v>
      </c>
      <c r="B1280" t="s">
        <v>213</v>
      </c>
      <c r="C1280" t="s">
        <v>470</v>
      </c>
      <c r="D1280">
        <v>402</v>
      </c>
    </row>
    <row r="1281" spans="1:4">
      <c r="A1281" t="s">
        <v>201</v>
      </c>
      <c r="B1281" t="s">
        <v>213</v>
      </c>
      <c r="C1281" t="s">
        <v>1367</v>
      </c>
      <c r="D1281">
        <v>61</v>
      </c>
    </row>
    <row r="1282" spans="1:4">
      <c r="A1282" t="s">
        <v>201</v>
      </c>
      <c r="B1282" t="s">
        <v>213</v>
      </c>
      <c r="C1282" t="s">
        <v>472</v>
      </c>
      <c r="D1282">
        <v>230</v>
      </c>
    </row>
    <row r="1283" spans="1:4">
      <c r="A1283" t="s">
        <v>201</v>
      </c>
      <c r="B1283" t="s">
        <v>214</v>
      </c>
      <c r="C1283" t="s">
        <v>467</v>
      </c>
      <c r="D1283">
        <v>85</v>
      </c>
    </row>
    <row r="1284" spans="1:4">
      <c r="A1284" t="s">
        <v>201</v>
      </c>
      <c r="B1284" t="s">
        <v>214</v>
      </c>
      <c r="C1284" t="s">
        <v>466</v>
      </c>
      <c r="D1284">
        <v>3</v>
      </c>
    </row>
    <row r="1285" spans="1:4">
      <c r="A1285" t="s">
        <v>201</v>
      </c>
      <c r="B1285" t="s">
        <v>214</v>
      </c>
      <c r="C1285" t="s">
        <v>468</v>
      </c>
      <c r="D1285">
        <v>69</v>
      </c>
    </row>
    <row r="1286" spans="1:4">
      <c r="A1286" t="s">
        <v>201</v>
      </c>
      <c r="B1286" t="s">
        <v>214</v>
      </c>
      <c r="C1286" t="s">
        <v>918</v>
      </c>
      <c r="D1286">
        <v>3</v>
      </c>
    </row>
    <row r="1287" spans="1:4">
      <c r="A1287" t="s">
        <v>201</v>
      </c>
      <c r="B1287" t="s">
        <v>214</v>
      </c>
      <c r="C1287" t="s">
        <v>470</v>
      </c>
      <c r="D1287">
        <v>27</v>
      </c>
    </row>
    <row r="1288" spans="1:4">
      <c r="A1288" t="s">
        <v>201</v>
      </c>
      <c r="B1288" t="s">
        <v>214</v>
      </c>
      <c r="C1288" t="s">
        <v>1367</v>
      </c>
      <c r="D1288">
        <v>23</v>
      </c>
    </row>
    <row r="1289" spans="1:4">
      <c r="A1289" t="s">
        <v>201</v>
      </c>
      <c r="B1289" t="s">
        <v>214</v>
      </c>
      <c r="C1289" t="s">
        <v>472</v>
      </c>
      <c r="D1289">
        <v>42</v>
      </c>
    </row>
    <row r="1290" spans="1:4">
      <c r="A1290" t="s">
        <v>201</v>
      </c>
      <c r="B1290" t="s">
        <v>215</v>
      </c>
      <c r="C1290" t="s">
        <v>467</v>
      </c>
      <c r="D1290">
        <v>15</v>
      </c>
    </row>
    <row r="1291" spans="1:4">
      <c r="A1291" t="s">
        <v>201</v>
      </c>
      <c r="B1291" t="s">
        <v>215</v>
      </c>
      <c r="C1291" t="s">
        <v>466</v>
      </c>
      <c r="D1291">
        <v>21</v>
      </c>
    </row>
    <row r="1292" spans="1:4">
      <c r="A1292" t="s">
        <v>201</v>
      </c>
      <c r="B1292" t="s">
        <v>215</v>
      </c>
      <c r="C1292" t="s">
        <v>468</v>
      </c>
      <c r="D1292">
        <v>15</v>
      </c>
    </row>
    <row r="1293" spans="1:4">
      <c r="A1293" t="s">
        <v>201</v>
      </c>
      <c r="B1293" t="s">
        <v>215</v>
      </c>
      <c r="C1293" t="s">
        <v>918</v>
      </c>
      <c r="D1293">
        <v>127</v>
      </c>
    </row>
    <row r="1294" spans="1:4">
      <c r="A1294" t="s">
        <v>201</v>
      </c>
      <c r="B1294" t="s">
        <v>215</v>
      </c>
      <c r="C1294" t="s">
        <v>470</v>
      </c>
      <c r="D1294">
        <v>18</v>
      </c>
    </row>
    <row r="1295" spans="1:4">
      <c r="A1295" t="s">
        <v>201</v>
      </c>
      <c r="B1295" t="s">
        <v>215</v>
      </c>
      <c r="C1295" t="s">
        <v>1367</v>
      </c>
      <c r="D1295">
        <v>6</v>
      </c>
    </row>
    <row r="1296" spans="1:4">
      <c r="A1296" t="s">
        <v>201</v>
      </c>
      <c r="B1296" t="s">
        <v>215</v>
      </c>
      <c r="C1296" t="s">
        <v>472</v>
      </c>
      <c r="D1296">
        <v>18</v>
      </c>
    </row>
    <row r="1297" spans="1:4">
      <c r="A1297" t="s">
        <v>201</v>
      </c>
      <c r="B1297" t="s">
        <v>216</v>
      </c>
      <c r="C1297" t="s">
        <v>467</v>
      </c>
      <c r="D1297">
        <v>100</v>
      </c>
    </row>
    <row r="1298" spans="1:4">
      <c r="A1298" t="s">
        <v>201</v>
      </c>
      <c r="B1298" t="s">
        <v>216</v>
      </c>
      <c r="C1298" t="s">
        <v>466</v>
      </c>
      <c r="D1298">
        <v>28</v>
      </c>
    </row>
    <row r="1299" spans="1:4">
      <c r="A1299" t="s">
        <v>201</v>
      </c>
      <c r="B1299" t="s">
        <v>216</v>
      </c>
      <c r="C1299" t="s">
        <v>468</v>
      </c>
      <c r="D1299">
        <v>110</v>
      </c>
    </row>
    <row r="1300" spans="1:4">
      <c r="A1300" t="s">
        <v>201</v>
      </c>
      <c r="B1300" t="s">
        <v>216</v>
      </c>
      <c r="C1300" t="s">
        <v>918</v>
      </c>
      <c r="D1300">
        <v>67</v>
      </c>
    </row>
    <row r="1301" spans="1:4">
      <c r="A1301" t="s">
        <v>201</v>
      </c>
      <c r="B1301" t="s">
        <v>216</v>
      </c>
      <c r="C1301" t="s">
        <v>470</v>
      </c>
      <c r="D1301">
        <v>98</v>
      </c>
    </row>
    <row r="1302" spans="1:4">
      <c r="A1302" t="s">
        <v>201</v>
      </c>
      <c r="B1302" t="s">
        <v>216</v>
      </c>
      <c r="C1302" t="s">
        <v>1367</v>
      </c>
      <c r="D1302">
        <v>17</v>
      </c>
    </row>
    <row r="1303" spans="1:4">
      <c r="A1303" t="s">
        <v>201</v>
      </c>
      <c r="B1303" t="s">
        <v>216</v>
      </c>
      <c r="C1303" t="s">
        <v>472</v>
      </c>
      <c r="D1303">
        <v>57</v>
      </c>
    </row>
    <row r="1304" spans="1:4">
      <c r="A1304" t="s">
        <v>201</v>
      </c>
      <c r="B1304" t="s">
        <v>217</v>
      </c>
      <c r="C1304" t="s">
        <v>467</v>
      </c>
      <c r="D1304">
        <v>90</v>
      </c>
    </row>
    <row r="1305" spans="1:4">
      <c r="A1305" t="s">
        <v>201</v>
      </c>
      <c r="B1305" t="s">
        <v>217</v>
      </c>
      <c r="C1305" t="s">
        <v>466</v>
      </c>
      <c r="D1305">
        <v>45</v>
      </c>
    </row>
    <row r="1306" spans="1:4">
      <c r="A1306" t="s">
        <v>201</v>
      </c>
      <c r="B1306" t="s">
        <v>217</v>
      </c>
      <c r="C1306" t="s">
        <v>468</v>
      </c>
      <c r="D1306">
        <v>72</v>
      </c>
    </row>
    <row r="1307" spans="1:4">
      <c r="A1307" t="s">
        <v>201</v>
      </c>
      <c r="B1307" t="s">
        <v>217</v>
      </c>
      <c r="C1307" t="s">
        <v>918</v>
      </c>
      <c r="D1307">
        <v>82</v>
      </c>
    </row>
    <row r="1308" spans="1:4">
      <c r="A1308" t="s">
        <v>201</v>
      </c>
      <c r="B1308" t="s">
        <v>217</v>
      </c>
      <c r="C1308" t="s">
        <v>470</v>
      </c>
      <c r="D1308">
        <v>124</v>
      </c>
    </row>
    <row r="1309" spans="1:4">
      <c r="A1309" t="s">
        <v>201</v>
      </c>
      <c r="B1309" t="s">
        <v>217</v>
      </c>
      <c r="C1309" t="s">
        <v>1367</v>
      </c>
      <c r="D1309">
        <v>8</v>
      </c>
    </row>
    <row r="1310" spans="1:4">
      <c r="A1310" t="s">
        <v>201</v>
      </c>
      <c r="B1310" t="s">
        <v>217</v>
      </c>
      <c r="C1310" t="s">
        <v>472</v>
      </c>
      <c r="D1310">
        <v>19</v>
      </c>
    </row>
    <row r="1311" spans="1:4">
      <c r="A1311" t="s">
        <v>201</v>
      </c>
      <c r="B1311" t="s">
        <v>218</v>
      </c>
      <c r="C1311" t="s">
        <v>467</v>
      </c>
      <c r="D1311">
        <v>48</v>
      </c>
    </row>
    <row r="1312" spans="1:4">
      <c r="A1312" t="s">
        <v>201</v>
      </c>
      <c r="B1312" t="s">
        <v>218</v>
      </c>
      <c r="C1312" t="s">
        <v>466</v>
      </c>
      <c r="D1312">
        <v>19</v>
      </c>
    </row>
    <row r="1313" spans="1:4">
      <c r="A1313" t="s">
        <v>201</v>
      </c>
      <c r="B1313" t="s">
        <v>218</v>
      </c>
      <c r="C1313" t="s">
        <v>468</v>
      </c>
      <c r="D1313">
        <v>17</v>
      </c>
    </row>
    <row r="1314" spans="1:4">
      <c r="A1314" t="s">
        <v>201</v>
      </c>
      <c r="B1314" t="s">
        <v>218</v>
      </c>
      <c r="C1314" t="s">
        <v>918</v>
      </c>
      <c r="D1314">
        <v>9</v>
      </c>
    </row>
    <row r="1315" spans="1:4">
      <c r="A1315" t="s">
        <v>201</v>
      </c>
      <c r="B1315" t="s">
        <v>218</v>
      </c>
      <c r="C1315" t="s">
        <v>470</v>
      </c>
      <c r="D1315">
        <v>30</v>
      </c>
    </row>
    <row r="1316" spans="1:4">
      <c r="A1316" t="s">
        <v>201</v>
      </c>
      <c r="B1316" t="s">
        <v>218</v>
      </c>
      <c r="C1316" t="s">
        <v>1367</v>
      </c>
      <c r="D1316">
        <v>4</v>
      </c>
    </row>
    <row r="1317" spans="1:4">
      <c r="A1317" t="s">
        <v>201</v>
      </c>
      <c r="B1317" t="s">
        <v>218</v>
      </c>
      <c r="C1317" t="s">
        <v>472</v>
      </c>
      <c r="D1317">
        <v>4</v>
      </c>
    </row>
    <row r="1318" spans="1:4">
      <c r="A1318" t="s">
        <v>201</v>
      </c>
      <c r="B1318" t="s">
        <v>219</v>
      </c>
      <c r="C1318" t="s">
        <v>467</v>
      </c>
      <c r="D1318">
        <v>14</v>
      </c>
    </row>
    <row r="1319" spans="1:4">
      <c r="A1319" t="s">
        <v>201</v>
      </c>
      <c r="B1319" t="s">
        <v>219</v>
      </c>
      <c r="C1319" t="s">
        <v>466</v>
      </c>
      <c r="D1319">
        <v>13</v>
      </c>
    </row>
    <row r="1320" spans="1:4">
      <c r="A1320" t="s">
        <v>201</v>
      </c>
      <c r="B1320" t="s">
        <v>219</v>
      </c>
      <c r="C1320" t="s">
        <v>468</v>
      </c>
      <c r="D1320">
        <v>12</v>
      </c>
    </row>
    <row r="1321" spans="1:4">
      <c r="A1321" t="s">
        <v>201</v>
      </c>
      <c r="B1321" t="s">
        <v>219</v>
      </c>
      <c r="C1321" t="s">
        <v>918</v>
      </c>
      <c r="D1321">
        <v>14</v>
      </c>
    </row>
    <row r="1322" spans="1:4">
      <c r="A1322" t="s">
        <v>201</v>
      </c>
      <c r="B1322" t="s">
        <v>219</v>
      </c>
      <c r="C1322" t="s">
        <v>470</v>
      </c>
      <c r="D1322">
        <v>18</v>
      </c>
    </row>
    <row r="1323" spans="1:4">
      <c r="A1323" t="s">
        <v>201</v>
      </c>
      <c r="B1323" t="s">
        <v>219</v>
      </c>
      <c r="C1323" t="s">
        <v>1367</v>
      </c>
      <c r="D1323">
        <v>18</v>
      </c>
    </row>
    <row r="1324" spans="1:4">
      <c r="A1324" t="s">
        <v>201</v>
      </c>
      <c r="B1324" t="s">
        <v>219</v>
      </c>
      <c r="C1324" t="s">
        <v>472</v>
      </c>
      <c r="D1324">
        <v>2</v>
      </c>
    </row>
    <row r="1325" spans="1:4">
      <c r="A1325" t="s">
        <v>201</v>
      </c>
      <c r="B1325" t="s">
        <v>220</v>
      </c>
      <c r="C1325" t="s">
        <v>467</v>
      </c>
      <c r="D1325">
        <v>100</v>
      </c>
    </row>
    <row r="1326" spans="1:4">
      <c r="A1326" t="s">
        <v>201</v>
      </c>
      <c r="B1326" t="s">
        <v>220</v>
      </c>
      <c r="C1326" t="s">
        <v>466</v>
      </c>
      <c r="D1326">
        <v>18</v>
      </c>
    </row>
    <row r="1327" spans="1:4">
      <c r="A1327" t="s">
        <v>201</v>
      </c>
      <c r="B1327" t="s">
        <v>220</v>
      </c>
      <c r="C1327" t="s">
        <v>468</v>
      </c>
      <c r="D1327">
        <v>146</v>
      </c>
    </row>
    <row r="1328" spans="1:4">
      <c r="A1328" t="s">
        <v>201</v>
      </c>
      <c r="B1328" t="s">
        <v>220</v>
      </c>
      <c r="C1328" t="s">
        <v>918</v>
      </c>
      <c r="D1328">
        <v>8</v>
      </c>
    </row>
    <row r="1329" spans="1:4">
      <c r="A1329" t="s">
        <v>201</v>
      </c>
      <c r="B1329" t="s">
        <v>220</v>
      </c>
      <c r="C1329" t="s">
        <v>470</v>
      </c>
      <c r="D1329">
        <v>64</v>
      </c>
    </row>
    <row r="1330" spans="1:4">
      <c r="A1330" t="s">
        <v>201</v>
      </c>
      <c r="B1330" t="s">
        <v>220</v>
      </c>
      <c r="C1330" t="s">
        <v>1367</v>
      </c>
      <c r="D1330">
        <v>5</v>
      </c>
    </row>
    <row r="1331" spans="1:4">
      <c r="A1331" t="s">
        <v>201</v>
      </c>
      <c r="B1331" t="s">
        <v>220</v>
      </c>
      <c r="C1331" t="s">
        <v>472</v>
      </c>
      <c r="D1331">
        <v>41</v>
      </c>
    </row>
    <row r="1332" spans="1:4">
      <c r="A1332" t="s">
        <v>201</v>
      </c>
      <c r="B1332" t="s">
        <v>221</v>
      </c>
      <c r="C1332" t="s">
        <v>467</v>
      </c>
      <c r="D1332">
        <v>103</v>
      </c>
    </row>
    <row r="1333" spans="1:4">
      <c r="A1333" t="s">
        <v>201</v>
      </c>
      <c r="B1333" t="s">
        <v>221</v>
      </c>
      <c r="C1333" t="s">
        <v>466</v>
      </c>
      <c r="D1333">
        <v>24</v>
      </c>
    </row>
    <row r="1334" spans="1:4">
      <c r="A1334" t="s">
        <v>201</v>
      </c>
      <c r="B1334" t="s">
        <v>221</v>
      </c>
      <c r="C1334" t="s">
        <v>468</v>
      </c>
      <c r="D1334">
        <v>82</v>
      </c>
    </row>
    <row r="1335" spans="1:4">
      <c r="A1335" t="s">
        <v>201</v>
      </c>
      <c r="B1335" t="s">
        <v>221</v>
      </c>
      <c r="C1335" t="s">
        <v>918</v>
      </c>
      <c r="D1335">
        <v>69</v>
      </c>
    </row>
    <row r="1336" spans="1:4">
      <c r="A1336" t="s">
        <v>201</v>
      </c>
      <c r="B1336" t="s">
        <v>221</v>
      </c>
      <c r="C1336" t="s">
        <v>470</v>
      </c>
      <c r="D1336">
        <v>120</v>
      </c>
    </row>
    <row r="1337" spans="1:4">
      <c r="A1337" t="s">
        <v>201</v>
      </c>
      <c r="B1337" t="s">
        <v>221</v>
      </c>
      <c r="C1337" t="s">
        <v>1367</v>
      </c>
      <c r="D1337">
        <v>12</v>
      </c>
    </row>
    <row r="1338" spans="1:4">
      <c r="A1338" t="s">
        <v>201</v>
      </c>
      <c r="B1338" t="s">
        <v>221</v>
      </c>
      <c r="C1338" t="s">
        <v>472</v>
      </c>
      <c r="D1338">
        <v>11</v>
      </c>
    </row>
    <row r="1339" spans="1:4">
      <c r="A1339" t="s">
        <v>201</v>
      </c>
      <c r="B1339" t="s">
        <v>222</v>
      </c>
      <c r="C1339" t="s">
        <v>467</v>
      </c>
      <c r="D1339">
        <v>9</v>
      </c>
    </row>
    <row r="1340" spans="1:4">
      <c r="A1340" t="s">
        <v>201</v>
      </c>
      <c r="B1340" t="s">
        <v>222</v>
      </c>
      <c r="C1340" t="s">
        <v>466</v>
      </c>
      <c r="D1340">
        <v>5</v>
      </c>
    </row>
    <row r="1341" spans="1:4">
      <c r="A1341" t="s">
        <v>201</v>
      </c>
      <c r="B1341" t="s">
        <v>222</v>
      </c>
      <c r="C1341" t="s">
        <v>468</v>
      </c>
      <c r="D1341">
        <v>2</v>
      </c>
    </row>
    <row r="1342" spans="1:4">
      <c r="A1342" t="s">
        <v>201</v>
      </c>
      <c r="B1342" t="s">
        <v>222</v>
      </c>
      <c r="C1342" t="s">
        <v>918</v>
      </c>
      <c r="D1342">
        <v>2</v>
      </c>
    </row>
    <row r="1343" spans="1:4">
      <c r="A1343" t="s">
        <v>201</v>
      </c>
      <c r="B1343" t="s">
        <v>222</v>
      </c>
      <c r="C1343" t="s">
        <v>470</v>
      </c>
      <c r="D1343">
        <v>6</v>
      </c>
    </row>
    <row r="1344" spans="1:4">
      <c r="A1344" t="s">
        <v>201</v>
      </c>
      <c r="B1344" t="s">
        <v>222</v>
      </c>
      <c r="C1344" t="s">
        <v>1367</v>
      </c>
      <c r="D1344">
        <v>5</v>
      </c>
    </row>
    <row r="1345" spans="1:4">
      <c r="A1345" t="s">
        <v>201</v>
      </c>
      <c r="B1345" t="s">
        <v>222</v>
      </c>
      <c r="C1345" t="s">
        <v>472</v>
      </c>
      <c r="D1345">
        <v>7</v>
      </c>
    </row>
    <row r="1346" spans="1:4">
      <c r="A1346" t="s">
        <v>201</v>
      </c>
      <c r="B1346" t="s">
        <v>223</v>
      </c>
      <c r="C1346" t="s">
        <v>467</v>
      </c>
      <c r="D1346">
        <v>10</v>
      </c>
    </row>
    <row r="1347" spans="1:4">
      <c r="A1347" t="s">
        <v>201</v>
      </c>
      <c r="B1347" t="s">
        <v>223</v>
      </c>
      <c r="C1347" t="s">
        <v>466</v>
      </c>
      <c r="D1347">
        <v>3</v>
      </c>
    </row>
    <row r="1348" spans="1:4">
      <c r="A1348" t="s">
        <v>201</v>
      </c>
      <c r="B1348" t="s">
        <v>223</v>
      </c>
      <c r="C1348" t="s">
        <v>468</v>
      </c>
      <c r="D1348">
        <v>11</v>
      </c>
    </row>
    <row r="1349" spans="1:4">
      <c r="A1349" t="s">
        <v>201</v>
      </c>
      <c r="B1349" t="s">
        <v>223</v>
      </c>
      <c r="C1349" t="s">
        <v>918</v>
      </c>
      <c r="D1349">
        <v>3</v>
      </c>
    </row>
    <row r="1350" spans="1:4">
      <c r="A1350" t="s">
        <v>201</v>
      </c>
      <c r="B1350" t="s">
        <v>223</v>
      </c>
      <c r="C1350" t="s">
        <v>470</v>
      </c>
      <c r="D1350">
        <v>8</v>
      </c>
    </row>
    <row r="1351" spans="1:4">
      <c r="A1351" t="s">
        <v>201</v>
      </c>
      <c r="B1351" t="s">
        <v>223</v>
      </c>
      <c r="C1351" t="s">
        <v>1367</v>
      </c>
      <c r="D1351">
        <v>3</v>
      </c>
    </row>
    <row r="1352" spans="1:4">
      <c r="A1352" t="s">
        <v>201</v>
      </c>
      <c r="B1352" t="s">
        <v>223</v>
      </c>
      <c r="C1352" t="s">
        <v>472</v>
      </c>
      <c r="D1352">
        <v>8</v>
      </c>
    </row>
    <row r="1353" spans="1:4">
      <c r="A1353" t="s">
        <v>201</v>
      </c>
      <c r="B1353" t="s">
        <v>224</v>
      </c>
      <c r="C1353" t="s">
        <v>467</v>
      </c>
      <c r="D1353">
        <v>103</v>
      </c>
    </row>
    <row r="1354" spans="1:4">
      <c r="A1354" t="s">
        <v>201</v>
      </c>
      <c r="B1354" t="s">
        <v>224</v>
      </c>
      <c r="C1354" t="s">
        <v>466</v>
      </c>
      <c r="D1354">
        <v>39</v>
      </c>
    </row>
    <row r="1355" spans="1:4">
      <c r="A1355" t="s">
        <v>201</v>
      </c>
      <c r="B1355" t="s">
        <v>224</v>
      </c>
      <c r="C1355" t="s">
        <v>468</v>
      </c>
      <c r="D1355">
        <v>99</v>
      </c>
    </row>
    <row r="1356" spans="1:4">
      <c r="A1356" t="s">
        <v>201</v>
      </c>
      <c r="B1356" t="s">
        <v>224</v>
      </c>
      <c r="C1356" t="s">
        <v>918</v>
      </c>
      <c r="D1356">
        <v>39</v>
      </c>
    </row>
    <row r="1357" spans="1:4">
      <c r="A1357" t="s">
        <v>201</v>
      </c>
      <c r="B1357" t="s">
        <v>224</v>
      </c>
      <c r="C1357" t="s">
        <v>470</v>
      </c>
      <c r="D1357">
        <v>114</v>
      </c>
    </row>
    <row r="1358" spans="1:4">
      <c r="A1358" t="s">
        <v>201</v>
      </c>
      <c r="B1358" t="s">
        <v>224</v>
      </c>
      <c r="C1358" t="s">
        <v>1367</v>
      </c>
      <c r="D1358">
        <v>61</v>
      </c>
    </row>
    <row r="1359" spans="1:4">
      <c r="A1359" t="s">
        <v>201</v>
      </c>
      <c r="B1359" t="s">
        <v>224</v>
      </c>
      <c r="C1359" t="s">
        <v>472</v>
      </c>
      <c r="D1359">
        <v>57</v>
      </c>
    </row>
    <row r="1360" spans="1:4">
      <c r="A1360" t="s">
        <v>201</v>
      </c>
      <c r="B1360" t="s">
        <v>225</v>
      </c>
      <c r="C1360" t="s">
        <v>467</v>
      </c>
      <c r="D1360">
        <v>696</v>
      </c>
    </row>
    <row r="1361" spans="1:4">
      <c r="A1361" t="s">
        <v>201</v>
      </c>
      <c r="B1361" t="s">
        <v>225</v>
      </c>
      <c r="C1361" t="s">
        <v>466</v>
      </c>
      <c r="D1361">
        <v>28</v>
      </c>
    </row>
    <row r="1362" spans="1:4">
      <c r="A1362" t="s">
        <v>201</v>
      </c>
      <c r="B1362" t="s">
        <v>225</v>
      </c>
      <c r="C1362" t="s">
        <v>468</v>
      </c>
      <c r="D1362">
        <v>226</v>
      </c>
    </row>
    <row r="1363" spans="1:4">
      <c r="A1363" t="s">
        <v>201</v>
      </c>
      <c r="B1363" t="s">
        <v>225</v>
      </c>
      <c r="C1363" t="s">
        <v>918</v>
      </c>
      <c r="D1363">
        <v>181</v>
      </c>
    </row>
    <row r="1364" spans="1:4">
      <c r="A1364" t="s">
        <v>201</v>
      </c>
      <c r="B1364" t="s">
        <v>225</v>
      </c>
      <c r="C1364" t="s">
        <v>470</v>
      </c>
      <c r="D1364">
        <v>305</v>
      </c>
    </row>
    <row r="1365" spans="1:4">
      <c r="A1365" t="s">
        <v>201</v>
      </c>
      <c r="B1365" t="s">
        <v>225</v>
      </c>
      <c r="C1365" t="s">
        <v>1367</v>
      </c>
      <c r="D1365">
        <v>156</v>
      </c>
    </row>
    <row r="1366" spans="1:4">
      <c r="A1366" t="s">
        <v>201</v>
      </c>
      <c r="B1366" t="s">
        <v>225</v>
      </c>
      <c r="C1366" t="s">
        <v>472</v>
      </c>
      <c r="D1366">
        <v>378</v>
      </c>
    </row>
    <row r="1367" spans="1:4">
      <c r="A1367" t="s">
        <v>201</v>
      </c>
      <c r="B1367" t="s">
        <v>226</v>
      </c>
      <c r="C1367" t="s">
        <v>467</v>
      </c>
      <c r="D1367">
        <v>4</v>
      </c>
    </row>
    <row r="1368" spans="1:4">
      <c r="A1368" t="s">
        <v>201</v>
      </c>
      <c r="B1368" t="s">
        <v>226</v>
      </c>
      <c r="C1368" t="s">
        <v>466</v>
      </c>
      <c r="D1368">
        <v>4</v>
      </c>
    </row>
    <row r="1369" spans="1:4">
      <c r="A1369" t="s">
        <v>201</v>
      </c>
      <c r="B1369" t="s">
        <v>226</v>
      </c>
      <c r="C1369" t="s">
        <v>468</v>
      </c>
      <c r="D1369">
        <v>2</v>
      </c>
    </row>
    <row r="1370" spans="1:4">
      <c r="A1370" t="s">
        <v>201</v>
      </c>
      <c r="B1370" t="s">
        <v>226</v>
      </c>
      <c r="C1370" t="s">
        <v>918</v>
      </c>
      <c r="D1370">
        <v>0</v>
      </c>
    </row>
    <row r="1371" spans="1:4">
      <c r="A1371" t="s">
        <v>201</v>
      </c>
      <c r="B1371" t="s">
        <v>226</v>
      </c>
      <c r="C1371" t="s">
        <v>470</v>
      </c>
      <c r="D1371">
        <v>0</v>
      </c>
    </row>
    <row r="1372" spans="1:4">
      <c r="A1372" t="s">
        <v>201</v>
      </c>
      <c r="B1372" t="s">
        <v>226</v>
      </c>
      <c r="C1372" t="s">
        <v>1367</v>
      </c>
      <c r="D1372">
        <v>0</v>
      </c>
    </row>
    <row r="1373" spans="1:4">
      <c r="A1373" t="s">
        <v>201</v>
      </c>
      <c r="B1373" t="s">
        <v>226</v>
      </c>
      <c r="C1373" t="s">
        <v>472</v>
      </c>
      <c r="D1373">
        <v>3</v>
      </c>
    </row>
    <row r="1374" spans="1:4">
      <c r="A1374" t="s">
        <v>201</v>
      </c>
      <c r="B1374" t="s">
        <v>227</v>
      </c>
      <c r="C1374" t="s">
        <v>467</v>
      </c>
      <c r="D1374">
        <v>126</v>
      </c>
    </row>
    <row r="1375" spans="1:4">
      <c r="A1375" t="s">
        <v>201</v>
      </c>
      <c r="B1375" t="s">
        <v>227</v>
      </c>
      <c r="C1375" t="s">
        <v>466</v>
      </c>
      <c r="D1375">
        <v>44</v>
      </c>
    </row>
    <row r="1376" spans="1:4">
      <c r="A1376" t="s">
        <v>201</v>
      </c>
      <c r="B1376" t="s">
        <v>227</v>
      </c>
      <c r="C1376" t="s">
        <v>468</v>
      </c>
      <c r="D1376">
        <v>206</v>
      </c>
    </row>
    <row r="1377" spans="1:4">
      <c r="A1377" t="s">
        <v>201</v>
      </c>
      <c r="B1377" t="s">
        <v>227</v>
      </c>
      <c r="C1377" t="s">
        <v>918</v>
      </c>
      <c r="D1377">
        <v>77</v>
      </c>
    </row>
    <row r="1378" spans="1:4">
      <c r="A1378" t="s">
        <v>201</v>
      </c>
      <c r="B1378" t="s">
        <v>227</v>
      </c>
      <c r="C1378" t="s">
        <v>470</v>
      </c>
      <c r="D1378">
        <v>192</v>
      </c>
    </row>
    <row r="1379" spans="1:4">
      <c r="A1379" t="s">
        <v>201</v>
      </c>
      <c r="B1379" t="s">
        <v>227</v>
      </c>
      <c r="C1379" t="s">
        <v>1367</v>
      </c>
      <c r="D1379">
        <v>11</v>
      </c>
    </row>
    <row r="1380" spans="1:4">
      <c r="A1380" t="s">
        <v>201</v>
      </c>
      <c r="B1380" t="s">
        <v>227</v>
      </c>
      <c r="C1380" t="s">
        <v>472</v>
      </c>
      <c r="D1380">
        <v>71</v>
      </c>
    </row>
    <row r="1381" spans="1:4">
      <c r="A1381" t="s">
        <v>463</v>
      </c>
      <c r="B1381" t="s">
        <v>228</v>
      </c>
      <c r="C1381" t="s">
        <v>467</v>
      </c>
      <c r="D1381">
        <v>320</v>
      </c>
    </row>
    <row r="1382" spans="1:4">
      <c r="A1382" t="s">
        <v>463</v>
      </c>
      <c r="B1382" t="s">
        <v>228</v>
      </c>
      <c r="C1382" t="s">
        <v>466</v>
      </c>
      <c r="D1382">
        <v>0</v>
      </c>
    </row>
    <row r="1383" spans="1:4">
      <c r="A1383" t="s">
        <v>463</v>
      </c>
      <c r="B1383" t="s">
        <v>228</v>
      </c>
      <c r="C1383" t="s">
        <v>468</v>
      </c>
      <c r="D1383">
        <v>21</v>
      </c>
    </row>
    <row r="1384" spans="1:4">
      <c r="A1384" t="s">
        <v>463</v>
      </c>
      <c r="B1384" t="s">
        <v>228</v>
      </c>
      <c r="C1384" t="s">
        <v>918</v>
      </c>
      <c r="D1384">
        <v>104</v>
      </c>
    </row>
    <row r="1385" spans="1:4">
      <c r="A1385" t="s">
        <v>463</v>
      </c>
      <c r="B1385" t="s">
        <v>228</v>
      </c>
      <c r="C1385" t="s">
        <v>470</v>
      </c>
      <c r="D1385">
        <v>106</v>
      </c>
    </row>
    <row r="1386" spans="1:4">
      <c r="A1386" t="s">
        <v>463</v>
      </c>
      <c r="B1386" t="s">
        <v>228</v>
      </c>
      <c r="C1386" t="s">
        <v>1367</v>
      </c>
      <c r="D1386">
        <v>54</v>
      </c>
    </row>
    <row r="1387" spans="1:4">
      <c r="A1387" t="s">
        <v>463</v>
      </c>
      <c r="B1387" t="s">
        <v>228</v>
      </c>
      <c r="C1387" t="s">
        <v>472</v>
      </c>
      <c r="D1387">
        <v>136</v>
      </c>
    </row>
    <row r="1388" spans="1:4">
      <c r="A1388" t="s">
        <v>463</v>
      </c>
      <c r="B1388" t="s">
        <v>229</v>
      </c>
      <c r="C1388" t="s">
        <v>467</v>
      </c>
      <c r="D1388">
        <v>77</v>
      </c>
    </row>
    <row r="1389" spans="1:4">
      <c r="A1389" t="s">
        <v>463</v>
      </c>
      <c r="B1389" t="s">
        <v>229</v>
      </c>
      <c r="C1389" t="s">
        <v>466</v>
      </c>
      <c r="D1389">
        <v>16</v>
      </c>
    </row>
    <row r="1390" spans="1:4">
      <c r="A1390" t="s">
        <v>463</v>
      </c>
      <c r="B1390" t="s">
        <v>229</v>
      </c>
      <c r="C1390" t="s">
        <v>468</v>
      </c>
      <c r="D1390">
        <v>126</v>
      </c>
    </row>
    <row r="1391" spans="1:4">
      <c r="A1391" t="s">
        <v>463</v>
      </c>
      <c r="B1391" t="s">
        <v>229</v>
      </c>
      <c r="C1391" t="s">
        <v>918</v>
      </c>
      <c r="D1391">
        <v>123</v>
      </c>
    </row>
    <row r="1392" spans="1:4">
      <c r="A1392" t="s">
        <v>463</v>
      </c>
      <c r="B1392" t="s">
        <v>229</v>
      </c>
      <c r="C1392" t="s">
        <v>470</v>
      </c>
      <c r="D1392">
        <v>63</v>
      </c>
    </row>
    <row r="1393" spans="1:4">
      <c r="A1393" t="s">
        <v>463</v>
      </c>
      <c r="B1393" t="s">
        <v>229</v>
      </c>
      <c r="C1393" t="s">
        <v>1367</v>
      </c>
      <c r="D1393">
        <v>3</v>
      </c>
    </row>
    <row r="1394" spans="1:4">
      <c r="A1394" t="s">
        <v>463</v>
      </c>
      <c r="B1394" t="s">
        <v>229</v>
      </c>
      <c r="C1394" t="s">
        <v>472</v>
      </c>
      <c r="D1394">
        <v>18</v>
      </c>
    </row>
    <row r="1395" spans="1:4">
      <c r="A1395" t="s">
        <v>463</v>
      </c>
      <c r="B1395" t="s">
        <v>230</v>
      </c>
      <c r="C1395" t="s">
        <v>467</v>
      </c>
      <c r="D1395">
        <v>90</v>
      </c>
    </row>
    <row r="1396" spans="1:4">
      <c r="A1396" t="s">
        <v>463</v>
      </c>
      <c r="B1396" t="s">
        <v>230</v>
      </c>
      <c r="C1396" t="s">
        <v>466</v>
      </c>
      <c r="D1396">
        <v>14</v>
      </c>
    </row>
    <row r="1397" spans="1:4">
      <c r="A1397" t="s">
        <v>463</v>
      </c>
      <c r="B1397" t="s">
        <v>230</v>
      </c>
      <c r="C1397" t="s">
        <v>468</v>
      </c>
      <c r="D1397">
        <v>48</v>
      </c>
    </row>
    <row r="1398" spans="1:4">
      <c r="A1398" t="s">
        <v>463</v>
      </c>
      <c r="B1398" t="s">
        <v>230</v>
      </c>
      <c r="C1398" t="s">
        <v>918</v>
      </c>
      <c r="D1398">
        <v>15</v>
      </c>
    </row>
    <row r="1399" spans="1:4">
      <c r="A1399" t="s">
        <v>463</v>
      </c>
      <c r="B1399" t="s">
        <v>230</v>
      </c>
      <c r="C1399" t="s">
        <v>470</v>
      </c>
      <c r="D1399">
        <v>52</v>
      </c>
    </row>
    <row r="1400" spans="1:4">
      <c r="A1400" t="s">
        <v>463</v>
      </c>
      <c r="B1400" t="s">
        <v>230</v>
      </c>
      <c r="C1400" t="s">
        <v>1367</v>
      </c>
      <c r="D1400">
        <v>3</v>
      </c>
    </row>
    <row r="1401" spans="1:4">
      <c r="A1401" t="s">
        <v>463</v>
      </c>
      <c r="B1401" t="s">
        <v>230</v>
      </c>
      <c r="C1401" t="s">
        <v>472</v>
      </c>
      <c r="D1401">
        <v>16</v>
      </c>
    </row>
    <row r="1402" spans="1:4">
      <c r="A1402" t="s">
        <v>463</v>
      </c>
      <c r="B1402" t="s">
        <v>231</v>
      </c>
      <c r="C1402" t="s">
        <v>467</v>
      </c>
      <c r="D1402">
        <v>148</v>
      </c>
    </row>
    <row r="1403" spans="1:4">
      <c r="A1403" t="s">
        <v>463</v>
      </c>
      <c r="B1403" t="s">
        <v>231</v>
      </c>
      <c r="C1403" t="s">
        <v>466</v>
      </c>
      <c r="D1403">
        <v>10</v>
      </c>
    </row>
    <row r="1404" spans="1:4">
      <c r="A1404" t="s">
        <v>463</v>
      </c>
      <c r="B1404" t="s">
        <v>231</v>
      </c>
      <c r="C1404" t="s">
        <v>468</v>
      </c>
      <c r="D1404">
        <v>15</v>
      </c>
    </row>
    <row r="1405" spans="1:4">
      <c r="A1405" t="s">
        <v>463</v>
      </c>
      <c r="B1405" t="s">
        <v>231</v>
      </c>
      <c r="C1405" t="s">
        <v>918</v>
      </c>
      <c r="D1405">
        <v>5</v>
      </c>
    </row>
    <row r="1406" spans="1:4">
      <c r="A1406" t="s">
        <v>463</v>
      </c>
      <c r="B1406" t="s">
        <v>231</v>
      </c>
      <c r="C1406" t="s">
        <v>470</v>
      </c>
      <c r="D1406">
        <v>32</v>
      </c>
    </row>
    <row r="1407" spans="1:4">
      <c r="A1407" t="s">
        <v>463</v>
      </c>
      <c r="B1407" t="s">
        <v>231</v>
      </c>
      <c r="C1407" t="s">
        <v>1367</v>
      </c>
      <c r="D1407">
        <v>14</v>
      </c>
    </row>
    <row r="1408" spans="1:4">
      <c r="A1408" t="s">
        <v>463</v>
      </c>
      <c r="B1408" t="s">
        <v>231</v>
      </c>
      <c r="C1408" t="s">
        <v>472</v>
      </c>
      <c r="D1408">
        <v>12</v>
      </c>
    </row>
    <row r="1409" spans="1:4">
      <c r="A1409" t="s">
        <v>463</v>
      </c>
      <c r="B1409" t="s">
        <v>232</v>
      </c>
      <c r="C1409" t="s">
        <v>467</v>
      </c>
      <c r="D1409">
        <v>70</v>
      </c>
    </row>
    <row r="1410" spans="1:4">
      <c r="A1410" t="s">
        <v>463</v>
      </c>
      <c r="B1410" t="s">
        <v>232</v>
      </c>
      <c r="C1410" t="s">
        <v>466</v>
      </c>
      <c r="D1410">
        <v>2</v>
      </c>
    </row>
    <row r="1411" spans="1:4">
      <c r="A1411" t="s">
        <v>463</v>
      </c>
      <c r="B1411" t="s">
        <v>232</v>
      </c>
      <c r="C1411" t="s">
        <v>468</v>
      </c>
      <c r="D1411">
        <v>15</v>
      </c>
    </row>
    <row r="1412" spans="1:4">
      <c r="A1412" t="s">
        <v>463</v>
      </c>
      <c r="B1412" t="s">
        <v>232</v>
      </c>
      <c r="C1412" t="s">
        <v>918</v>
      </c>
      <c r="D1412">
        <v>33</v>
      </c>
    </row>
    <row r="1413" spans="1:4">
      <c r="A1413" t="s">
        <v>463</v>
      </c>
      <c r="B1413" t="s">
        <v>232</v>
      </c>
      <c r="C1413" t="s">
        <v>470</v>
      </c>
      <c r="D1413">
        <v>22</v>
      </c>
    </row>
    <row r="1414" spans="1:4">
      <c r="A1414" t="s">
        <v>463</v>
      </c>
      <c r="B1414" t="s">
        <v>232</v>
      </c>
      <c r="C1414" t="s">
        <v>1367</v>
      </c>
      <c r="D1414">
        <v>38</v>
      </c>
    </row>
    <row r="1415" spans="1:4">
      <c r="A1415" t="s">
        <v>463</v>
      </c>
      <c r="B1415" t="s">
        <v>232</v>
      </c>
      <c r="C1415" t="s">
        <v>472</v>
      </c>
      <c r="D1415">
        <v>5</v>
      </c>
    </row>
    <row r="1416" spans="1:4">
      <c r="A1416" t="s">
        <v>463</v>
      </c>
      <c r="B1416" t="s">
        <v>233</v>
      </c>
      <c r="C1416" t="s">
        <v>467</v>
      </c>
      <c r="D1416">
        <v>52</v>
      </c>
    </row>
    <row r="1417" spans="1:4">
      <c r="A1417" t="s">
        <v>463</v>
      </c>
      <c r="B1417" t="s">
        <v>233</v>
      </c>
      <c r="C1417" t="s">
        <v>466</v>
      </c>
      <c r="D1417">
        <v>4</v>
      </c>
    </row>
    <row r="1418" spans="1:4">
      <c r="A1418" t="s">
        <v>463</v>
      </c>
      <c r="B1418" t="s">
        <v>233</v>
      </c>
      <c r="C1418" t="s">
        <v>468</v>
      </c>
      <c r="D1418">
        <v>17</v>
      </c>
    </row>
    <row r="1419" spans="1:4">
      <c r="A1419" t="s">
        <v>463</v>
      </c>
      <c r="B1419" t="s">
        <v>233</v>
      </c>
      <c r="C1419" t="s">
        <v>918</v>
      </c>
      <c r="D1419">
        <v>15</v>
      </c>
    </row>
    <row r="1420" spans="1:4">
      <c r="A1420" t="s">
        <v>463</v>
      </c>
      <c r="B1420" t="s">
        <v>233</v>
      </c>
      <c r="C1420" t="s">
        <v>470</v>
      </c>
      <c r="D1420">
        <v>17</v>
      </c>
    </row>
    <row r="1421" spans="1:4">
      <c r="A1421" t="s">
        <v>463</v>
      </c>
      <c r="B1421" t="s">
        <v>233</v>
      </c>
      <c r="C1421" t="s">
        <v>1367</v>
      </c>
      <c r="D1421">
        <v>3</v>
      </c>
    </row>
    <row r="1422" spans="1:4">
      <c r="A1422" t="s">
        <v>463</v>
      </c>
      <c r="B1422" t="s">
        <v>233</v>
      </c>
      <c r="C1422" t="s">
        <v>472</v>
      </c>
      <c r="D1422">
        <v>3</v>
      </c>
    </row>
    <row r="1423" spans="1:4">
      <c r="A1423" t="s">
        <v>463</v>
      </c>
      <c r="B1423" t="s">
        <v>234</v>
      </c>
      <c r="C1423" t="s">
        <v>467</v>
      </c>
      <c r="D1423">
        <v>15</v>
      </c>
    </row>
    <row r="1424" spans="1:4">
      <c r="A1424" t="s">
        <v>463</v>
      </c>
      <c r="B1424" t="s">
        <v>234</v>
      </c>
      <c r="C1424" t="s">
        <v>466</v>
      </c>
      <c r="D1424">
        <v>0</v>
      </c>
    </row>
    <row r="1425" spans="1:4">
      <c r="A1425" t="s">
        <v>463</v>
      </c>
      <c r="B1425" t="s">
        <v>234</v>
      </c>
      <c r="C1425" t="s">
        <v>468</v>
      </c>
      <c r="D1425">
        <v>2</v>
      </c>
    </row>
    <row r="1426" spans="1:4">
      <c r="A1426" t="s">
        <v>463</v>
      </c>
      <c r="B1426" t="s">
        <v>234</v>
      </c>
      <c r="C1426" t="s">
        <v>918</v>
      </c>
      <c r="D1426">
        <v>1</v>
      </c>
    </row>
    <row r="1427" spans="1:4">
      <c r="A1427" t="s">
        <v>463</v>
      </c>
      <c r="B1427" t="s">
        <v>234</v>
      </c>
      <c r="C1427" t="s">
        <v>470</v>
      </c>
      <c r="D1427">
        <v>5</v>
      </c>
    </row>
    <row r="1428" spans="1:4">
      <c r="A1428" t="s">
        <v>463</v>
      </c>
      <c r="B1428" t="s">
        <v>234</v>
      </c>
      <c r="C1428" t="s">
        <v>1367</v>
      </c>
      <c r="D1428">
        <v>1</v>
      </c>
    </row>
    <row r="1429" spans="1:4">
      <c r="A1429" t="s">
        <v>463</v>
      </c>
      <c r="B1429" t="s">
        <v>234</v>
      </c>
      <c r="C1429" t="s">
        <v>472</v>
      </c>
      <c r="D1429">
        <v>1</v>
      </c>
    </row>
    <row r="1430" spans="1:4">
      <c r="A1430" t="s">
        <v>463</v>
      </c>
      <c r="B1430" t="s">
        <v>235</v>
      </c>
      <c r="C1430" t="s">
        <v>467</v>
      </c>
      <c r="D1430">
        <v>101</v>
      </c>
    </row>
    <row r="1431" spans="1:4">
      <c r="A1431" t="s">
        <v>463</v>
      </c>
      <c r="B1431" t="s">
        <v>235</v>
      </c>
      <c r="C1431" t="s">
        <v>466</v>
      </c>
      <c r="D1431">
        <v>12</v>
      </c>
    </row>
    <row r="1432" spans="1:4">
      <c r="A1432" t="s">
        <v>463</v>
      </c>
      <c r="B1432" t="s">
        <v>235</v>
      </c>
      <c r="C1432" t="s">
        <v>468</v>
      </c>
      <c r="D1432">
        <v>32</v>
      </c>
    </row>
    <row r="1433" spans="1:4">
      <c r="A1433" t="s">
        <v>463</v>
      </c>
      <c r="B1433" t="s">
        <v>235</v>
      </c>
      <c r="C1433" t="s">
        <v>918</v>
      </c>
      <c r="D1433">
        <v>17</v>
      </c>
    </row>
    <row r="1434" spans="1:4">
      <c r="A1434" t="s">
        <v>463</v>
      </c>
      <c r="B1434" t="s">
        <v>235</v>
      </c>
      <c r="C1434" t="s">
        <v>470</v>
      </c>
      <c r="D1434">
        <v>90</v>
      </c>
    </row>
    <row r="1435" spans="1:4">
      <c r="A1435" t="s">
        <v>463</v>
      </c>
      <c r="B1435" t="s">
        <v>235</v>
      </c>
      <c r="C1435" t="s">
        <v>1367</v>
      </c>
      <c r="D1435">
        <v>24</v>
      </c>
    </row>
    <row r="1436" spans="1:4">
      <c r="A1436" t="s">
        <v>463</v>
      </c>
      <c r="B1436" t="s">
        <v>235</v>
      </c>
      <c r="C1436" t="s">
        <v>472</v>
      </c>
      <c r="D1436">
        <v>40</v>
      </c>
    </row>
    <row r="1437" spans="1:4">
      <c r="A1437" t="s">
        <v>463</v>
      </c>
      <c r="B1437" t="s">
        <v>236</v>
      </c>
      <c r="C1437" t="s">
        <v>467</v>
      </c>
      <c r="D1437">
        <v>8</v>
      </c>
    </row>
    <row r="1438" spans="1:4">
      <c r="A1438" t="s">
        <v>463</v>
      </c>
      <c r="B1438" t="s">
        <v>236</v>
      </c>
      <c r="C1438" t="s">
        <v>466</v>
      </c>
      <c r="D1438">
        <v>2</v>
      </c>
    </row>
    <row r="1439" spans="1:4">
      <c r="A1439" t="s">
        <v>463</v>
      </c>
      <c r="B1439" t="s">
        <v>236</v>
      </c>
      <c r="C1439" t="s">
        <v>468</v>
      </c>
      <c r="D1439">
        <v>3</v>
      </c>
    </row>
    <row r="1440" spans="1:4">
      <c r="A1440" t="s">
        <v>463</v>
      </c>
      <c r="B1440" t="s">
        <v>236</v>
      </c>
      <c r="C1440" t="s">
        <v>918</v>
      </c>
      <c r="D1440">
        <v>6</v>
      </c>
    </row>
    <row r="1441" spans="1:4">
      <c r="A1441" t="s">
        <v>463</v>
      </c>
      <c r="B1441" t="s">
        <v>236</v>
      </c>
      <c r="C1441" t="s">
        <v>470</v>
      </c>
      <c r="D1441">
        <v>7</v>
      </c>
    </row>
    <row r="1442" spans="1:4">
      <c r="A1442" t="s">
        <v>463</v>
      </c>
      <c r="B1442" t="s">
        <v>236</v>
      </c>
      <c r="C1442" t="s">
        <v>1367</v>
      </c>
      <c r="D1442">
        <v>3</v>
      </c>
    </row>
    <row r="1443" spans="1:4">
      <c r="A1443" t="s">
        <v>463</v>
      </c>
      <c r="B1443" t="s">
        <v>236</v>
      </c>
      <c r="C1443" t="s">
        <v>472</v>
      </c>
      <c r="D1443">
        <v>0</v>
      </c>
    </row>
    <row r="1444" spans="1:4">
      <c r="A1444" t="s">
        <v>463</v>
      </c>
      <c r="B1444" t="s">
        <v>237</v>
      </c>
      <c r="C1444" t="s">
        <v>467</v>
      </c>
      <c r="D1444">
        <v>10</v>
      </c>
    </row>
    <row r="1445" spans="1:4">
      <c r="A1445" t="s">
        <v>463</v>
      </c>
      <c r="B1445" t="s">
        <v>237</v>
      </c>
      <c r="C1445" t="s">
        <v>466</v>
      </c>
      <c r="D1445">
        <v>1</v>
      </c>
    </row>
    <row r="1446" spans="1:4">
      <c r="A1446" t="s">
        <v>463</v>
      </c>
      <c r="B1446" t="s">
        <v>237</v>
      </c>
      <c r="C1446" t="s">
        <v>468</v>
      </c>
      <c r="D1446">
        <v>18</v>
      </c>
    </row>
    <row r="1447" spans="1:4">
      <c r="A1447" t="s">
        <v>463</v>
      </c>
      <c r="B1447" t="s">
        <v>237</v>
      </c>
      <c r="C1447" t="s">
        <v>918</v>
      </c>
      <c r="D1447">
        <v>12</v>
      </c>
    </row>
    <row r="1448" spans="1:4">
      <c r="A1448" t="s">
        <v>463</v>
      </c>
      <c r="B1448" t="s">
        <v>237</v>
      </c>
      <c r="C1448" t="s">
        <v>470</v>
      </c>
      <c r="D1448">
        <v>12</v>
      </c>
    </row>
    <row r="1449" spans="1:4">
      <c r="A1449" t="s">
        <v>463</v>
      </c>
      <c r="B1449" t="s">
        <v>237</v>
      </c>
      <c r="C1449" t="s">
        <v>1367</v>
      </c>
      <c r="D1449">
        <v>0</v>
      </c>
    </row>
    <row r="1450" spans="1:4">
      <c r="A1450" t="s">
        <v>463</v>
      </c>
      <c r="B1450" t="s">
        <v>237</v>
      </c>
      <c r="C1450" t="s">
        <v>472</v>
      </c>
      <c r="D1450">
        <v>12</v>
      </c>
    </row>
    <row r="1451" spans="1:4">
      <c r="A1451" t="s">
        <v>463</v>
      </c>
      <c r="B1451" t="s">
        <v>238</v>
      </c>
      <c r="C1451" t="s">
        <v>467</v>
      </c>
      <c r="D1451">
        <v>43</v>
      </c>
    </row>
    <row r="1452" spans="1:4">
      <c r="A1452" t="s">
        <v>463</v>
      </c>
      <c r="B1452" t="s">
        <v>238</v>
      </c>
      <c r="C1452" t="s">
        <v>466</v>
      </c>
      <c r="D1452">
        <v>5</v>
      </c>
    </row>
    <row r="1453" spans="1:4">
      <c r="A1453" t="s">
        <v>463</v>
      </c>
      <c r="B1453" t="s">
        <v>238</v>
      </c>
      <c r="C1453" t="s">
        <v>468</v>
      </c>
      <c r="D1453">
        <v>28</v>
      </c>
    </row>
    <row r="1454" spans="1:4">
      <c r="A1454" t="s">
        <v>463</v>
      </c>
      <c r="B1454" t="s">
        <v>238</v>
      </c>
      <c r="C1454" t="s">
        <v>918</v>
      </c>
      <c r="D1454">
        <v>29</v>
      </c>
    </row>
    <row r="1455" spans="1:4">
      <c r="A1455" t="s">
        <v>463</v>
      </c>
      <c r="B1455" t="s">
        <v>238</v>
      </c>
      <c r="C1455" t="s">
        <v>470</v>
      </c>
      <c r="D1455">
        <v>44</v>
      </c>
    </row>
    <row r="1456" spans="1:4">
      <c r="A1456" t="s">
        <v>463</v>
      </c>
      <c r="B1456" t="s">
        <v>238</v>
      </c>
      <c r="C1456" t="s">
        <v>1367</v>
      </c>
      <c r="D1456">
        <v>5</v>
      </c>
    </row>
    <row r="1457" spans="1:4">
      <c r="A1457" t="s">
        <v>463</v>
      </c>
      <c r="B1457" t="s">
        <v>238</v>
      </c>
      <c r="C1457" t="s">
        <v>472</v>
      </c>
      <c r="D1457">
        <v>22</v>
      </c>
    </row>
    <row r="1458" spans="1:4">
      <c r="A1458" t="s">
        <v>463</v>
      </c>
      <c r="B1458" t="s">
        <v>239</v>
      </c>
      <c r="C1458" t="s">
        <v>467</v>
      </c>
      <c r="D1458">
        <v>16</v>
      </c>
    </row>
    <row r="1459" spans="1:4">
      <c r="A1459" t="s">
        <v>463</v>
      </c>
      <c r="B1459" t="s">
        <v>239</v>
      </c>
      <c r="C1459" t="s">
        <v>466</v>
      </c>
      <c r="D1459">
        <v>4</v>
      </c>
    </row>
    <row r="1460" spans="1:4">
      <c r="A1460" t="s">
        <v>463</v>
      </c>
      <c r="B1460" t="s">
        <v>239</v>
      </c>
      <c r="C1460" t="s">
        <v>468</v>
      </c>
      <c r="D1460">
        <v>13</v>
      </c>
    </row>
    <row r="1461" spans="1:4">
      <c r="A1461" t="s">
        <v>463</v>
      </c>
      <c r="B1461" t="s">
        <v>239</v>
      </c>
      <c r="C1461" t="s">
        <v>918</v>
      </c>
      <c r="D1461">
        <v>41</v>
      </c>
    </row>
    <row r="1462" spans="1:4">
      <c r="A1462" t="s">
        <v>463</v>
      </c>
      <c r="B1462" t="s">
        <v>239</v>
      </c>
      <c r="C1462" t="s">
        <v>470</v>
      </c>
      <c r="D1462">
        <v>9</v>
      </c>
    </row>
    <row r="1463" spans="1:4">
      <c r="A1463" t="s">
        <v>463</v>
      </c>
      <c r="B1463" t="s">
        <v>239</v>
      </c>
      <c r="C1463" t="s">
        <v>1367</v>
      </c>
      <c r="D1463">
        <v>2</v>
      </c>
    </row>
    <row r="1464" spans="1:4">
      <c r="A1464" t="s">
        <v>463</v>
      </c>
      <c r="B1464" t="s">
        <v>239</v>
      </c>
      <c r="C1464" t="s">
        <v>472</v>
      </c>
      <c r="D1464">
        <v>3</v>
      </c>
    </row>
    <row r="1465" spans="1:4">
      <c r="A1465" t="s">
        <v>463</v>
      </c>
      <c r="B1465" t="s">
        <v>240</v>
      </c>
      <c r="C1465" t="s">
        <v>467</v>
      </c>
      <c r="D1465">
        <v>9</v>
      </c>
    </row>
    <row r="1466" spans="1:4">
      <c r="A1466" t="s">
        <v>463</v>
      </c>
      <c r="B1466" t="s">
        <v>240</v>
      </c>
      <c r="C1466" t="s">
        <v>466</v>
      </c>
      <c r="D1466">
        <v>3</v>
      </c>
    </row>
    <row r="1467" spans="1:4">
      <c r="A1467" t="s">
        <v>463</v>
      </c>
      <c r="B1467" t="s">
        <v>240</v>
      </c>
      <c r="C1467" t="s">
        <v>468</v>
      </c>
      <c r="D1467">
        <v>22</v>
      </c>
    </row>
    <row r="1468" spans="1:4">
      <c r="A1468" t="s">
        <v>463</v>
      </c>
      <c r="B1468" t="s">
        <v>240</v>
      </c>
      <c r="C1468" t="s">
        <v>918</v>
      </c>
      <c r="D1468">
        <v>5</v>
      </c>
    </row>
    <row r="1469" spans="1:4">
      <c r="A1469" t="s">
        <v>463</v>
      </c>
      <c r="B1469" t="s">
        <v>240</v>
      </c>
      <c r="C1469" t="s">
        <v>470</v>
      </c>
      <c r="D1469">
        <v>10</v>
      </c>
    </row>
    <row r="1470" spans="1:4">
      <c r="A1470" t="s">
        <v>463</v>
      </c>
      <c r="B1470" t="s">
        <v>240</v>
      </c>
      <c r="C1470" t="s">
        <v>1367</v>
      </c>
      <c r="D1470">
        <v>2</v>
      </c>
    </row>
    <row r="1471" spans="1:4">
      <c r="A1471" t="s">
        <v>463</v>
      </c>
      <c r="B1471" t="s">
        <v>240</v>
      </c>
      <c r="C1471" t="s">
        <v>472</v>
      </c>
      <c r="D1471">
        <v>6</v>
      </c>
    </row>
    <row r="1472" spans="1:4">
      <c r="A1472" t="s">
        <v>463</v>
      </c>
      <c r="B1472" t="s">
        <v>241</v>
      </c>
      <c r="C1472" t="s">
        <v>467</v>
      </c>
      <c r="D1472">
        <v>4</v>
      </c>
    </row>
    <row r="1473" spans="1:4">
      <c r="A1473" t="s">
        <v>463</v>
      </c>
      <c r="B1473" t="s">
        <v>241</v>
      </c>
      <c r="C1473" t="s">
        <v>466</v>
      </c>
      <c r="D1473">
        <v>1</v>
      </c>
    </row>
    <row r="1474" spans="1:4">
      <c r="A1474" t="s">
        <v>463</v>
      </c>
      <c r="B1474" t="s">
        <v>241</v>
      </c>
      <c r="C1474" t="s">
        <v>468</v>
      </c>
      <c r="D1474">
        <v>8</v>
      </c>
    </row>
    <row r="1475" spans="1:4">
      <c r="A1475" t="s">
        <v>463</v>
      </c>
      <c r="B1475" t="s">
        <v>241</v>
      </c>
      <c r="C1475" t="s">
        <v>918</v>
      </c>
      <c r="D1475">
        <v>25</v>
      </c>
    </row>
    <row r="1476" spans="1:4">
      <c r="A1476" t="s">
        <v>463</v>
      </c>
      <c r="B1476" t="s">
        <v>241</v>
      </c>
      <c r="C1476" t="s">
        <v>470</v>
      </c>
      <c r="D1476">
        <v>20</v>
      </c>
    </row>
    <row r="1477" spans="1:4">
      <c r="A1477" t="s">
        <v>463</v>
      </c>
      <c r="B1477" t="s">
        <v>241</v>
      </c>
      <c r="C1477" t="s">
        <v>1367</v>
      </c>
      <c r="D1477">
        <v>0</v>
      </c>
    </row>
    <row r="1478" spans="1:4">
      <c r="A1478" t="s">
        <v>463</v>
      </c>
      <c r="B1478" t="s">
        <v>241</v>
      </c>
      <c r="C1478" t="s">
        <v>472</v>
      </c>
      <c r="D1478">
        <v>1</v>
      </c>
    </row>
    <row r="1479" spans="1:4">
      <c r="A1479" t="s">
        <v>463</v>
      </c>
      <c r="B1479" t="s">
        <v>242</v>
      </c>
      <c r="C1479" t="s">
        <v>467</v>
      </c>
      <c r="D1479">
        <v>96</v>
      </c>
    </row>
    <row r="1480" spans="1:4">
      <c r="A1480" t="s">
        <v>463</v>
      </c>
      <c r="B1480" t="s">
        <v>242</v>
      </c>
      <c r="C1480" t="s">
        <v>466</v>
      </c>
      <c r="D1480">
        <v>31</v>
      </c>
    </row>
    <row r="1481" spans="1:4">
      <c r="A1481" t="s">
        <v>463</v>
      </c>
      <c r="B1481" t="s">
        <v>242</v>
      </c>
      <c r="C1481" t="s">
        <v>468</v>
      </c>
      <c r="D1481">
        <v>88</v>
      </c>
    </row>
    <row r="1482" spans="1:4">
      <c r="A1482" t="s">
        <v>463</v>
      </c>
      <c r="B1482" t="s">
        <v>242</v>
      </c>
      <c r="C1482" t="s">
        <v>918</v>
      </c>
      <c r="D1482">
        <v>72</v>
      </c>
    </row>
    <row r="1483" spans="1:4">
      <c r="A1483" t="s">
        <v>463</v>
      </c>
      <c r="B1483" t="s">
        <v>242</v>
      </c>
      <c r="C1483" t="s">
        <v>470</v>
      </c>
      <c r="D1483">
        <v>94</v>
      </c>
    </row>
    <row r="1484" spans="1:4">
      <c r="A1484" t="s">
        <v>463</v>
      </c>
      <c r="B1484" t="s">
        <v>242</v>
      </c>
      <c r="C1484" t="s">
        <v>1367</v>
      </c>
      <c r="D1484">
        <v>66</v>
      </c>
    </row>
    <row r="1485" spans="1:4">
      <c r="A1485" t="s">
        <v>463</v>
      </c>
      <c r="B1485" t="s">
        <v>242</v>
      </c>
      <c r="C1485" t="s">
        <v>472</v>
      </c>
      <c r="D1485">
        <v>37</v>
      </c>
    </row>
    <row r="1486" spans="1:4">
      <c r="A1486" t="s">
        <v>463</v>
      </c>
      <c r="B1486" t="s">
        <v>243</v>
      </c>
      <c r="C1486" t="s">
        <v>467</v>
      </c>
      <c r="D1486">
        <v>70</v>
      </c>
    </row>
    <row r="1487" spans="1:4">
      <c r="A1487" t="s">
        <v>463</v>
      </c>
      <c r="B1487" t="s">
        <v>243</v>
      </c>
      <c r="C1487" t="s">
        <v>466</v>
      </c>
      <c r="D1487">
        <v>9</v>
      </c>
    </row>
    <row r="1488" spans="1:4">
      <c r="A1488" t="s">
        <v>463</v>
      </c>
      <c r="B1488" t="s">
        <v>243</v>
      </c>
      <c r="C1488" t="s">
        <v>468</v>
      </c>
      <c r="D1488">
        <v>86</v>
      </c>
    </row>
    <row r="1489" spans="1:4">
      <c r="A1489" t="s">
        <v>463</v>
      </c>
      <c r="B1489" t="s">
        <v>243</v>
      </c>
      <c r="C1489" t="s">
        <v>918</v>
      </c>
      <c r="D1489">
        <v>18</v>
      </c>
    </row>
    <row r="1490" spans="1:4">
      <c r="A1490" t="s">
        <v>463</v>
      </c>
      <c r="B1490" t="s">
        <v>243</v>
      </c>
      <c r="C1490" t="s">
        <v>470</v>
      </c>
      <c r="D1490">
        <v>48</v>
      </c>
    </row>
    <row r="1491" spans="1:4">
      <c r="A1491" t="s">
        <v>463</v>
      </c>
      <c r="B1491" t="s">
        <v>243</v>
      </c>
      <c r="C1491" t="s">
        <v>1367</v>
      </c>
      <c r="D1491">
        <v>35</v>
      </c>
    </row>
    <row r="1492" spans="1:4">
      <c r="A1492" t="s">
        <v>463</v>
      </c>
      <c r="B1492" t="s">
        <v>243</v>
      </c>
      <c r="C1492" t="s">
        <v>472</v>
      </c>
      <c r="D1492">
        <v>65</v>
      </c>
    </row>
    <row r="1493" spans="1:4">
      <c r="A1493" t="s">
        <v>463</v>
      </c>
      <c r="B1493" t="s">
        <v>244</v>
      </c>
      <c r="C1493" t="s">
        <v>467</v>
      </c>
      <c r="D1493">
        <v>40</v>
      </c>
    </row>
    <row r="1494" spans="1:4">
      <c r="A1494" t="s">
        <v>463</v>
      </c>
      <c r="B1494" t="s">
        <v>244</v>
      </c>
      <c r="C1494" t="s">
        <v>466</v>
      </c>
      <c r="D1494">
        <v>3</v>
      </c>
    </row>
    <row r="1495" spans="1:4">
      <c r="A1495" t="s">
        <v>463</v>
      </c>
      <c r="B1495" t="s">
        <v>244</v>
      </c>
      <c r="C1495" t="s">
        <v>468</v>
      </c>
      <c r="D1495">
        <v>11</v>
      </c>
    </row>
    <row r="1496" spans="1:4">
      <c r="A1496" t="s">
        <v>463</v>
      </c>
      <c r="B1496" t="s">
        <v>244</v>
      </c>
      <c r="C1496" t="s">
        <v>918</v>
      </c>
      <c r="D1496">
        <v>11</v>
      </c>
    </row>
    <row r="1497" spans="1:4">
      <c r="A1497" t="s">
        <v>463</v>
      </c>
      <c r="B1497" t="s">
        <v>244</v>
      </c>
      <c r="C1497" t="s">
        <v>470</v>
      </c>
      <c r="D1497">
        <v>24</v>
      </c>
    </row>
    <row r="1498" spans="1:4">
      <c r="A1498" t="s">
        <v>463</v>
      </c>
      <c r="B1498" t="s">
        <v>244</v>
      </c>
      <c r="C1498" t="s">
        <v>1367</v>
      </c>
      <c r="D1498">
        <v>11</v>
      </c>
    </row>
    <row r="1499" spans="1:4">
      <c r="A1499" t="s">
        <v>463</v>
      </c>
      <c r="B1499" t="s">
        <v>244</v>
      </c>
      <c r="C1499" t="s">
        <v>472</v>
      </c>
      <c r="D1499">
        <v>3</v>
      </c>
    </row>
    <row r="1500" spans="1:4">
      <c r="A1500" t="s">
        <v>463</v>
      </c>
      <c r="B1500" t="s">
        <v>245</v>
      </c>
      <c r="C1500" t="s">
        <v>467</v>
      </c>
      <c r="D1500">
        <v>13</v>
      </c>
    </row>
    <row r="1501" spans="1:4">
      <c r="A1501" t="s">
        <v>463</v>
      </c>
      <c r="B1501" t="s">
        <v>245</v>
      </c>
      <c r="C1501" t="s">
        <v>466</v>
      </c>
      <c r="D1501">
        <v>2</v>
      </c>
    </row>
    <row r="1502" spans="1:4">
      <c r="A1502" t="s">
        <v>463</v>
      </c>
      <c r="B1502" t="s">
        <v>245</v>
      </c>
      <c r="C1502" t="s">
        <v>468</v>
      </c>
      <c r="D1502">
        <v>3</v>
      </c>
    </row>
    <row r="1503" spans="1:4">
      <c r="A1503" t="s">
        <v>463</v>
      </c>
      <c r="B1503" t="s">
        <v>245</v>
      </c>
      <c r="C1503" t="s">
        <v>918</v>
      </c>
      <c r="D1503">
        <v>0</v>
      </c>
    </row>
    <row r="1504" spans="1:4">
      <c r="A1504" t="s">
        <v>463</v>
      </c>
      <c r="B1504" t="s">
        <v>245</v>
      </c>
      <c r="C1504" t="s">
        <v>470</v>
      </c>
      <c r="D1504">
        <v>3</v>
      </c>
    </row>
    <row r="1505" spans="1:4">
      <c r="A1505" t="s">
        <v>463</v>
      </c>
      <c r="B1505" t="s">
        <v>245</v>
      </c>
      <c r="C1505" t="s">
        <v>1367</v>
      </c>
      <c r="D1505">
        <v>0</v>
      </c>
    </row>
    <row r="1506" spans="1:4">
      <c r="A1506" t="s">
        <v>463</v>
      </c>
      <c r="B1506" t="s">
        <v>245</v>
      </c>
      <c r="C1506" t="s">
        <v>472</v>
      </c>
      <c r="D1506">
        <v>5</v>
      </c>
    </row>
    <row r="1507" spans="1:4">
      <c r="A1507" t="s">
        <v>463</v>
      </c>
      <c r="B1507" t="s">
        <v>246</v>
      </c>
      <c r="C1507" t="s">
        <v>467</v>
      </c>
      <c r="D1507">
        <v>84</v>
      </c>
    </row>
    <row r="1508" spans="1:4">
      <c r="A1508" t="s">
        <v>463</v>
      </c>
      <c r="B1508" t="s">
        <v>246</v>
      </c>
      <c r="C1508" t="s">
        <v>466</v>
      </c>
      <c r="D1508">
        <v>0</v>
      </c>
    </row>
    <row r="1509" spans="1:4">
      <c r="A1509" t="s">
        <v>463</v>
      </c>
      <c r="B1509" t="s">
        <v>246</v>
      </c>
      <c r="C1509" t="s">
        <v>468</v>
      </c>
      <c r="D1509">
        <v>15</v>
      </c>
    </row>
    <row r="1510" spans="1:4">
      <c r="A1510" t="s">
        <v>463</v>
      </c>
      <c r="B1510" t="s">
        <v>246</v>
      </c>
      <c r="C1510" t="s">
        <v>918</v>
      </c>
      <c r="D1510">
        <v>6</v>
      </c>
    </row>
    <row r="1511" spans="1:4">
      <c r="A1511" t="s">
        <v>463</v>
      </c>
      <c r="B1511" t="s">
        <v>246</v>
      </c>
      <c r="C1511" t="s">
        <v>470</v>
      </c>
      <c r="D1511">
        <v>8</v>
      </c>
    </row>
    <row r="1512" spans="1:4">
      <c r="A1512" t="s">
        <v>463</v>
      </c>
      <c r="B1512" t="s">
        <v>246</v>
      </c>
      <c r="C1512" t="s">
        <v>1367</v>
      </c>
      <c r="D1512">
        <v>0</v>
      </c>
    </row>
    <row r="1513" spans="1:4">
      <c r="A1513" t="s">
        <v>463</v>
      </c>
      <c r="B1513" t="s">
        <v>246</v>
      </c>
      <c r="C1513" t="s">
        <v>472</v>
      </c>
      <c r="D1513">
        <v>39</v>
      </c>
    </row>
    <row r="1514" spans="1:4">
      <c r="A1514" t="s">
        <v>463</v>
      </c>
      <c r="B1514" t="s">
        <v>247</v>
      </c>
      <c r="C1514" t="s">
        <v>467</v>
      </c>
      <c r="D1514">
        <v>41</v>
      </c>
    </row>
    <row r="1515" spans="1:4">
      <c r="A1515" t="s">
        <v>463</v>
      </c>
      <c r="B1515" t="s">
        <v>247</v>
      </c>
      <c r="C1515" t="s">
        <v>466</v>
      </c>
      <c r="D1515">
        <v>16</v>
      </c>
    </row>
    <row r="1516" spans="1:4">
      <c r="A1516" t="s">
        <v>463</v>
      </c>
      <c r="B1516" t="s">
        <v>247</v>
      </c>
      <c r="C1516" t="s">
        <v>468</v>
      </c>
      <c r="D1516">
        <v>7</v>
      </c>
    </row>
    <row r="1517" spans="1:4">
      <c r="A1517" t="s">
        <v>463</v>
      </c>
      <c r="B1517" t="s">
        <v>247</v>
      </c>
      <c r="C1517" t="s">
        <v>918</v>
      </c>
      <c r="D1517">
        <v>3</v>
      </c>
    </row>
    <row r="1518" spans="1:4">
      <c r="A1518" t="s">
        <v>463</v>
      </c>
      <c r="B1518" t="s">
        <v>247</v>
      </c>
      <c r="C1518" t="s">
        <v>470</v>
      </c>
      <c r="D1518">
        <v>8</v>
      </c>
    </row>
    <row r="1519" spans="1:4">
      <c r="A1519" t="s">
        <v>463</v>
      </c>
      <c r="B1519" t="s">
        <v>247</v>
      </c>
      <c r="C1519" t="s">
        <v>1367</v>
      </c>
      <c r="D1519">
        <v>2</v>
      </c>
    </row>
    <row r="1520" spans="1:4">
      <c r="A1520" t="s">
        <v>463</v>
      </c>
      <c r="B1520" t="s">
        <v>247</v>
      </c>
      <c r="C1520" t="s">
        <v>472</v>
      </c>
      <c r="D1520">
        <v>2</v>
      </c>
    </row>
    <row r="1521" spans="1:4">
      <c r="A1521" t="s">
        <v>463</v>
      </c>
      <c r="B1521" t="s">
        <v>248</v>
      </c>
      <c r="C1521" t="s">
        <v>467</v>
      </c>
      <c r="D1521">
        <v>50</v>
      </c>
    </row>
    <row r="1522" spans="1:4">
      <c r="A1522" t="s">
        <v>463</v>
      </c>
      <c r="B1522" t="s">
        <v>248</v>
      </c>
      <c r="C1522" t="s">
        <v>466</v>
      </c>
      <c r="D1522">
        <v>0</v>
      </c>
    </row>
    <row r="1523" spans="1:4">
      <c r="A1523" t="s">
        <v>463</v>
      </c>
      <c r="B1523" t="s">
        <v>248</v>
      </c>
      <c r="C1523" t="s">
        <v>468</v>
      </c>
      <c r="D1523">
        <v>3</v>
      </c>
    </row>
    <row r="1524" spans="1:4">
      <c r="A1524" t="s">
        <v>463</v>
      </c>
      <c r="B1524" t="s">
        <v>248</v>
      </c>
      <c r="C1524" t="s">
        <v>918</v>
      </c>
      <c r="D1524">
        <v>2</v>
      </c>
    </row>
    <row r="1525" spans="1:4">
      <c r="A1525" t="s">
        <v>463</v>
      </c>
      <c r="B1525" t="s">
        <v>248</v>
      </c>
      <c r="C1525" t="s">
        <v>470</v>
      </c>
      <c r="D1525">
        <v>4</v>
      </c>
    </row>
    <row r="1526" spans="1:4">
      <c r="A1526" t="s">
        <v>463</v>
      </c>
      <c r="B1526" t="s">
        <v>248</v>
      </c>
      <c r="C1526" t="s">
        <v>1367</v>
      </c>
      <c r="D1526">
        <v>13</v>
      </c>
    </row>
    <row r="1527" spans="1:4">
      <c r="A1527" t="s">
        <v>463</v>
      </c>
      <c r="B1527" t="s">
        <v>248</v>
      </c>
      <c r="C1527" t="s">
        <v>472</v>
      </c>
      <c r="D1527">
        <v>17</v>
      </c>
    </row>
    <row r="1528" spans="1:4">
      <c r="A1528" t="s">
        <v>463</v>
      </c>
      <c r="B1528" t="s">
        <v>249</v>
      </c>
      <c r="C1528" t="s">
        <v>467</v>
      </c>
      <c r="D1528">
        <v>186</v>
      </c>
    </row>
    <row r="1529" spans="1:4">
      <c r="A1529" t="s">
        <v>463</v>
      </c>
      <c r="B1529" t="s">
        <v>249</v>
      </c>
      <c r="C1529" t="s">
        <v>466</v>
      </c>
      <c r="D1529">
        <v>14</v>
      </c>
    </row>
    <row r="1530" spans="1:4">
      <c r="A1530" t="s">
        <v>463</v>
      </c>
      <c r="B1530" t="s">
        <v>249</v>
      </c>
      <c r="C1530" t="s">
        <v>468</v>
      </c>
      <c r="D1530">
        <v>23</v>
      </c>
    </row>
    <row r="1531" spans="1:4">
      <c r="A1531" t="s">
        <v>463</v>
      </c>
      <c r="B1531" t="s">
        <v>249</v>
      </c>
      <c r="C1531" t="s">
        <v>918</v>
      </c>
      <c r="D1531">
        <v>7</v>
      </c>
    </row>
    <row r="1532" spans="1:4">
      <c r="A1532" t="s">
        <v>463</v>
      </c>
      <c r="B1532" t="s">
        <v>249</v>
      </c>
      <c r="C1532" t="s">
        <v>470</v>
      </c>
      <c r="D1532">
        <v>37</v>
      </c>
    </row>
    <row r="1533" spans="1:4">
      <c r="A1533" t="s">
        <v>463</v>
      </c>
      <c r="B1533" t="s">
        <v>249</v>
      </c>
      <c r="C1533" t="s">
        <v>1367</v>
      </c>
      <c r="D1533">
        <v>30</v>
      </c>
    </row>
    <row r="1534" spans="1:4">
      <c r="A1534" t="s">
        <v>463</v>
      </c>
      <c r="B1534" t="s">
        <v>249</v>
      </c>
      <c r="C1534" t="s">
        <v>472</v>
      </c>
      <c r="D1534">
        <v>35</v>
      </c>
    </row>
    <row r="1535" spans="1:4">
      <c r="A1535" t="s">
        <v>463</v>
      </c>
      <c r="B1535" t="s">
        <v>250</v>
      </c>
      <c r="C1535" t="s">
        <v>467</v>
      </c>
      <c r="D1535">
        <v>139</v>
      </c>
    </row>
    <row r="1536" spans="1:4">
      <c r="A1536" t="s">
        <v>463</v>
      </c>
      <c r="B1536" t="s">
        <v>250</v>
      </c>
      <c r="C1536" t="s">
        <v>466</v>
      </c>
      <c r="D1536">
        <v>3</v>
      </c>
    </row>
    <row r="1537" spans="1:4">
      <c r="A1537" t="s">
        <v>463</v>
      </c>
      <c r="B1537" t="s">
        <v>250</v>
      </c>
      <c r="C1537" t="s">
        <v>468</v>
      </c>
      <c r="D1537">
        <v>8</v>
      </c>
    </row>
    <row r="1538" spans="1:4">
      <c r="A1538" t="s">
        <v>463</v>
      </c>
      <c r="B1538" t="s">
        <v>250</v>
      </c>
      <c r="C1538" t="s">
        <v>918</v>
      </c>
      <c r="D1538">
        <v>1</v>
      </c>
    </row>
    <row r="1539" spans="1:4">
      <c r="A1539" t="s">
        <v>463</v>
      </c>
      <c r="B1539" t="s">
        <v>250</v>
      </c>
      <c r="C1539" t="s">
        <v>470</v>
      </c>
      <c r="D1539">
        <v>25</v>
      </c>
    </row>
    <row r="1540" spans="1:4">
      <c r="A1540" t="s">
        <v>463</v>
      </c>
      <c r="B1540" t="s">
        <v>250</v>
      </c>
      <c r="C1540" t="s">
        <v>1367</v>
      </c>
      <c r="D1540">
        <v>14</v>
      </c>
    </row>
    <row r="1541" spans="1:4">
      <c r="A1541" t="s">
        <v>463</v>
      </c>
      <c r="B1541" t="s">
        <v>250</v>
      </c>
      <c r="C1541" t="s">
        <v>472</v>
      </c>
      <c r="D1541">
        <v>23</v>
      </c>
    </row>
    <row r="1542" spans="1:4">
      <c r="A1542" t="s">
        <v>463</v>
      </c>
      <c r="B1542" t="s">
        <v>251</v>
      </c>
      <c r="C1542" t="s">
        <v>467</v>
      </c>
      <c r="D1542">
        <v>15</v>
      </c>
    </row>
    <row r="1543" spans="1:4">
      <c r="A1543" t="s">
        <v>463</v>
      </c>
      <c r="B1543" t="s">
        <v>251</v>
      </c>
      <c r="C1543" t="s">
        <v>466</v>
      </c>
      <c r="D1543">
        <v>0</v>
      </c>
    </row>
    <row r="1544" spans="1:4">
      <c r="A1544" t="s">
        <v>463</v>
      </c>
      <c r="B1544" t="s">
        <v>251</v>
      </c>
      <c r="C1544" t="s">
        <v>468</v>
      </c>
      <c r="D1544">
        <v>4</v>
      </c>
    </row>
    <row r="1545" spans="1:4">
      <c r="A1545" t="s">
        <v>463</v>
      </c>
      <c r="B1545" t="s">
        <v>251</v>
      </c>
      <c r="C1545" t="s">
        <v>918</v>
      </c>
      <c r="D1545">
        <v>3</v>
      </c>
    </row>
    <row r="1546" spans="1:4">
      <c r="A1546" t="s">
        <v>463</v>
      </c>
      <c r="B1546" t="s">
        <v>251</v>
      </c>
      <c r="C1546" t="s">
        <v>470</v>
      </c>
      <c r="D1546">
        <v>12</v>
      </c>
    </row>
    <row r="1547" spans="1:4">
      <c r="A1547" t="s">
        <v>463</v>
      </c>
      <c r="B1547" t="s">
        <v>251</v>
      </c>
      <c r="C1547" t="s">
        <v>1367</v>
      </c>
      <c r="D1547">
        <v>0</v>
      </c>
    </row>
    <row r="1548" spans="1:4">
      <c r="A1548" t="s">
        <v>463</v>
      </c>
      <c r="B1548" t="s">
        <v>251</v>
      </c>
      <c r="C1548" t="s">
        <v>472</v>
      </c>
      <c r="D1548">
        <v>20</v>
      </c>
    </row>
    <row r="1549" spans="1:4">
      <c r="A1549" t="s">
        <v>463</v>
      </c>
      <c r="B1549" t="s">
        <v>252</v>
      </c>
      <c r="C1549" t="s">
        <v>467</v>
      </c>
      <c r="D1549">
        <v>4</v>
      </c>
    </row>
    <row r="1550" spans="1:4">
      <c r="A1550" t="s">
        <v>463</v>
      </c>
      <c r="B1550" t="s">
        <v>252</v>
      </c>
      <c r="C1550" t="s">
        <v>466</v>
      </c>
      <c r="D1550">
        <v>2</v>
      </c>
    </row>
    <row r="1551" spans="1:4">
      <c r="A1551" t="s">
        <v>463</v>
      </c>
      <c r="B1551" t="s">
        <v>252</v>
      </c>
      <c r="C1551" t="s">
        <v>468</v>
      </c>
      <c r="D1551">
        <v>0</v>
      </c>
    </row>
    <row r="1552" spans="1:4">
      <c r="A1552" t="s">
        <v>463</v>
      </c>
      <c r="B1552" t="s">
        <v>252</v>
      </c>
      <c r="C1552" t="s">
        <v>918</v>
      </c>
      <c r="D1552">
        <v>13</v>
      </c>
    </row>
    <row r="1553" spans="1:4">
      <c r="A1553" t="s">
        <v>463</v>
      </c>
      <c r="B1553" t="s">
        <v>252</v>
      </c>
      <c r="C1553" t="s">
        <v>470</v>
      </c>
      <c r="D1553">
        <v>2</v>
      </c>
    </row>
    <row r="1554" spans="1:4">
      <c r="A1554" t="s">
        <v>463</v>
      </c>
      <c r="B1554" t="s">
        <v>252</v>
      </c>
      <c r="C1554" t="s">
        <v>1367</v>
      </c>
      <c r="D1554">
        <v>3</v>
      </c>
    </row>
    <row r="1555" spans="1:4">
      <c r="A1555" t="s">
        <v>463</v>
      </c>
      <c r="B1555" t="s">
        <v>252</v>
      </c>
      <c r="C1555" t="s">
        <v>472</v>
      </c>
      <c r="D1555">
        <v>1</v>
      </c>
    </row>
    <row r="1556" spans="1:4">
      <c r="A1556" t="s">
        <v>463</v>
      </c>
      <c r="B1556" t="s">
        <v>253</v>
      </c>
      <c r="C1556" t="s">
        <v>467</v>
      </c>
      <c r="D1556">
        <v>67</v>
      </c>
    </row>
    <row r="1557" spans="1:4">
      <c r="A1557" t="s">
        <v>463</v>
      </c>
      <c r="B1557" t="s">
        <v>253</v>
      </c>
      <c r="C1557" t="s">
        <v>466</v>
      </c>
      <c r="D1557">
        <v>1</v>
      </c>
    </row>
    <row r="1558" spans="1:4">
      <c r="A1558" t="s">
        <v>463</v>
      </c>
      <c r="B1558" t="s">
        <v>253</v>
      </c>
      <c r="C1558" t="s">
        <v>468</v>
      </c>
      <c r="D1558">
        <v>25</v>
      </c>
    </row>
    <row r="1559" spans="1:4">
      <c r="A1559" t="s">
        <v>463</v>
      </c>
      <c r="B1559" t="s">
        <v>253</v>
      </c>
      <c r="C1559" t="s">
        <v>918</v>
      </c>
      <c r="D1559">
        <v>12</v>
      </c>
    </row>
    <row r="1560" spans="1:4">
      <c r="A1560" t="s">
        <v>463</v>
      </c>
      <c r="B1560" t="s">
        <v>253</v>
      </c>
      <c r="C1560" t="s">
        <v>470</v>
      </c>
      <c r="D1560">
        <v>22</v>
      </c>
    </row>
    <row r="1561" spans="1:4">
      <c r="A1561" t="s">
        <v>463</v>
      </c>
      <c r="B1561" t="s">
        <v>253</v>
      </c>
      <c r="C1561" t="s">
        <v>1367</v>
      </c>
      <c r="D1561">
        <v>4</v>
      </c>
    </row>
    <row r="1562" spans="1:4">
      <c r="A1562" t="s">
        <v>463</v>
      </c>
      <c r="B1562" t="s">
        <v>253</v>
      </c>
      <c r="C1562" t="s">
        <v>472</v>
      </c>
      <c r="D1562">
        <v>16</v>
      </c>
    </row>
    <row r="1563" spans="1:4">
      <c r="A1563" t="s">
        <v>463</v>
      </c>
      <c r="B1563" t="s">
        <v>254</v>
      </c>
      <c r="C1563" t="s">
        <v>467</v>
      </c>
      <c r="D1563">
        <v>69</v>
      </c>
    </row>
    <row r="1564" spans="1:4">
      <c r="A1564" t="s">
        <v>463</v>
      </c>
      <c r="B1564" t="s">
        <v>254</v>
      </c>
      <c r="C1564" t="s">
        <v>466</v>
      </c>
      <c r="D1564">
        <v>4</v>
      </c>
    </row>
    <row r="1565" spans="1:4">
      <c r="A1565" t="s">
        <v>463</v>
      </c>
      <c r="B1565" t="s">
        <v>254</v>
      </c>
      <c r="C1565" t="s">
        <v>468</v>
      </c>
      <c r="D1565">
        <v>23</v>
      </c>
    </row>
    <row r="1566" spans="1:4">
      <c r="A1566" t="s">
        <v>463</v>
      </c>
      <c r="B1566" t="s">
        <v>254</v>
      </c>
      <c r="C1566" t="s">
        <v>918</v>
      </c>
      <c r="D1566">
        <v>0</v>
      </c>
    </row>
    <row r="1567" spans="1:4">
      <c r="A1567" t="s">
        <v>463</v>
      </c>
      <c r="B1567" t="s">
        <v>254</v>
      </c>
      <c r="C1567" t="s">
        <v>470</v>
      </c>
      <c r="D1567">
        <v>26</v>
      </c>
    </row>
    <row r="1568" spans="1:4">
      <c r="A1568" t="s">
        <v>463</v>
      </c>
      <c r="B1568" t="s">
        <v>254</v>
      </c>
      <c r="C1568" t="s">
        <v>1367</v>
      </c>
      <c r="D1568">
        <v>9</v>
      </c>
    </row>
    <row r="1569" spans="1:4">
      <c r="A1569" t="s">
        <v>463</v>
      </c>
      <c r="B1569" t="s">
        <v>254</v>
      </c>
      <c r="C1569" t="s">
        <v>472</v>
      </c>
      <c r="D1569">
        <v>5</v>
      </c>
    </row>
    <row r="1570" spans="1:4">
      <c r="A1570" t="s">
        <v>463</v>
      </c>
      <c r="B1570" t="s">
        <v>255</v>
      </c>
      <c r="C1570" t="s">
        <v>467</v>
      </c>
      <c r="D1570">
        <v>71</v>
      </c>
    </row>
    <row r="1571" spans="1:4">
      <c r="A1571" t="s">
        <v>463</v>
      </c>
      <c r="B1571" t="s">
        <v>255</v>
      </c>
      <c r="C1571" t="s">
        <v>466</v>
      </c>
      <c r="D1571">
        <v>5</v>
      </c>
    </row>
    <row r="1572" spans="1:4">
      <c r="A1572" t="s">
        <v>463</v>
      </c>
      <c r="B1572" t="s">
        <v>255</v>
      </c>
      <c r="C1572" t="s">
        <v>468</v>
      </c>
      <c r="D1572">
        <v>1</v>
      </c>
    </row>
    <row r="1573" spans="1:4">
      <c r="A1573" t="s">
        <v>463</v>
      </c>
      <c r="B1573" t="s">
        <v>255</v>
      </c>
      <c r="C1573" t="s">
        <v>918</v>
      </c>
      <c r="D1573">
        <v>1</v>
      </c>
    </row>
    <row r="1574" spans="1:4">
      <c r="A1574" t="s">
        <v>463</v>
      </c>
      <c r="B1574" t="s">
        <v>255</v>
      </c>
      <c r="C1574" t="s">
        <v>470</v>
      </c>
      <c r="D1574">
        <v>6</v>
      </c>
    </row>
    <row r="1575" spans="1:4">
      <c r="A1575" t="s">
        <v>463</v>
      </c>
      <c r="B1575" t="s">
        <v>255</v>
      </c>
      <c r="C1575" t="s">
        <v>1367</v>
      </c>
      <c r="D1575">
        <v>4</v>
      </c>
    </row>
    <row r="1576" spans="1:4">
      <c r="A1576" t="s">
        <v>463</v>
      </c>
      <c r="B1576" t="s">
        <v>255</v>
      </c>
      <c r="C1576" t="s">
        <v>472</v>
      </c>
      <c r="D1576">
        <v>6</v>
      </c>
    </row>
    <row r="1577" spans="1:4">
      <c r="A1577" t="s">
        <v>463</v>
      </c>
      <c r="B1577" t="s">
        <v>256</v>
      </c>
      <c r="C1577" t="s">
        <v>467</v>
      </c>
      <c r="D1577">
        <v>182</v>
      </c>
    </row>
    <row r="1578" spans="1:4">
      <c r="A1578" t="s">
        <v>463</v>
      </c>
      <c r="B1578" t="s">
        <v>256</v>
      </c>
      <c r="C1578" t="s">
        <v>466</v>
      </c>
      <c r="D1578">
        <v>36</v>
      </c>
    </row>
    <row r="1579" spans="1:4">
      <c r="A1579" t="s">
        <v>463</v>
      </c>
      <c r="B1579" t="s">
        <v>256</v>
      </c>
      <c r="C1579" t="s">
        <v>468</v>
      </c>
      <c r="D1579">
        <v>34</v>
      </c>
    </row>
    <row r="1580" spans="1:4">
      <c r="A1580" t="s">
        <v>463</v>
      </c>
      <c r="B1580" t="s">
        <v>256</v>
      </c>
      <c r="C1580" t="s">
        <v>918</v>
      </c>
      <c r="D1580">
        <v>31</v>
      </c>
    </row>
    <row r="1581" spans="1:4">
      <c r="A1581" t="s">
        <v>463</v>
      </c>
      <c r="B1581" t="s">
        <v>256</v>
      </c>
      <c r="C1581" t="s">
        <v>470</v>
      </c>
      <c r="D1581">
        <v>71</v>
      </c>
    </row>
    <row r="1582" spans="1:4">
      <c r="A1582" t="s">
        <v>463</v>
      </c>
      <c r="B1582" t="s">
        <v>256</v>
      </c>
      <c r="C1582" t="s">
        <v>1367</v>
      </c>
      <c r="D1582">
        <v>13</v>
      </c>
    </row>
    <row r="1583" spans="1:4">
      <c r="A1583" t="s">
        <v>463</v>
      </c>
      <c r="B1583" t="s">
        <v>256</v>
      </c>
      <c r="C1583" t="s">
        <v>472</v>
      </c>
      <c r="D1583">
        <v>15</v>
      </c>
    </row>
    <row r="1584" spans="1:4">
      <c r="A1584" t="s">
        <v>463</v>
      </c>
      <c r="B1584" t="s">
        <v>257</v>
      </c>
      <c r="C1584" t="s">
        <v>467</v>
      </c>
      <c r="D1584">
        <v>123</v>
      </c>
    </row>
    <row r="1585" spans="1:4">
      <c r="A1585" t="s">
        <v>463</v>
      </c>
      <c r="B1585" t="s">
        <v>257</v>
      </c>
      <c r="C1585" t="s">
        <v>466</v>
      </c>
      <c r="D1585">
        <v>30</v>
      </c>
    </row>
    <row r="1586" spans="1:4">
      <c r="A1586" t="s">
        <v>463</v>
      </c>
      <c r="B1586" t="s">
        <v>257</v>
      </c>
      <c r="C1586" t="s">
        <v>468</v>
      </c>
      <c r="D1586">
        <v>215</v>
      </c>
    </row>
    <row r="1587" spans="1:4">
      <c r="A1587" t="s">
        <v>463</v>
      </c>
      <c r="B1587" t="s">
        <v>257</v>
      </c>
      <c r="C1587" t="s">
        <v>918</v>
      </c>
      <c r="D1587">
        <v>22</v>
      </c>
    </row>
    <row r="1588" spans="1:4">
      <c r="A1588" t="s">
        <v>463</v>
      </c>
      <c r="B1588" t="s">
        <v>257</v>
      </c>
      <c r="C1588" t="s">
        <v>470</v>
      </c>
      <c r="D1588">
        <v>79</v>
      </c>
    </row>
    <row r="1589" spans="1:4">
      <c r="A1589" t="s">
        <v>463</v>
      </c>
      <c r="B1589" t="s">
        <v>257</v>
      </c>
      <c r="C1589" t="s">
        <v>1367</v>
      </c>
      <c r="D1589">
        <v>8</v>
      </c>
    </row>
    <row r="1590" spans="1:4">
      <c r="A1590" t="s">
        <v>463</v>
      </c>
      <c r="B1590" t="s">
        <v>257</v>
      </c>
      <c r="C1590" t="s">
        <v>472</v>
      </c>
      <c r="D1590">
        <v>36</v>
      </c>
    </row>
    <row r="1591" spans="1:4">
      <c r="A1591" t="s">
        <v>463</v>
      </c>
      <c r="B1591" t="s">
        <v>258</v>
      </c>
      <c r="C1591" t="s">
        <v>467</v>
      </c>
      <c r="D1591">
        <v>54</v>
      </c>
    </row>
    <row r="1592" spans="1:4">
      <c r="A1592" t="s">
        <v>463</v>
      </c>
      <c r="B1592" t="s">
        <v>258</v>
      </c>
      <c r="C1592" t="s">
        <v>466</v>
      </c>
      <c r="D1592">
        <v>3</v>
      </c>
    </row>
    <row r="1593" spans="1:4">
      <c r="A1593" t="s">
        <v>463</v>
      </c>
      <c r="B1593" t="s">
        <v>258</v>
      </c>
      <c r="C1593" t="s">
        <v>468</v>
      </c>
      <c r="D1593">
        <v>2</v>
      </c>
    </row>
    <row r="1594" spans="1:4">
      <c r="A1594" t="s">
        <v>463</v>
      </c>
      <c r="B1594" t="s">
        <v>258</v>
      </c>
      <c r="C1594" t="s">
        <v>918</v>
      </c>
      <c r="D1594">
        <v>9</v>
      </c>
    </row>
    <row r="1595" spans="1:4">
      <c r="A1595" t="s">
        <v>463</v>
      </c>
      <c r="B1595" t="s">
        <v>258</v>
      </c>
      <c r="C1595" t="s">
        <v>470</v>
      </c>
      <c r="D1595">
        <v>20</v>
      </c>
    </row>
    <row r="1596" spans="1:4">
      <c r="A1596" t="s">
        <v>463</v>
      </c>
      <c r="B1596" t="s">
        <v>258</v>
      </c>
      <c r="C1596" t="s">
        <v>1367</v>
      </c>
      <c r="D1596">
        <v>1</v>
      </c>
    </row>
    <row r="1597" spans="1:4">
      <c r="A1597" t="s">
        <v>463</v>
      </c>
      <c r="B1597" t="s">
        <v>258</v>
      </c>
      <c r="C1597" t="s">
        <v>472</v>
      </c>
      <c r="D1597">
        <v>1</v>
      </c>
    </row>
    <row r="1598" spans="1:4">
      <c r="A1598" t="s">
        <v>463</v>
      </c>
      <c r="B1598" t="s">
        <v>259</v>
      </c>
      <c r="C1598" t="s">
        <v>467</v>
      </c>
      <c r="D1598">
        <v>10</v>
      </c>
    </row>
    <row r="1599" spans="1:4">
      <c r="A1599" t="s">
        <v>463</v>
      </c>
      <c r="B1599" t="s">
        <v>259</v>
      </c>
      <c r="C1599" t="s">
        <v>466</v>
      </c>
      <c r="D1599">
        <v>8</v>
      </c>
    </row>
    <row r="1600" spans="1:4">
      <c r="A1600" t="s">
        <v>463</v>
      </c>
      <c r="B1600" t="s">
        <v>259</v>
      </c>
      <c r="C1600" t="s">
        <v>468</v>
      </c>
      <c r="D1600">
        <v>1</v>
      </c>
    </row>
    <row r="1601" spans="1:4">
      <c r="A1601" t="s">
        <v>463</v>
      </c>
      <c r="B1601" t="s">
        <v>259</v>
      </c>
      <c r="C1601" t="s">
        <v>918</v>
      </c>
      <c r="D1601">
        <v>1</v>
      </c>
    </row>
    <row r="1602" spans="1:4">
      <c r="A1602" t="s">
        <v>463</v>
      </c>
      <c r="B1602" t="s">
        <v>259</v>
      </c>
      <c r="C1602" t="s">
        <v>470</v>
      </c>
      <c r="D1602">
        <v>0</v>
      </c>
    </row>
    <row r="1603" spans="1:4">
      <c r="A1603" t="s">
        <v>463</v>
      </c>
      <c r="B1603" t="s">
        <v>259</v>
      </c>
      <c r="C1603" t="s">
        <v>1367</v>
      </c>
      <c r="D1603">
        <v>0</v>
      </c>
    </row>
    <row r="1604" spans="1:4">
      <c r="A1604" t="s">
        <v>463</v>
      </c>
      <c r="B1604" t="s">
        <v>259</v>
      </c>
      <c r="C1604" t="s">
        <v>472</v>
      </c>
      <c r="D1604">
        <v>0</v>
      </c>
    </row>
    <row r="1605" spans="1:4">
      <c r="A1605" t="s">
        <v>463</v>
      </c>
      <c r="B1605" t="s">
        <v>260</v>
      </c>
      <c r="C1605" t="s">
        <v>467</v>
      </c>
      <c r="D1605">
        <v>28</v>
      </c>
    </row>
    <row r="1606" spans="1:4">
      <c r="A1606" t="s">
        <v>463</v>
      </c>
      <c r="B1606" t="s">
        <v>260</v>
      </c>
      <c r="C1606" t="s">
        <v>466</v>
      </c>
      <c r="D1606">
        <v>9</v>
      </c>
    </row>
    <row r="1607" spans="1:4">
      <c r="A1607" t="s">
        <v>463</v>
      </c>
      <c r="B1607" t="s">
        <v>260</v>
      </c>
      <c r="C1607" t="s">
        <v>468</v>
      </c>
      <c r="D1607">
        <v>55</v>
      </c>
    </row>
    <row r="1608" spans="1:4">
      <c r="A1608" t="s">
        <v>463</v>
      </c>
      <c r="B1608" t="s">
        <v>260</v>
      </c>
      <c r="C1608" t="s">
        <v>918</v>
      </c>
      <c r="D1608">
        <v>10</v>
      </c>
    </row>
    <row r="1609" spans="1:4">
      <c r="A1609" t="s">
        <v>463</v>
      </c>
      <c r="B1609" t="s">
        <v>260</v>
      </c>
      <c r="C1609" t="s">
        <v>470</v>
      </c>
      <c r="D1609">
        <v>21</v>
      </c>
    </row>
    <row r="1610" spans="1:4">
      <c r="A1610" t="s">
        <v>463</v>
      </c>
      <c r="B1610" t="s">
        <v>260</v>
      </c>
      <c r="C1610" t="s">
        <v>1367</v>
      </c>
      <c r="D1610">
        <v>4</v>
      </c>
    </row>
    <row r="1611" spans="1:4">
      <c r="A1611" t="s">
        <v>463</v>
      </c>
      <c r="B1611" t="s">
        <v>260</v>
      </c>
      <c r="C1611" t="s">
        <v>472</v>
      </c>
      <c r="D1611">
        <v>3</v>
      </c>
    </row>
    <row r="1612" spans="1:4">
      <c r="A1612" t="s">
        <v>261</v>
      </c>
      <c r="B1612" t="s">
        <v>262</v>
      </c>
      <c r="C1612" t="s">
        <v>467</v>
      </c>
      <c r="D1612">
        <v>161</v>
      </c>
    </row>
    <row r="1613" spans="1:4">
      <c r="A1613" t="s">
        <v>261</v>
      </c>
      <c r="B1613" t="s">
        <v>262</v>
      </c>
      <c r="C1613" t="s">
        <v>466</v>
      </c>
      <c r="D1613">
        <v>66</v>
      </c>
    </row>
    <row r="1614" spans="1:4">
      <c r="A1614" t="s">
        <v>261</v>
      </c>
      <c r="B1614" t="s">
        <v>262</v>
      </c>
      <c r="C1614" t="s">
        <v>468</v>
      </c>
      <c r="D1614">
        <v>167</v>
      </c>
    </row>
    <row r="1615" spans="1:4">
      <c r="A1615" t="s">
        <v>261</v>
      </c>
      <c r="B1615" t="s">
        <v>262</v>
      </c>
      <c r="C1615" t="s">
        <v>918</v>
      </c>
      <c r="D1615">
        <v>12</v>
      </c>
    </row>
    <row r="1616" spans="1:4">
      <c r="A1616" t="s">
        <v>261</v>
      </c>
      <c r="B1616" t="s">
        <v>262</v>
      </c>
      <c r="C1616" t="s">
        <v>470</v>
      </c>
      <c r="D1616">
        <v>77</v>
      </c>
    </row>
    <row r="1617" spans="1:4">
      <c r="A1617" t="s">
        <v>261</v>
      </c>
      <c r="B1617" t="s">
        <v>262</v>
      </c>
      <c r="C1617" t="s">
        <v>1367</v>
      </c>
      <c r="D1617">
        <v>4</v>
      </c>
    </row>
    <row r="1618" spans="1:4">
      <c r="A1618" t="s">
        <v>261</v>
      </c>
      <c r="B1618" t="s">
        <v>262</v>
      </c>
      <c r="C1618" t="s">
        <v>472</v>
      </c>
      <c r="D1618">
        <v>45</v>
      </c>
    </row>
    <row r="1619" spans="1:4">
      <c r="A1619" t="s">
        <v>261</v>
      </c>
      <c r="B1619" t="s">
        <v>263</v>
      </c>
      <c r="C1619" t="s">
        <v>467</v>
      </c>
      <c r="D1619">
        <v>54</v>
      </c>
    </row>
    <row r="1620" spans="1:4">
      <c r="A1620" t="s">
        <v>261</v>
      </c>
      <c r="B1620" t="s">
        <v>263</v>
      </c>
      <c r="C1620" t="s">
        <v>466</v>
      </c>
      <c r="D1620">
        <v>25</v>
      </c>
    </row>
    <row r="1621" spans="1:4">
      <c r="A1621" t="s">
        <v>261</v>
      </c>
      <c r="B1621" t="s">
        <v>263</v>
      </c>
      <c r="C1621" t="s">
        <v>468</v>
      </c>
      <c r="D1621">
        <v>64</v>
      </c>
    </row>
    <row r="1622" spans="1:4">
      <c r="A1622" t="s">
        <v>261</v>
      </c>
      <c r="B1622" t="s">
        <v>263</v>
      </c>
      <c r="C1622" t="s">
        <v>918</v>
      </c>
      <c r="D1622">
        <v>7</v>
      </c>
    </row>
    <row r="1623" spans="1:4">
      <c r="A1623" t="s">
        <v>261</v>
      </c>
      <c r="B1623" t="s">
        <v>263</v>
      </c>
      <c r="C1623" t="s">
        <v>470</v>
      </c>
      <c r="D1623">
        <v>84</v>
      </c>
    </row>
    <row r="1624" spans="1:4">
      <c r="A1624" t="s">
        <v>261</v>
      </c>
      <c r="B1624" t="s">
        <v>263</v>
      </c>
      <c r="C1624" t="s">
        <v>1367</v>
      </c>
      <c r="D1624">
        <v>2</v>
      </c>
    </row>
    <row r="1625" spans="1:4">
      <c r="A1625" t="s">
        <v>261</v>
      </c>
      <c r="B1625" t="s">
        <v>263</v>
      </c>
      <c r="C1625" t="s">
        <v>472</v>
      </c>
      <c r="D1625">
        <v>19</v>
      </c>
    </row>
    <row r="1626" spans="1:4">
      <c r="A1626" t="s">
        <v>261</v>
      </c>
      <c r="B1626" t="s">
        <v>264</v>
      </c>
      <c r="C1626" t="s">
        <v>467</v>
      </c>
      <c r="D1626">
        <v>16</v>
      </c>
    </row>
    <row r="1627" spans="1:4">
      <c r="A1627" t="s">
        <v>261</v>
      </c>
      <c r="B1627" t="s">
        <v>264</v>
      </c>
      <c r="C1627" t="s">
        <v>466</v>
      </c>
      <c r="D1627">
        <v>8</v>
      </c>
    </row>
    <row r="1628" spans="1:4">
      <c r="A1628" t="s">
        <v>261</v>
      </c>
      <c r="B1628" t="s">
        <v>264</v>
      </c>
      <c r="C1628" t="s">
        <v>468</v>
      </c>
      <c r="D1628">
        <v>0</v>
      </c>
    </row>
    <row r="1629" spans="1:4">
      <c r="A1629" t="s">
        <v>261</v>
      </c>
      <c r="B1629" t="s">
        <v>264</v>
      </c>
      <c r="C1629" t="s">
        <v>918</v>
      </c>
      <c r="D1629">
        <v>0</v>
      </c>
    </row>
    <row r="1630" spans="1:4">
      <c r="A1630" t="s">
        <v>261</v>
      </c>
      <c r="B1630" t="s">
        <v>264</v>
      </c>
      <c r="C1630" t="s">
        <v>470</v>
      </c>
      <c r="D1630">
        <v>7</v>
      </c>
    </row>
    <row r="1631" spans="1:4">
      <c r="A1631" t="s">
        <v>261</v>
      </c>
      <c r="B1631" t="s">
        <v>264</v>
      </c>
      <c r="C1631" t="s">
        <v>1367</v>
      </c>
      <c r="D1631">
        <v>2</v>
      </c>
    </row>
    <row r="1632" spans="1:4">
      <c r="A1632" t="s">
        <v>261</v>
      </c>
      <c r="B1632" t="s">
        <v>264</v>
      </c>
      <c r="C1632" t="s">
        <v>472</v>
      </c>
      <c r="D1632">
        <v>3</v>
      </c>
    </row>
    <row r="1633" spans="1:4">
      <c r="A1633" t="s">
        <v>261</v>
      </c>
      <c r="B1633" t="s">
        <v>265</v>
      </c>
      <c r="C1633" t="s">
        <v>467</v>
      </c>
      <c r="D1633">
        <v>10</v>
      </c>
    </row>
    <row r="1634" spans="1:4">
      <c r="A1634" t="s">
        <v>261</v>
      </c>
      <c r="B1634" t="s">
        <v>265</v>
      </c>
      <c r="C1634" t="s">
        <v>466</v>
      </c>
      <c r="D1634">
        <v>5</v>
      </c>
    </row>
    <row r="1635" spans="1:4">
      <c r="A1635" t="s">
        <v>261</v>
      </c>
      <c r="B1635" t="s">
        <v>265</v>
      </c>
      <c r="C1635" t="s">
        <v>468</v>
      </c>
      <c r="D1635">
        <v>6</v>
      </c>
    </row>
    <row r="1636" spans="1:4">
      <c r="A1636" t="s">
        <v>261</v>
      </c>
      <c r="B1636" t="s">
        <v>265</v>
      </c>
      <c r="C1636" t="s">
        <v>918</v>
      </c>
      <c r="D1636">
        <v>1</v>
      </c>
    </row>
    <row r="1637" spans="1:4">
      <c r="A1637" t="s">
        <v>261</v>
      </c>
      <c r="B1637" t="s">
        <v>265</v>
      </c>
      <c r="C1637" t="s">
        <v>470</v>
      </c>
      <c r="D1637">
        <v>25</v>
      </c>
    </row>
    <row r="1638" spans="1:4">
      <c r="A1638" t="s">
        <v>261</v>
      </c>
      <c r="B1638" t="s">
        <v>265</v>
      </c>
      <c r="C1638" t="s">
        <v>1367</v>
      </c>
      <c r="D1638">
        <v>0</v>
      </c>
    </row>
    <row r="1639" spans="1:4">
      <c r="A1639" t="s">
        <v>261</v>
      </c>
      <c r="B1639" t="s">
        <v>265</v>
      </c>
      <c r="C1639" t="s">
        <v>472</v>
      </c>
      <c r="D1639">
        <v>5</v>
      </c>
    </row>
    <row r="1640" spans="1:4">
      <c r="A1640" t="s">
        <v>261</v>
      </c>
      <c r="B1640" t="s">
        <v>266</v>
      </c>
      <c r="C1640" t="s">
        <v>467</v>
      </c>
      <c r="D1640">
        <v>11</v>
      </c>
    </row>
    <row r="1641" spans="1:4">
      <c r="A1641" t="s">
        <v>261</v>
      </c>
      <c r="B1641" t="s">
        <v>266</v>
      </c>
      <c r="C1641" t="s">
        <v>466</v>
      </c>
      <c r="D1641">
        <v>2</v>
      </c>
    </row>
    <row r="1642" spans="1:4">
      <c r="A1642" t="s">
        <v>261</v>
      </c>
      <c r="B1642" t="s">
        <v>266</v>
      </c>
      <c r="C1642" t="s">
        <v>468</v>
      </c>
      <c r="D1642">
        <v>0</v>
      </c>
    </row>
    <row r="1643" spans="1:4">
      <c r="A1643" t="s">
        <v>261</v>
      </c>
      <c r="B1643" t="s">
        <v>266</v>
      </c>
      <c r="C1643" t="s">
        <v>918</v>
      </c>
      <c r="D1643">
        <v>9</v>
      </c>
    </row>
    <row r="1644" spans="1:4">
      <c r="A1644" t="s">
        <v>261</v>
      </c>
      <c r="B1644" t="s">
        <v>266</v>
      </c>
      <c r="C1644" t="s">
        <v>470</v>
      </c>
      <c r="D1644">
        <v>15</v>
      </c>
    </row>
    <row r="1645" spans="1:4">
      <c r="A1645" t="s">
        <v>261</v>
      </c>
      <c r="B1645" t="s">
        <v>266</v>
      </c>
      <c r="C1645" t="s">
        <v>1367</v>
      </c>
      <c r="D1645">
        <v>0</v>
      </c>
    </row>
    <row r="1646" spans="1:4">
      <c r="A1646" t="s">
        <v>261</v>
      </c>
      <c r="B1646" t="s">
        <v>266</v>
      </c>
      <c r="C1646" t="s">
        <v>472</v>
      </c>
      <c r="D1646">
        <v>6</v>
      </c>
    </row>
    <row r="1647" spans="1:4">
      <c r="A1647" t="s">
        <v>261</v>
      </c>
      <c r="B1647" t="s">
        <v>267</v>
      </c>
      <c r="C1647" t="s">
        <v>467</v>
      </c>
      <c r="D1647">
        <v>41</v>
      </c>
    </row>
    <row r="1648" spans="1:4">
      <c r="A1648" t="s">
        <v>261</v>
      </c>
      <c r="B1648" t="s">
        <v>267</v>
      </c>
      <c r="C1648" t="s">
        <v>466</v>
      </c>
      <c r="D1648">
        <v>8</v>
      </c>
    </row>
    <row r="1649" spans="1:4">
      <c r="A1649" t="s">
        <v>261</v>
      </c>
      <c r="B1649" t="s">
        <v>267</v>
      </c>
      <c r="C1649" t="s">
        <v>468</v>
      </c>
      <c r="D1649">
        <v>19</v>
      </c>
    </row>
    <row r="1650" spans="1:4">
      <c r="A1650" t="s">
        <v>261</v>
      </c>
      <c r="B1650" t="s">
        <v>267</v>
      </c>
      <c r="C1650" t="s">
        <v>918</v>
      </c>
      <c r="D1650">
        <v>21</v>
      </c>
    </row>
    <row r="1651" spans="1:4">
      <c r="A1651" t="s">
        <v>261</v>
      </c>
      <c r="B1651" t="s">
        <v>267</v>
      </c>
      <c r="C1651" t="s">
        <v>470</v>
      </c>
      <c r="D1651">
        <v>20</v>
      </c>
    </row>
    <row r="1652" spans="1:4">
      <c r="A1652" t="s">
        <v>261</v>
      </c>
      <c r="B1652" t="s">
        <v>267</v>
      </c>
      <c r="C1652" t="s">
        <v>1367</v>
      </c>
      <c r="D1652">
        <v>7</v>
      </c>
    </row>
    <row r="1653" spans="1:4">
      <c r="A1653" t="s">
        <v>261</v>
      </c>
      <c r="B1653" t="s">
        <v>267</v>
      </c>
      <c r="C1653" t="s">
        <v>472</v>
      </c>
      <c r="D1653">
        <v>2</v>
      </c>
    </row>
    <row r="1654" spans="1:4">
      <c r="A1654" t="s">
        <v>261</v>
      </c>
      <c r="B1654" t="s">
        <v>268</v>
      </c>
      <c r="C1654" t="s">
        <v>467</v>
      </c>
      <c r="D1654">
        <v>23</v>
      </c>
    </row>
    <row r="1655" spans="1:4">
      <c r="A1655" t="s">
        <v>261</v>
      </c>
      <c r="B1655" t="s">
        <v>268</v>
      </c>
      <c r="C1655" t="s">
        <v>466</v>
      </c>
      <c r="D1655">
        <v>6</v>
      </c>
    </row>
    <row r="1656" spans="1:4">
      <c r="A1656" t="s">
        <v>261</v>
      </c>
      <c r="B1656" t="s">
        <v>268</v>
      </c>
      <c r="C1656" t="s">
        <v>468</v>
      </c>
      <c r="D1656">
        <v>0</v>
      </c>
    </row>
    <row r="1657" spans="1:4">
      <c r="A1657" t="s">
        <v>261</v>
      </c>
      <c r="B1657" t="s">
        <v>268</v>
      </c>
      <c r="C1657" t="s">
        <v>918</v>
      </c>
      <c r="D1657">
        <v>2</v>
      </c>
    </row>
    <row r="1658" spans="1:4">
      <c r="A1658" t="s">
        <v>261</v>
      </c>
      <c r="B1658" t="s">
        <v>268</v>
      </c>
      <c r="C1658" t="s">
        <v>470</v>
      </c>
      <c r="D1658">
        <v>22</v>
      </c>
    </row>
    <row r="1659" spans="1:4">
      <c r="A1659" t="s">
        <v>261</v>
      </c>
      <c r="B1659" t="s">
        <v>268</v>
      </c>
      <c r="C1659" t="s">
        <v>1367</v>
      </c>
      <c r="D1659">
        <v>4</v>
      </c>
    </row>
    <row r="1660" spans="1:4">
      <c r="A1660" t="s">
        <v>261</v>
      </c>
      <c r="B1660" t="s">
        <v>268</v>
      </c>
      <c r="C1660" t="s">
        <v>472</v>
      </c>
      <c r="D1660">
        <v>1</v>
      </c>
    </row>
    <row r="1661" spans="1:4">
      <c r="A1661" t="s">
        <v>261</v>
      </c>
      <c r="B1661" t="s">
        <v>269</v>
      </c>
      <c r="C1661" t="s">
        <v>467</v>
      </c>
      <c r="D1661">
        <v>46</v>
      </c>
    </row>
    <row r="1662" spans="1:4">
      <c r="A1662" t="s">
        <v>261</v>
      </c>
      <c r="B1662" t="s">
        <v>269</v>
      </c>
      <c r="C1662" t="s">
        <v>466</v>
      </c>
      <c r="D1662">
        <v>0</v>
      </c>
    </row>
    <row r="1663" spans="1:4">
      <c r="A1663" t="s">
        <v>261</v>
      </c>
      <c r="B1663" t="s">
        <v>269</v>
      </c>
      <c r="C1663" t="s">
        <v>468</v>
      </c>
      <c r="D1663">
        <v>4</v>
      </c>
    </row>
    <row r="1664" spans="1:4">
      <c r="A1664" t="s">
        <v>261</v>
      </c>
      <c r="B1664" t="s">
        <v>269</v>
      </c>
      <c r="C1664" t="s">
        <v>918</v>
      </c>
      <c r="D1664">
        <v>4</v>
      </c>
    </row>
    <row r="1665" spans="1:4">
      <c r="A1665" t="s">
        <v>261</v>
      </c>
      <c r="B1665" t="s">
        <v>269</v>
      </c>
      <c r="C1665" t="s">
        <v>470</v>
      </c>
      <c r="D1665">
        <v>4</v>
      </c>
    </row>
    <row r="1666" spans="1:4">
      <c r="A1666" t="s">
        <v>261</v>
      </c>
      <c r="B1666" t="s">
        <v>269</v>
      </c>
      <c r="C1666" t="s">
        <v>1367</v>
      </c>
      <c r="D1666">
        <v>4</v>
      </c>
    </row>
    <row r="1667" spans="1:4">
      <c r="A1667" t="s">
        <v>261</v>
      </c>
      <c r="B1667" t="s">
        <v>269</v>
      </c>
      <c r="C1667" t="s">
        <v>472</v>
      </c>
      <c r="D1667">
        <v>4</v>
      </c>
    </row>
    <row r="1668" spans="1:4">
      <c r="A1668" t="s">
        <v>261</v>
      </c>
      <c r="B1668" t="s">
        <v>270</v>
      </c>
      <c r="C1668" t="s">
        <v>467</v>
      </c>
      <c r="D1668">
        <v>54</v>
      </c>
    </row>
    <row r="1669" spans="1:4">
      <c r="A1669" t="s">
        <v>261</v>
      </c>
      <c r="B1669" t="s">
        <v>270</v>
      </c>
      <c r="C1669" t="s">
        <v>466</v>
      </c>
      <c r="D1669">
        <v>5</v>
      </c>
    </row>
    <row r="1670" spans="1:4">
      <c r="A1670" t="s">
        <v>261</v>
      </c>
      <c r="B1670" t="s">
        <v>270</v>
      </c>
      <c r="C1670" t="s">
        <v>468</v>
      </c>
      <c r="D1670">
        <v>10</v>
      </c>
    </row>
    <row r="1671" spans="1:4">
      <c r="A1671" t="s">
        <v>261</v>
      </c>
      <c r="B1671" t="s">
        <v>270</v>
      </c>
      <c r="C1671" t="s">
        <v>918</v>
      </c>
      <c r="D1671">
        <v>2</v>
      </c>
    </row>
    <row r="1672" spans="1:4">
      <c r="A1672" t="s">
        <v>261</v>
      </c>
      <c r="B1672" t="s">
        <v>270</v>
      </c>
      <c r="C1672" t="s">
        <v>470</v>
      </c>
      <c r="D1672">
        <v>15</v>
      </c>
    </row>
    <row r="1673" spans="1:4">
      <c r="A1673" t="s">
        <v>261</v>
      </c>
      <c r="B1673" t="s">
        <v>270</v>
      </c>
      <c r="C1673" t="s">
        <v>1367</v>
      </c>
      <c r="D1673">
        <v>33</v>
      </c>
    </row>
    <row r="1674" spans="1:4">
      <c r="A1674" t="s">
        <v>261</v>
      </c>
      <c r="B1674" t="s">
        <v>270</v>
      </c>
      <c r="C1674" t="s">
        <v>472</v>
      </c>
      <c r="D1674">
        <v>4</v>
      </c>
    </row>
    <row r="1675" spans="1:4">
      <c r="A1675" t="s">
        <v>261</v>
      </c>
      <c r="B1675" t="s">
        <v>271</v>
      </c>
      <c r="C1675" t="s">
        <v>467</v>
      </c>
      <c r="D1675">
        <v>15</v>
      </c>
    </row>
    <row r="1676" spans="1:4">
      <c r="A1676" t="s">
        <v>261</v>
      </c>
      <c r="B1676" t="s">
        <v>271</v>
      </c>
      <c r="C1676" t="s">
        <v>466</v>
      </c>
      <c r="D1676">
        <v>1</v>
      </c>
    </row>
    <row r="1677" spans="1:4">
      <c r="A1677" t="s">
        <v>261</v>
      </c>
      <c r="B1677" t="s">
        <v>271</v>
      </c>
      <c r="C1677" t="s">
        <v>468</v>
      </c>
      <c r="D1677">
        <v>2</v>
      </c>
    </row>
    <row r="1678" spans="1:4">
      <c r="A1678" t="s">
        <v>261</v>
      </c>
      <c r="B1678" t="s">
        <v>271</v>
      </c>
      <c r="C1678" t="s">
        <v>918</v>
      </c>
      <c r="D1678">
        <v>16</v>
      </c>
    </row>
    <row r="1679" spans="1:4">
      <c r="A1679" t="s">
        <v>261</v>
      </c>
      <c r="B1679" t="s">
        <v>271</v>
      </c>
      <c r="C1679" t="s">
        <v>470</v>
      </c>
      <c r="D1679">
        <v>12</v>
      </c>
    </row>
    <row r="1680" spans="1:4">
      <c r="A1680" t="s">
        <v>261</v>
      </c>
      <c r="B1680" t="s">
        <v>271</v>
      </c>
      <c r="C1680" t="s">
        <v>1367</v>
      </c>
      <c r="D1680">
        <v>8</v>
      </c>
    </row>
    <row r="1681" spans="1:4">
      <c r="A1681" t="s">
        <v>261</v>
      </c>
      <c r="B1681" t="s">
        <v>271</v>
      </c>
      <c r="C1681" t="s">
        <v>472</v>
      </c>
      <c r="D1681">
        <v>2</v>
      </c>
    </row>
    <row r="1682" spans="1:4">
      <c r="A1682" t="s">
        <v>261</v>
      </c>
      <c r="B1682" t="s">
        <v>272</v>
      </c>
      <c r="C1682" t="s">
        <v>467</v>
      </c>
      <c r="D1682">
        <v>14</v>
      </c>
    </row>
    <row r="1683" spans="1:4">
      <c r="A1683" t="s">
        <v>261</v>
      </c>
      <c r="B1683" t="s">
        <v>272</v>
      </c>
      <c r="C1683" t="s">
        <v>466</v>
      </c>
      <c r="D1683">
        <v>3</v>
      </c>
    </row>
    <row r="1684" spans="1:4">
      <c r="A1684" t="s">
        <v>261</v>
      </c>
      <c r="B1684" t="s">
        <v>272</v>
      </c>
      <c r="C1684" t="s">
        <v>468</v>
      </c>
      <c r="D1684">
        <v>5</v>
      </c>
    </row>
    <row r="1685" spans="1:4">
      <c r="A1685" t="s">
        <v>261</v>
      </c>
      <c r="B1685" t="s">
        <v>272</v>
      </c>
      <c r="C1685" t="s">
        <v>918</v>
      </c>
      <c r="D1685">
        <v>15</v>
      </c>
    </row>
    <row r="1686" spans="1:4">
      <c r="A1686" t="s">
        <v>261</v>
      </c>
      <c r="B1686" t="s">
        <v>272</v>
      </c>
      <c r="C1686" t="s">
        <v>470</v>
      </c>
      <c r="D1686">
        <v>18</v>
      </c>
    </row>
    <row r="1687" spans="1:4">
      <c r="A1687" t="s">
        <v>261</v>
      </c>
      <c r="B1687" t="s">
        <v>272</v>
      </c>
      <c r="C1687" t="s">
        <v>1367</v>
      </c>
      <c r="D1687">
        <v>22</v>
      </c>
    </row>
    <row r="1688" spans="1:4">
      <c r="A1688" t="s">
        <v>261</v>
      </c>
      <c r="B1688" t="s">
        <v>272</v>
      </c>
      <c r="C1688" t="s">
        <v>472</v>
      </c>
      <c r="D1688">
        <v>8</v>
      </c>
    </row>
    <row r="1689" spans="1:4">
      <c r="A1689" t="s">
        <v>261</v>
      </c>
      <c r="B1689" t="s">
        <v>273</v>
      </c>
      <c r="C1689" t="s">
        <v>467</v>
      </c>
      <c r="D1689">
        <v>8</v>
      </c>
    </row>
    <row r="1690" spans="1:4">
      <c r="A1690" t="s">
        <v>261</v>
      </c>
      <c r="B1690" t="s">
        <v>273</v>
      </c>
      <c r="C1690" t="s">
        <v>466</v>
      </c>
      <c r="D1690">
        <v>2</v>
      </c>
    </row>
    <row r="1691" spans="1:4">
      <c r="A1691" t="s">
        <v>261</v>
      </c>
      <c r="B1691" t="s">
        <v>273</v>
      </c>
      <c r="C1691" t="s">
        <v>468</v>
      </c>
      <c r="D1691">
        <v>3</v>
      </c>
    </row>
    <row r="1692" spans="1:4">
      <c r="A1692" t="s">
        <v>261</v>
      </c>
      <c r="B1692" t="s">
        <v>273</v>
      </c>
      <c r="C1692" t="s">
        <v>918</v>
      </c>
      <c r="D1692">
        <v>3</v>
      </c>
    </row>
    <row r="1693" spans="1:4">
      <c r="A1693" t="s">
        <v>261</v>
      </c>
      <c r="B1693" t="s">
        <v>273</v>
      </c>
      <c r="C1693" t="s">
        <v>470</v>
      </c>
      <c r="D1693">
        <v>1</v>
      </c>
    </row>
    <row r="1694" spans="1:4">
      <c r="A1694" t="s">
        <v>261</v>
      </c>
      <c r="B1694" t="s">
        <v>273</v>
      </c>
      <c r="C1694" t="s">
        <v>1367</v>
      </c>
      <c r="D1694">
        <v>5</v>
      </c>
    </row>
    <row r="1695" spans="1:4">
      <c r="A1695" t="s">
        <v>261</v>
      </c>
      <c r="B1695" t="s">
        <v>273</v>
      </c>
      <c r="C1695" t="s">
        <v>472</v>
      </c>
      <c r="D1695">
        <v>0</v>
      </c>
    </row>
    <row r="1696" spans="1:4">
      <c r="A1696" t="s">
        <v>261</v>
      </c>
      <c r="B1696" t="s">
        <v>274</v>
      </c>
      <c r="C1696" t="s">
        <v>467</v>
      </c>
      <c r="D1696">
        <v>56</v>
      </c>
    </row>
    <row r="1697" spans="1:4">
      <c r="A1697" t="s">
        <v>261</v>
      </c>
      <c r="B1697" t="s">
        <v>274</v>
      </c>
      <c r="C1697" t="s">
        <v>466</v>
      </c>
      <c r="D1697">
        <v>6</v>
      </c>
    </row>
    <row r="1698" spans="1:4">
      <c r="A1698" t="s">
        <v>261</v>
      </c>
      <c r="B1698" t="s">
        <v>274</v>
      </c>
      <c r="C1698" t="s">
        <v>468</v>
      </c>
      <c r="D1698">
        <v>24</v>
      </c>
    </row>
    <row r="1699" spans="1:4">
      <c r="A1699" t="s">
        <v>261</v>
      </c>
      <c r="B1699" t="s">
        <v>274</v>
      </c>
      <c r="C1699" t="s">
        <v>918</v>
      </c>
      <c r="D1699">
        <v>9</v>
      </c>
    </row>
    <row r="1700" spans="1:4">
      <c r="A1700" t="s">
        <v>261</v>
      </c>
      <c r="B1700" t="s">
        <v>274</v>
      </c>
      <c r="C1700" t="s">
        <v>470</v>
      </c>
      <c r="D1700">
        <v>25</v>
      </c>
    </row>
    <row r="1701" spans="1:4">
      <c r="A1701" t="s">
        <v>261</v>
      </c>
      <c r="B1701" t="s">
        <v>274</v>
      </c>
      <c r="C1701" t="s">
        <v>1367</v>
      </c>
      <c r="D1701">
        <v>6</v>
      </c>
    </row>
    <row r="1702" spans="1:4">
      <c r="A1702" t="s">
        <v>261</v>
      </c>
      <c r="B1702" t="s">
        <v>274</v>
      </c>
      <c r="C1702" t="s">
        <v>472</v>
      </c>
      <c r="D1702">
        <v>2</v>
      </c>
    </row>
    <row r="1703" spans="1:4">
      <c r="A1703" t="s">
        <v>261</v>
      </c>
      <c r="B1703" t="s">
        <v>275</v>
      </c>
      <c r="C1703" t="s">
        <v>467</v>
      </c>
      <c r="D1703">
        <v>40</v>
      </c>
    </row>
    <row r="1704" spans="1:4">
      <c r="A1704" t="s">
        <v>261</v>
      </c>
      <c r="B1704" t="s">
        <v>275</v>
      </c>
      <c r="C1704" t="s">
        <v>466</v>
      </c>
      <c r="D1704">
        <v>28</v>
      </c>
    </row>
    <row r="1705" spans="1:4">
      <c r="A1705" t="s">
        <v>261</v>
      </c>
      <c r="B1705" t="s">
        <v>275</v>
      </c>
      <c r="C1705" t="s">
        <v>468</v>
      </c>
      <c r="D1705">
        <v>42</v>
      </c>
    </row>
    <row r="1706" spans="1:4">
      <c r="A1706" t="s">
        <v>261</v>
      </c>
      <c r="B1706" t="s">
        <v>275</v>
      </c>
      <c r="C1706" t="s">
        <v>918</v>
      </c>
      <c r="D1706">
        <v>1</v>
      </c>
    </row>
    <row r="1707" spans="1:4">
      <c r="A1707" t="s">
        <v>261</v>
      </c>
      <c r="B1707" t="s">
        <v>275</v>
      </c>
      <c r="C1707" t="s">
        <v>470</v>
      </c>
      <c r="D1707">
        <v>69</v>
      </c>
    </row>
    <row r="1708" spans="1:4">
      <c r="A1708" t="s">
        <v>261</v>
      </c>
      <c r="B1708" t="s">
        <v>275</v>
      </c>
      <c r="C1708" t="s">
        <v>1367</v>
      </c>
      <c r="D1708">
        <v>1</v>
      </c>
    </row>
    <row r="1709" spans="1:4">
      <c r="A1709" t="s">
        <v>261</v>
      </c>
      <c r="B1709" t="s">
        <v>275</v>
      </c>
      <c r="C1709" t="s">
        <v>472</v>
      </c>
      <c r="D1709">
        <v>25</v>
      </c>
    </row>
    <row r="1710" spans="1:4">
      <c r="A1710" t="s">
        <v>261</v>
      </c>
      <c r="B1710" t="s">
        <v>276</v>
      </c>
      <c r="C1710" t="s">
        <v>467</v>
      </c>
      <c r="D1710">
        <v>28</v>
      </c>
    </row>
    <row r="1711" spans="1:4">
      <c r="A1711" t="s">
        <v>261</v>
      </c>
      <c r="B1711" t="s">
        <v>276</v>
      </c>
      <c r="C1711" t="s">
        <v>466</v>
      </c>
      <c r="D1711">
        <v>5</v>
      </c>
    </row>
    <row r="1712" spans="1:4">
      <c r="A1712" t="s">
        <v>261</v>
      </c>
      <c r="B1712" t="s">
        <v>276</v>
      </c>
      <c r="C1712" t="s">
        <v>468</v>
      </c>
      <c r="D1712">
        <v>32</v>
      </c>
    </row>
    <row r="1713" spans="1:4">
      <c r="A1713" t="s">
        <v>261</v>
      </c>
      <c r="B1713" t="s">
        <v>276</v>
      </c>
      <c r="C1713" t="s">
        <v>918</v>
      </c>
      <c r="D1713">
        <v>9</v>
      </c>
    </row>
    <row r="1714" spans="1:4">
      <c r="A1714" t="s">
        <v>261</v>
      </c>
      <c r="B1714" t="s">
        <v>276</v>
      </c>
      <c r="C1714" t="s">
        <v>470</v>
      </c>
      <c r="D1714">
        <v>23</v>
      </c>
    </row>
    <row r="1715" spans="1:4">
      <c r="A1715" t="s">
        <v>261</v>
      </c>
      <c r="B1715" t="s">
        <v>276</v>
      </c>
      <c r="C1715" t="s">
        <v>1367</v>
      </c>
      <c r="D1715">
        <v>3</v>
      </c>
    </row>
    <row r="1716" spans="1:4">
      <c r="A1716" t="s">
        <v>261</v>
      </c>
      <c r="B1716" t="s">
        <v>276</v>
      </c>
      <c r="C1716" t="s">
        <v>472</v>
      </c>
      <c r="D1716">
        <v>8</v>
      </c>
    </row>
    <row r="1717" spans="1:4">
      <c r="A1717" t="s">
        <v>261</v>
      </c>
      <c r="B1717" t="s">
        <v>277</v>
      </c>
      <c r="C1717" t="s">
        <v>467</v>
      </c>
      <c r="D1717">
        <v>27</v>
      </c>
    </row>
    <row r="1718" spans="1:4">
      <c r="A1718" t="s">
        <v>261</v>
      </c>
      <c r="B1718" t="s">
        <v>277</v>
      </c>
      <c r="C1718" t="s">
        <v>466</v>
      </c>
      <c r="D1718">
        <v>3</v>
      </c>
    </row>
    <row r="1719" spans="1:4">
      <c r="A1719" t="s">
        <v>261</v>
      </c>
      <c r="B1719" t="s">
        <v>277</v>
      </c>
      <c r="C1719" t="s">
        <v>468</v>
      </c>
      <c r="D1719">
        <v>12</v>
      </c>
    </row>
    <row r="1720" spans="1:4">
      <c r="A1720" t="s">
        <v>261</v>
      </c>
      <c r="B1720" t="s">
        <v>277</v>
      </c>
      <c r="C1720" t="s">
        <v>918</v>
      </c>
      <c r="D1720">
        <v>18</v>
      </c>
    </row>
    <row r="1721" spans="1:4">
      <c r="A1721" t="s">
        <v>261</v>
      </c>
      <c r="B1721" t="s">
        <v>277</v>
      </c>
      <c r="C1721" t="s">
        <v>470</v>
      </c>
      <c r="D1721">
        <v>53</v>
      </c>
    </row>
    <row r="1722" spans="1:4">
      <c r="A1722" t="s">
        <v>261</v>
      </c>
      <c r="B1722" t="s">
        <v>277</v>
      </c>
      <c r="C1722" t="s">
        <v>1367</v>
      </c>
      <c r="D1722">
        <v>0</v>
      </c>
    </row>
    <row r="1723" spans="1:4">
      <c r="A1723" t="s">
        <v>261</v>
      </c>
      <c r="B1723" t="s">
        <v>277</v>
      </c>
      <c r="C1723" t="s">
        <v>472</v>
      </c>
      <c r="D1723">
        <v>12</v>
      </c>
    </row>
    <row r="1724" spans="1:4">
      <c r="A1724" t="s">
        <v>261</v>
      </c>
      <c r="B1724" t="s">
        <v>278</v>
      </c>
      <c r="C1724" t="s">
        <v>467</v>
      </c>
      <c r="D1724">
        <v>41</v>
      </c>
    </row>
    <row r="1725" spans="1:4">
      <c r="A1725" t="s">
        <v>261</v>
      </c>
      <c r="B1725" t="s">
        <v>278</v>
      </c>
      <c r="C1725" t="s">
        <v>466</v>
      </c>
      <c r="D1725">
        <v>4</v>
      </c>
    </row>
    <row r="1726" spans="1:4">
      <c r="A1726" t="s">
        <v>261</v>
      </c>
      <c r="B1726" t="s">
        <v>278</v>
      </c>
      <c r="C1726" t="s">
        <v>468</v>
      </c>
      <c r="D1726">
        <v>32</v>
      </c>
    </row>
    <row r="1727" spans="1:4">
      <c r="A1727" t="s">
        <v>261</v>
      </c>
      <c r="B1727" t="s">
        <v>278</v>
      </c>
      <c r="C1727" t="s">
        <v>918</v>
      </c>
      <c r="D1727">
        <v>6</v>
      </c>
    </row>
    <row r="1728" spans="1:4">
      <c r="A1728" t="s">
        <v>261</v>
      </c>
      <c r="B1728" t="s">
        <v>278</v>
      </c>
      <c r="C1728" t="s">
        <v>470</v>
      </c>
      <c r="D1728">
        <v>24</v>
      </c>
    </row>
    <row r="1729" spans="1:4">
      <c r="A1729" t="s">
        <v>261</v>
      </c>
      <c r="B1729" t="s">
        <v>278</v>
      </c>
      <c r="C1729" t="s">
        <v>1367</v>
      </c>
      <c r="D1729">
        <v>5</v>
      </c>
    </row>
    <row r="1730" spans="1:4">
      <c r="A1730" t="s">
        <v>261</v>
      </c>
      <c r="B1730" t="s">
        <v>278</v>
      </c>
      <c r="C1730" t="s">
        <v>472</v>
      </c>
      <c r="D1730">
        <v>26</v>
      </c>
    </row>
    <row r="1731" spans="1:4">
      <c r="A1731" t="s">
        <v>261</v>
      </c>
      <c r="B1731" t="s">
        <v>279</v>
      </c>
      <c r="C1731" t="s">
        <v>467</v>
      </c>
      <c r="D1731">
        <v>140</v>
      </c>
    </row>
    <row r="1732" spans="1:4">
      <c r="A1732" t="s">
        <v>261</v>
      </c>
      <c r="B1732" t="s">
        <v>279</v>
      </c>
      <c r="C1732" t="s">
        <v>466</v>
      </c>
      <c r="D1732">
        <v>2</v>
      </c>
    </row>
    <row r="1733" spans="1:4">
      <c r="A1733" t="s">
        <v>261</v>
      </c>
      <c r="B1733" t="s">
        <v>279</v>
      </c>
      <c r="C1733" t="s">
        <v>468</v>
      </c>
      <c r="D1733">
        <v>23</v>
      </c>
    </row>
    <row r="1734" spans="1:4">
      <c r="A1734" t="s">
        <v>261</v>
      </c>
      <c r="B1734" t="s">
        <v>279</v>
      </c>
      <c r="C1734" t="s">
        <v>918</v>
      </c>
      <c r="D1734">
        <v>68</v>
      </c>
    </row>
    <row r="1735" spans="1:4">
      <c r="A1735" t="s">
        <v>261</v>
      </c>
      <c r="B1735" t="s">
        <v>279</v>
      </c>
      <c r="C1735" t="s">
        <v>470</v>
      </c>
      <c r="D1735">
        <v>56</v>
      </c>
    </row>
    <row r="1736" spans="1:4">
      <c r="A1736" t="s">
        <v>261</v>
      </c>
      <c r="B1736" t="s">
        <v>279</v>
      </c>
      <c r="C1736" t="s">
        <v>1367</v>
      </c>
      <c r="D1736">
        <v>25</v>
      </c>
    </row>
    <row r="1737" spans="1:4">
      <c r="A1737" t="s">
        <v>261</v>
      </c>
      <c r="B1737" t="s">
        <v>279</v>
      </c>
      <c r="C1737" t="s">
        <v>472</v>
      </c>
      <c r="D1737">
        <v>28</v>
      </c>
    </row>
    <row r="1738" spans="1:4">
      <c r="A1738" t="s">
        <v>261</v>
      </c>
      <c r="B1738" t="s">
        <v>280</v>
      </c>
      <c r="C1738" t="s">
        <v>467</v>
      </c>
      <c r="D1738">
        <v>35</v>
      </c>
    </row>
    <row r="1739" spans="1:4">
      <c r="A1739" t="s">
        <v>261</v>
      </c>
      <c r="B1739" t="s">
        <v>280</v>
      </c>
      <c r="C1739" t="s">
        <v>466</v>
      </c>
      <c r="D1739">
        <v>2</v>
      </c>
    </row>
    <row r="1740" spans="1:4">
      <c r="A1740" t="s">
        <v>261</v>
      </c>
      <c r="B1740" t="s">
        <v>280</v>
      </c>
      <c r="C1740" t="s">
        <v>468</v>
      </c>
      <c r="D1740">
        <v>15</v>
      </c>
    </row>
    <row r="1741" spans="1:4">
      <c r="A1741" t="s">
        <v>261</v>
      </c>
      <c r="B1741" t="s">
        <v>280</v>
      </c>
      <c r="C1741" t="s">
        <v>918</v>
      </c>
      <c r="D1741">
        <v>8</v>
      </c>
    </row>
    <row r="1742" spans="1:4">
      <c r="A1742" t="s">
        <v>261</v>
      </c>
      <c r="B1742" t="s">
        <v>280</v>
      </c>
      <c r="C1742" t="s">
        <v>470</v>
      </c>
      <c r="D1742">
        <v>43</v>
      </c>
    </row>
    <row r="1743" spans="1:4">
      <c r="A1743" t="s">
        <v>261</v>
      </c>
      <c r="B1743" t="s">
        <v>280</v>
      </c>
      <c r="C1743" t="s">
        <v>1367</v>
      </c>
      <c r="D1743">
        <v>2</v>
      </c>
    </row>
    <row r="1744" spans="1:4">
      <c r="A1744" t="s">
        <v>261</v>
      </c>
      <c r="B1744" t="s">
        <v>280</v>
      </c>
      <c r="C1744" t="s">
        <v>472</v>
      </c>
      <c r="D1744">
        <v>11</v>
      </c>
    </row>
    <row r="1745" spans="1:4">
      <c r="A1745" t="s">
        <v>261</v>
      </c>
      <c r="B1745" t="s">
        <v>281</v>
      </c>
      <c r="C1745" t="s">
        <v>467</v>
      </c>
      <c r="D1745">
        <v>24</v>
      </c>
    </row>
    <row r="1746" spans="1:4">
      <c r="A1746" t="s">
        <v>261</v>
      </c>
      <c r="B1746" t="s">
        <v>281</v>
      </c>
      <c r="C1746" t="s">
        <v>466</v>
      </c>
      <c r="D1746">
        <v>15</v>
      </c>
    </row>
    <row r="1747" spans="1:4">
      <c r="A1747" t="s">
        <v>261</v>
      </c>
      <c r="B1747" t="s">
        <v>281</v>
      </c>
      <c r="C1747" t="s">
        <v>468</v>
      </c>
      <c r="D1747">
        <v>4</v>
      </c>
    </row>
    <row r="1748" spans="1:4">
      <c r="A1748" t="s">
        <v>261</v>
      </c>
      <c r="B1748" t="s">
        <v>281</v>
      </c>
      <c r="C1748" t="s">
        <v>918</v>
      </c>
      <c r="D1748">
        <v>1</v>
      </c>
    </row>
    <row r="1749" spans="1:4">
      <c r="A1749" t="s">
        <v>261</v>
      </c>
      <c r="B1749" t="s">
        <v>281</v>
      </c>
      <c r="C1749" t="s">
        <v>470</v>
      </c>
      <c r="D1749">
        <v>16</v>
      </c>
    </row>
    <row r="1750" spans="1:4">
      <c r="A1750" t="s">
        <v>261</v>
      </c>
      <c r="B1750" t="s">
        <v>281</v>
      </c>
      <c r="C1750" t="s">
        <v>1367</v>
      </c>
      <c r="D1750">
        <v>1</v>
      </c>
    </row>
    <row r="1751" spans="1:4">
      <c r="A1751" t="s">
        <v>261</v>
      </c>
      <c r="B1751" t="s">
        <v>281</v>
      </c>
      <c r="C1751" t="s">
        <v>472</v>
      </c>
      <c r="D1751">
        <v>4</v>
      </c>
    </row>
    <row r="1752" spans="1:4">
      <c r="A1752" t="s">
        <v>261</v>
      </c>
      <c r="B1752" t="s">
        <v>282</v>
      </c>
      <c r="C1752" t="s">
        <v>467</v>
      </c>
      <c r="D1752">
        <v>29</v>
      </c>
    </row>
    <row r="1753" spans="1:4">
      <c r="A1753" t="s">
        <v>261</v>
      </c>
      <c r="B1753" t="s">
        <v>282</v>
      </c>
      <c r="C1753" t="s">
        <v>466</v>
      </c>
      <c r="D1753">
        <v>3</v>
      </c>
    </row>
    <row r="1754" spans="1:4">
      <c r="A1754" t="s">
        <v>261</v>
      </c>
      <c r="B1754" t="s">
        <v>282</v>
      </c>
      <c r="C1754" t="s">
        <v>468</v>
      </c>
      <c r="D1754">
        <v>1</v>
      </c>
    </row>
    <row r="1755" spans="1:4">
      <c r="A1755" t="s">
        <v>261</v>
      </c>
      <c r="B1755" t="s">
        <v>282</v>
      </c>
      <c r="C1755" t="s">
        <v>918</v>
      </c>
      <c r="D1755">
        <v>0</v>
      </c>
    </row>
    <row r="1756" spans="1:4">
      <c r="A1756" t="s">
        <v>261</v>
      </c>
      <c r="B1756" t="s">
        <v>282</v>
      </c>
      <c r="C1756" t="s">
        <v>470</v>
      </c>
      <c r="D1756">
        <v>0</v>
      </c>
    </row>
    <row r="1757" spans="1:4">
      <c r="A1757" t="s">
        <v>261</v>
      </c>
      <c r="B1757" t="s">
        <v>282</v>
      </c>
      <c r="C1757" t="s">
        <v>1367</v>
      </c>
      <c r="D1757">
        <v>3</v>
      </c>
    </row>
    <row r="1758" spans="1:4">
      <c r="A1758" t="s">
        <v>261</v>
      </c>
      <c r="B1758" t="s">
        <v>282</v>
      </c>
      <c r="C1758" t="s">
        <v>472</v>
      </c>
      <c r="D1758">
        <v>3</v>
      </c>
    </row>
    <row r="1759" spans="1:4">
      <c r="A1759" t="s">
        <v>261</v>
      </c>
      <c r="B1759" t="s">
        <v>283</v>
      </c>
      <c r="C1759" t="s">
        <v>467</v>
      </c>
      <c r="D1759">
        <v>25</v>
      </c>
    </row>
    <row r="1760" spans="1:4">
      <c r="A1760" t="s">
        <v>261</v>
      </c>
      <c r="B1760" t="s">
        <v>283</v>
      </c>
      <c r="C1760" t="s">
        <v>466</v>
      </c>
      <c r="D1760">
        <v>1</v>
      </c>
    </row>
    <row r="1761" spans="1:4">
      <c r="A1761" t="s">
        <v>261</v>
      </c>
      <c r="B1761" t="s">
        <v>283</v>
      </c>
      <c r="C1761" t="s">
        <v>468</v>
      </c>
      <c r="D1761">
        <v>8</v>
      </c>
    </row>
    <row r="1762" spans="1:4">
      <c r="A1762" t="s">
        <v>261</v>
      </c>
      <c r="B1762" t="s">
        <v>283</v>
      </c>
      <c r="C1762" t="s">
        <v>918</v>
      </c>
      <c r="D1762">
        <v>0</v>
      </c>
    </row>
    <row r="1763" spans="1:4">
      <c r="A1763" t="s">
        <v>261</v>
      </c>
      <c r="B1763" t="s">
        <v>283</v>
      </c>
      <c r="C1763" t="s">
        <v>470</v>
      </c>
      <c r="D1763">
        <v>0</v>
      </c>
    </row>
    <row r="1764" spans="1:4">
      <c r="A1764" t="s">
        <v>261</v>
      </c>
      <c r="B1764" t="s">
        <v>283</v>
      </c>
      <c r="C1764" t="s">
        <v>1367</v>
      </c>
      <c r="D1764">
        <v>0</v>
      </c>
    </row>
    <row r="1765" spans="1:4">
      <c r="A1765" t="s">
        <v>261</v>
      </c>
      <c r="B1765" t="s">
        <v>283</v>
      </c>
      <c r="C1765" t="s">
        <v>472</v>
      </c>
      <c r="D1765">
        <v>1</v>
      </c>
    </row>
    <row r="1766" spans="1:4">
      <c r="A1766" t="s">
        <v>261</v>
      </c>
      <c r="B1766" t="s">
        <v>284</v>
      </c>
      <c r="C1766" t="s">
        <v>467</v>
      </c>
      <c r="D1766">
        <v>71</v>
      </c>
    </row>
    <row r="1767" spans="1:4">
      <c r="A1767" t="s">
        <v>261</v>
      </c>
      <c r="B1767" t="s">
        <v>284</v>
      </c>
      <c r="C1767" t="s">
        <v>466</v>
      </c>
      <c r="D1767">
        <v>6</v>
      </c>
    </row>
    <row r="1768" spans="1:4">
      <c r="A1768" t="s">
        <v>261</v>
      </c>
      <c r="B1768" t="s">
        <v>284</v>
      </c>
      <c r="C1768" t="s">
        <v>468</v>
      </c>
      <c r="D1768">
        <v>14</v>
      </c>
    </row>
    <row r="1769" spans="1:4">
      <c r="A1769" t="s">
        <v>261</v>
      </c>
      <c r="B1769" t="s">
        <v>284</v>
      </c>
      <c r="C1769" t="s">
        <v>918</v>
      </c>
      <c r="D1769">
        <v>13</v>
      </c>
    </row>
    <row r="1770" spans="1:4">
      <c r="A1770" t="s">
        <v>261</v>
      </c>
      <c r="B1770" t="s">
        <v>284</v>
      </c>
      <c r="C1770" t="s">
        <v>470</v>
      </c>
      <c r="D1770">
        <v>29</v>
      </c>
    </row>
    <row r="1771" spans="1:4">
      <c r="A1771" t="s">
        <v>261</v>
      </c>
      <c r="B1771" t="s">
        <v>284</v>
      </c>
      <c r="C1771" t="s">
        <v>1367</v>
      </c>
      <c r="D1771">
        <v>7</v>
      </c>
    </row>
    <row r="1772" spans="1:4">
      <c r="A1772" t="s">
        <v>261</v>
      </c>
      <c r="B1772" t="s">
        <v>284</v>
      </c>
      <c r="C1772" t="s">
        <v>472</v>
      </c>
      <c r="D1772">
        <v>25</v>
      </c>
    </row>
    <row r="1773" spans="1:4">
      <c r="A1773" t="s">
        <v>261</v>
      </c>
      <c r="B1773" t="s">
        <v>285</v>
      </c>
      <c r="C1773" t="s">
        <v>467</v>
      </c>
      <c r="D1773">
        <v>8</v>
      </c>
    </row>
    <row r="1774" spans="1:4">
      <c r="A1774" t="s">
        <v>261</v>
      </c>
      <c r="B1774" t="s">
        <v>285</v>
      </c>
      <c r="C1774" t="s">
        <v>466</v>
      </c>
      <c r="D1774">
        <v>0</v>
      </c>
    </row>
    <row r="1775" spans="1:4">
      <c r="A1775" t="s">
        <v>261</v>
      </c>
      <c r="B1775" t="s">
        <v>285</v>
      </c>
      <c r="C1775" t="s">
        <v>468</v>
      </c>
      <c r="D1775">
        <v>11</v>
      </c>
    </row>
    <row r="1776" spans="1:4">
      <c r="A1776" t="s">
        <v>261</v>
      </c>
      <c r="B1776" t="s">
        <v>285</v>
      </c>
      <c r="C1776" t="s">
        <v>918</v>
      </c>
      <c r="D1776">
        <v>14</v>
      </c>
    </row>
    <row r="1777" spans="1:4">
      <c r="A1777" t="s">
        <v>261</v>
      </c>
      <c r="B1777" t="s">
        <v>285</v>
      </c>
      <c r="C1777" t="s">
        <v>470</v>
      </c>
      <c r="D1777">
        <v>35</v>
      </c>
    </row>
    <row r="1778" spans="1:4">
      <c r="A1778" t="s">
        <v>261</v>
      </c>
      <c r="B1778" t="s">
        <v>285</v>
      </c>
      <c r="C1778" t="s">
        <v>1367</v>
      </c>
      <c r="D1778">
        <v>1</v>
      </c>
    </row>
    <row r="1779" spans="1:4">
      <c r="A1779" t="s">
        <v>261</v>
      </c>
      <c r="B1779" t="s">
        <v>285</v>
      </c>
      <c r="C1779" t="s">
        <v>472</v>
      </c>
      <c r="D1779">
        <v>2</v>
      </c>
    </row>
    <row r="1780" spans="1:4">
      <c r="A1780" t="s">
        <v>261</v>
      </c>
      <c r="B1780" t="s">
        <v>286</v>
      </c>
      <c r="C1780" t="s">
        <v>467</v>
      </c>
      <c r="D1780">
        <v>47</v>
      </c>
    </row>
    <row r="1781" spans="1:4">
      <c r="A1781" t="s">
        <v>261</v>
      </c>
      <c r="B1781" t="s">
        <v>286</v>
      </c>
      <c r="C1781" t="s">
        <v>466</v>
      </c>
      <c r="D1781">
        <v>1</v>
      </c>
    </row>
    <row r="1782" spans="1:4">
      <c r="A1782" t="s">
        <v>261</v>
      </c>
      <c r="B1782" t="s">
        <v>286</v>
      </c>
      <c r="C1782" t="s">
        <v>468</v>
      </c>
      <c r="D1782">
        <v>54</v>
      </c>
    </row>
    <row r="1783" spans="1:4">
      <c r="A1783" t="s">
        <v>261</v>
      </c>
      <c r="B1783" t="s">
        <v>286</v>
      </c>
      <c r="C1783" t="s">
        <v>918</v>
      </c>
      <c r="D1783">
        <v>35</v>
      </c>
    </row>
    <row r="1784" spans="1:4">
      <c r="A1784" t="s">
        <v>261</v>
      </c>
      <c r="B1784" t="s">
        <v>286</v>
      </c>
      <c r="C1784" t="s">
        <v>470</v>
      </c>
      <c r="D1784">
        <v>56</v>
      </c>
    </row>
    <row r="1785" spans="1:4">
      <c r="A1785" t="s">
        <v>261</v>
      </c>
      <c r="B1785" t="s">
        <v>286</v>
      </c>
      <c r="C1785" t="s">
        <v>1367</v>
      </c>
      <c r="D1785">
        <v>7</v>
      </c>
    </row>
    <row r="1786" spans="1:4">
      <c r="A1786" t="s">
        <v>261</v>
      </c>
      <c r="B1786" t="s">
        <v>286</v>
      </c>
      <c r="C1786" t="s">
        <v>472</v>
      </c>
      <c r="D1786">
        <v>11</v>
      </c>
    </row>
    <row r="1787" spans="1:4">
      <c r="A1787" t="s">
        <v>261</v>
      </c>
      <c r="B1787" t="s">
        <v>287</v>
      </c>
      <c r="C1787" t="s">
        <v>467</v>
      </c>
      <c r="D1787">
        <v>72</v>
      </c>
    </row>
    <row r="1788" spans="1:4">
      <c r="A1788" t="s">
        <v>261</v>
      </c>
      <c r="B1788" t="s">
        <v>287</v>
      </c>
      <c r="C1788" t="s">
        <v>466</v>
      </c>
      <c r="D1788">
        <v>15</v>
      </c>
    </row>
    <row r="1789" spans="1:4">
      <c r="A1789" t="s">
        <v>261</v>
      </c>
      <c r="B1789" t="s">
        <v>287</v>
      </c>
      <c r="C1789" t="s">
        <v>468</v>
      </c>
      <c r="D1789">
        <v>44</v>
      </c>
    </row>
    <row r="1790" spans="1:4">
      <c r="A1790" t="s">
        <v>261</v>
      </c>
      <c r="B1790" t="s">
        <v>287</v>
      </c>
      <c r="C1790" t="s">
        <v>918</v>
      </c>
      <c r="D1790">
        <v>51</v>
      </c>
    </row>
    <row r="1791" spans="1:4">
      <c r="A1791" t="s">
        <v>261</v>
      </c>
      <c r="B1791" t="s">
        <v>287</v>
      </c>
      <c r="C1791" t="s">
        <v>470</v>
      </c>
      <c r="D1791">
        <v>80</v>
      </c>
    </row>
    <row r="1792" spans="1:4">
      <c r="A1792" t="s">
        <v>261</v>
      </c>
      <c r="B1792" t="s">
        <v>287</v>
      </c>
      <c r="C1792" t="s">
        <v>1367</v>
      </c>
      <c r="D1792">
        <v>12</v>
      </c>
    </row>
    <row r="1793" spans="1:4">
      <c r="A1793" t="s">
        <v>261</v>
      </c>
      <c r="B1793" t="s">
        <v>287</v>
      </c>
      <c r="C1793" t="s">
        <v>472</v>
      </c>
      <c r="D1793">
        <v>39</v>
      </c>
    </row>
    <row r="1794" spans="1:4">
      <c r="A1794" t="s">
        <v>261</v>
      </c>
      <c r="B1794" t="s">
        <v>289</v>
      </c>
      <c r="C1794" t="s">
        <v>467</v>
      </c>
      <c r="D1794">
        <v>62</v>
      </c>
    </row>
    <row r="1795" spans="1:4">
      <c r="A1795" t="s">
        <v>261</v>
      </c>
      <c r="B1795" t="s">
        <v>289</v>
      </c>
      <c r="C1795" t="s">
        <v>466</v>
      </c>
      <c r="D1795">
        <v>15</v>
      </c>
    </row>
    <row r="1796" spans="1:4">
      <c r="A1796" t="s">
        <v>261</v>
      </c>
      <c r="B1796" t="s">
        <v>289</v>
      </c>
      <c r="C1796" t="s">
        <v>468</v>
      </c>
      <c r="D1796">
        <v>48</v>
      </c>
    </row>
    <row r="1797" spans="1:4">
      <c r="A1797" t="s">
        <v>261</v>
      </c>
      <c r="B1797" t="s">
        <v>289</v>
      </c>
      <c r="C1797" t="s">
        <v>918</v>
      </c>
      <c r="D1797">
        <v>13</v>
      </c>
    </row>
    <row r="1798" spans="1:4">
      <c r="A1798" t="s">
        <v>261</v>
      </c>
      <c r="B1798" t="s">
        <v>289</v>
      </c>
      <c r="C1798" t="s">
        <v>470</v>
      </c>
      <c r="D1798">
        <v>15</v>
      </c>
    </row>
    <row r="1799" spans="1:4">
      <c r="A1799" t="s">
        <v>261</v>
      </c>
      <c r="B1799" t="s">
        <v>289</v>
      </c>
      <c r="C1799" t="s">
        <v>1367</v>
      </c>
      <c r="D1799">
        <v>14</v>
      </c>
    </row>
    <row r="1800" spans="1:4">
      <c r="A1800" t="s">
        <v>261</v>
      </c>
      <c r="B1800" t="s">
        <v>289</v>
      </c>
      <c r="C1800" t="s">
        <v>472</v>
      </c>
      <c r="D1800">
        <v>18</v>
      </c>
    </row>
    <row r="1801" spans="1:4">
      <c r="A1801" t="s">
        <v>261</v>
      </c>
      <c r="B1801" t="s">
        <v>290</v>
      </c>
      <c r="C1801" t="s">
        <v>467</v>
      </c>
      <c r="D1801">
        <v>221</v>
      </c>
    </row>
    <row r="1802" spans="1:4">
      <c r="A1802" t="s">
        <v>261</v>
      </c>
      <c r="B1802" t="s">
        <v>290</v>
      </c>
      <c r="C1802" t="s">
        <v>466</v>
      </c>
      <c r="D1802">
        <v>3</v>
      </c>
    </row>
    <row r="1803" spans="1:4">
      <c r="A1803" t="s">
        <v>261</v>
      </c>
      <c r="B1803" t="s">
        <v>290</v>
      </c>
      <c r="C1803" t="s">
        <v>468</v>
      </c>
      <c r="D1803">
        <v>1</v>
      </c>
    </row>
    <row r="1804" spans="1:4">
      <c r="A1804" t="s">
        <v>261</v>
      </c>
      <c r="B1804" t="s">
        <v>290</v>
      </c>
      <c r="C1804" t="s">
        <v>918</v>
      </c>
      <c r="D1804">
        <v>40</v>
      </c>
    </row>
    <row r="1805" spans="1:4">
      <c r="A1805" t="s">
        <v>261</v>
      </c>
      <c r="B1805" t="s">
        <v>290</v>
      </c>
      <c r="C1805" t="s">
        <v>470</v>
      </c>
      <c r="D1805">
        <v>47</v>
      </c>
    </row>
    <row r="1806" spans="1:4">
      <c r="A1806" t="s">
        <v>261</v>
      </c>
      <c r="B1806" t="s">
        <v>290</v>
      </c>
      <c r="C1806" t="s">
        <v>1367</v>
      </c>
      <c r="D1806">
        <v>16</v>
      </c>
    </row>
    <row r="1807" spans="1:4">
      <c r="A1807" t="s">
        <v>261</v>
      </c>
      <c r="B1807" t="s">
        <v>290</v>
      </c>
      <c r="C1807" t="s">
        <v>472</v>
      </c>
      <c r="D1807">
        <v>19</v>
      </c>
    </row>
    <row r="1808" spans="1:4">
      <c r="A1808" t="s">
        <v>288</v>
      </c>
      <c r="B1808" t="s">
        <v>291</v>
      </c>
      <c r="C1808" t="s">
        <v>467</v>
      </c>
      <c r="D1808">
        <v>71</v>
      </c>
    </row>
    <row r="1809" spans="1:4">
      <c r="A1809" t="s">
        <v>288</v>
      </c>
      <c r="B1809" t="s">
        <v>291</v>
      </c>
      <c r="C1809" t="s">
        <v>466</v>
      </c>
      <c r="D1809">
        <v>4</v>
      </c>
    </row>
    <row r="1810" spans="1:4">
      <c r="A1810" t="s">
        <v>288</v>
      </c>
      <c r="B1810" t="s">
        <v>291</v>
      </c>
      <c r="C1810" t="s">
        <v>468</v>
      </c>
      <c r="D1810">
        <v>6</v>
      </c>
    </row>
    <row r="1811" spans="1:4">
      <c r="A1811" t="s">
        <v>288</v>
      </c>
      <c r="B1811" t="s">
        <v>291</v>
      </c>
      <c r="C1811" t="s">
        <v>918</v>
      </c>
      <c r="D1811">
        <v>63</v>
      </c>
    </row>
    <row r="1812" spans="1:4">
      <c r="A1812" t="s">
        <v>288</v>
      </c>
      <c r="B1812" t="s">
        <v>291</v>
      </c>
      <c r="C1812" t="s">
        <v>470</v>
      </c>
      <c r="D1812">
        <v>14</v>
      </c>
    </row>
    <row r="1813" spans="1:4">
      <c r="A1813" t="s">
        <v>288</v>
      </c>
      <c r="B1813" t="s">
        <v>291</v>
      </c>
      <c r="C1813" t="s">
        <v>1367</v>
      </c>
      <c r="D1813">
        <v>29</v>
      </c>
    </row>
    <row r="1814" spans="1:4">
      <c r="A1814" t="s">
        <v>288</v>
      </c>
      <c r="B1814" t="s">
        <v>291</v>
      </c>
      <c r="C1814" t="s">
        <v>472</v>
      </c>
      <c r="D1814">
        <v>2</v>
      </c>
    </row>
    <row r="1815" spans="1:4">
      <c r="A1815" t="s">
        <v>288</v>
      </c>
      <c r="B1815" t="s">
        <v>292</v>
      </c>
      <c r="C1815" t="s">
        <v>467</v>
      </c>
      <c r="D1815">
        <v>43</v>
      </c>
    </row>
    <row r="1816" spans="1:4">
      <c r="A1816" t="s">
        <v>288</v>
      </c>
      <c r="B1816" t="s">
        <v>292</v>
      </c>
      <c r="C1816" t="s">
        <v>466</v>
      </c>
      <c r="D1816">
        <v>2</v>
      </c>
    </row>
    <row r="1817" spans="1:4">
      <c r="A1817" t="s">
        <v>288</v>
      </c>
      <c r="B1817" t="s">
        <v>292</v>
      </c>
      <c r="C1817" t="s">
        <v>468</v>
      </c>
      <c r="D1817">
        <v>17</v>
      </c>
    </row>
    <row r="1818" spans="1:4">
      <c r="A1818" t="s">
        <v>288</v>
      </c>
      <c r="B1818" t="s">
        <v>292</v>
      </c>
      <c r="C1818" t="s">
        <v>918</v>
      </c>
      <c r="D1818">
        <v>29</v>
      </c>
    </row>
    <row r="1819" spans="1:4">
      <c r="A1819" t="s">
        <v>288</v>
      </c>
      <c r="B1819" t="s">
        <v>292</v>
      </c>
      <c r="C1819" t="s">
        <v>470</v>
      </c>
      <c r="D1819">
        <v>29</v>
      </c>
    </row>
    <row r="1820" spans="1:4">
      <c r="A1820" t="s">
        <v>288</v>
      </c>
      <c r="B1820" t="s">
        <v>292</v>
      </c>
      <c r="C1820" t="s">
        <v>1367</v>
      </c>
      <c r="D1820">
        <v>5</v>
      </c>
    </row>
    <row r="1821" spans="1:4">
      <c r="A1821" t="s">
        <v>288</v>
      </c>
      <c r="B1821" t="s">
        <v>292</v>
      </c>
      <c r="C1821" t="s">
        <v>472</v>
      </c>
      <c r="D1821">
        <v>3</v>
      </c>
    </row>
    <row r="1822" spans="1:4">
      <c r="A1822" t="s">
        <v>288</v>
      </c>
      <c r="B1822" t="s">
        <v>293</v>
      </c>
      <c r="C1822" t="s">
        <v>467</v>
      </c>
      <c r="D1822">
        <v>24</v>
      </c>
    </row>
    <row r="1823" spans="1:4">
      <c r="A1823" t="s">
        <v>288</v>
      </c>
      <c r="B1823" t="s">
        <v>293</v>
      </c>
      <c r="C1823" t="s">
        <v>466</v>
      </c>
      <c r="D1823">
        <v>4</v>
      </c>
    </row>
    <row r="1824" spans="1:4">
      <c r="A1824" t="s">
        <v>288</v>
      </c>
      <c r="B1824" t="s">
        <v>293</v>
      </c>
      <c r="C1824" t="s">
        <v>468</v>
      </c>
      <c r="D1824">
        <v>5</v>
      </c>
    </row>
    <row r="1825" spans="1:4">
      <c r="A1825" t="s">
        <v>288</v>
      </c>
      <c r="B1825" t="s">
        <v>293</v>
      </c>
      <c r="C1825" t="s">
        <v>918</v>
      </c>
      <c r="D1825">
        <v>13</v>
      </c>
    </row>
    <row r="1826" spans="1:4">
      <c r="A1826" t="s">
        <v>288</v>
      </c>
      <c r="B1826" t="s">
        <v>293</v>
      </c>
      <c r="C1826" t="s">
        <v>470</v>
      </c>
      <c r="D1826">
        <v>7</v>
      </c>
    </row>
    <row r="1827" spans="1:4">
      <c r="A1827" t="s">
        <v>288</v>
      </c>
      <c r="B1827" t="s">
        <v>293</v>
      </c>
      <c r="C1827" t="s">
        <v>1367</v>
      </c>
      <c r="D1827">
        <v>1</v>
      </c>
    </row>
    <row r="1828" spans="1:4">
      <c r="A1828" t="s">
        <v>288</v>
      </c>
      <c r="B1828" t="s">
        <v>293</v>
      </c>
      <c r="C1828" t="s">
        <v>472</v>
      </c>
      <c r="D1828">
        <v>3</v>
      </c>
    </row>
    <row r="1829" spans="1:4">
      <c r="A1829" t="s">
        <v>288</v>
      </c>
      <c r="B1829" t="s">
        <v>294</v>
      </c>
      <c r="C1829" t="s">
        <v>467</v>
      </c>
      <c r="D1829">
        <v>117</v>
      </c>
    </row>
    <row r="1830" spans="1:4">
      <c r="A1830" t="s">
        <v>288</v>
      </c>
      <c r="B1830" t="s">
        <v>294</v>
      </c>
      <c r="C1830" t="s">
        <v>466</v>
      </c>
      <c r="D1830">
        <v>5</v>
      </c>
    </row>
    <row r="1831" spans="1:4">
      <c r="A1831" t="s">
        <v>288</v>
      </c>
      <c r="B1831" t="s">
        <v>294</v>
      </c>
      <c r="C1831" t="s">
        <v>468</v>
      </c>
      <c r="D1831">
        <v>6</v>
      </c>
    </row>
    <row r="1832" spans="1:4">
      <c r="A1832" t="s">
        <v>288</v>
      </c>
      <c r="B1832" t="s">
        <v>294</v>
      </c>
      <c r="C1832" t="s">
        <v>918</v>
      </c>
      <c r="D1832">
        <v>1</v>
      </c>
    </row>
    <row r="1833" spans="1:4">
      <c r="A1833" t="s">
        <v>288</v>
      </c>
      <c r="B1833" t="s">
        <v>294</v>
      </c>
      <c r="C1833" t="s">
        <v>470</v>
      </c>
      <c r="D1833">
        <v>13</v>
      </c>
    </row>
    <row r="1834" spans="1:4">
      <c r="A1834" t="s">
        <v>288</v>
      </c>
      <c r="B1834" t="s">
        <v>294</v>
      </c>
      <c r="C1834" t="s">
        <v>1367</v>
      </c>
      <c r="D1834">
        <v>19</v>
      </c>
    </row>
    <row r="1835" spans="1:4">
      <c r="A1835" t="s">
        <v>288</v>
      </c>
      <c r="B1835" t="s">
        <v>294</v>
      </c>
      <c r="C1835" t="s">
        <v>472</v>
      </c>
      <c r="D1835">
        <v>6</v>
      </c>
    </row>
    <row r="1836" spans="1:4">
      <c r="A1836" t="s">
        <v>288</v>
      </c>
      <c r="B1836" t="s">
        <v>295</v>
      </c>
      <c r="C1836" t="s">
        <v>467</v>
      </c>
      <c r="D1836">
        <v>100</v>
      </c>
    </row>
    <row r="1837" spans="1:4">
      <c r="A1837" t="s">
        <v>288</v>
      </c>
      <c r="B1837" t="s">
        <v>295</v>
      </c>
      <c r="C1837" t="s">
        <v>466</v>
      </c>
      <c r="D1837">
        <v>1</v>
      </c>
    </row>
    <row r="1838" spans="1:4">
      <c r="A1838" t="s">
        <v>288</v>
      </c>
      <c r="B1838" t="s">
        <v>295</v>
      </c>
      <c r="C1838" t="s">
        <v>468</v>
      </c>
      <c r="D1838">
        <v>5</v>
      </c>
    </row>
    <row r="1839" spans="1:4">
      <c r="A1839" t="s">
        <v>288</v>
      </c>
      <c r="B1839" t="s">
        <v>295</v>
      </c>
      <c r="C1839" t="s">
        <v>918</v>
      </c>
      <c r="D1839">
        <v>3</v>
      </c>
    </row>
    <row r="1840" spans="1:4">
      <c r="A1840" t="s">
        <v>288</v>
      </c>
      <c r="B1840" t="s">
        <v>295</v>
      </c>
      <c r="C1840" t="s">
        <v>470</v>
      </c>
      <c r="D1840">
        <v>37</v>
      </c>
    </row>
    <row r="1841" spans="1:4">
      <c r="A1841" t="s">
        <v>288</v>
      </c>
      <c r="B1841" t="s">
        <v>295</v>
      </c>
      <c r="C1841" t="s">
        <v>1367</v>
      </c>
      <c r="D1841">
        <v>4</v>
      </c>
    </row>
    <row r="1842" spans="1:4">
      <c r="A1842" t="s">
        <v>288</v>
      </c>
      <c r="B1842" t="s">
        <v>295</v>
      </c>
      <c r="C1842" t="s">
        <v>472</v>
      </c>
      <c r="D1842">
        <v>37</v>
      </c>
    </row>
    <row r="1843" spans="1:4">
      <c r="A1843" t="s">
        <v>288</v>
      </c>
      <c r="B1843" t="s">
        <v>296</v>
      </c>
      <c r="C1843" t="s">
        <v>467</v>
      </c>
      <c r="D1843">
        <v>30</v>
      </c>
    </row>
    <row r="1844" spans="1:4">
      <c r="A1844" t="s">
        <v>288</v>
      </c>
      <c r="B1844" t="s">
        <v>296</v>
      </c>
      <c r="C1844" t="s">
        <v>466</v>
      </c>
      <c r="D1844">
        <v>0</v>
      </c>
    </row>
    <row r="1845" spans="1:4">
      <c r="A1845" t="s">
        <v>288</v>
      </c>
      <c r="B1845" t="s">
        <v>296</v>
      </c>
      <c r="C1845" t="s">
        <v>468</v>
      </c>
      <c r="D1845">
        <v>4</v>
      </c>
    </row>
    <row r="1846" spans="1:4">
      <c r="A1846" t="s">
        <v>288</v>
      </c>
      <c r="B1846" t="s">
        <v>296</v>
      </c>
      <c r="C1846" t="s">
        <v>918</v>
      </c>
      <c r="D1846">
        <v>0</v>
      </c>
    </row>
    <row r="1847" spans="1:4">
      <c r="A1847" t="s">
        <v>288</v>
      </c>
      <c r="B1847" t="s">
        <v>296</v>
      </c>
      <c r="C1847" t="s">
        <v>470</v>
      </c>
      <c r="D1847">
        <v>5</v>
      </c>
    </row>
    <row r="1848" spans="1:4">
      <c r="A1848" t="s">
        <v>288</v>
      </c>
      <c r="B1848" t="s">
        <v>296</v>
      </c>
      <c r="C1848" t="s">
        <v>1367</v>
      </c>
      <c r="D1848">
        <v>1</v>
      </c>
    </row>
    <row r="1849" spans="1:4">
      <c r="A1849" t="s">
        <v>288</v>
      </c>
      <c r="B1849" t="s">
        <v>296</v>
      </c>
      <c r="C1849" t="s">
        <v>472</v>
      </c>
      <c r="D1849">
        <v>5</v>
      </c>
    </row>
    <row r="1850" spans="1:4">
      <c r="A1850" t="s">
        <v>288</v>
      </c>
      <c r="B1850" t="s">
        <v>297</v>
      </c>
      <c r="C1850" t="s">
        <v>467</v>
      </c>
      <c r="D1850">
        <v>75</v>
      </c>
    </row>
    <row r="1851" spans="1:4">
      <c r="A1851" t="s">
        <v>288</v>
      </c>
      <c r="B1851" t="s">
        <v>297</v>
      </c>
      <c r="C1851" t="s">
        <v>466</v>
      </c>
      <c r="D1851">
        <v>7</v>
      </c>
    </row>
    <row r="1852" spans="1:4">
      <c r="A1852" t="s">
        <v>288</v>
      </c>
      <c r="B1852" t="s">
        <v>297</v>
      </c>
      <c r="C1852" t="s">
        <v>468</v>
      </c>
      <c r="D1852">
        <v>40</v>
      </c>
    </row>
    <row r="1853" spans="1:4">
      <c r="A1853" t="s">
        <v>288</v>
      </c>
      <c r="B1853" t="s">
        <v>297</v>
      </c>
      <c r="C1853" t="s">
        <v>918</v>
      </c>
      <c r="D1853">
        <v>43</v>
      </c>
    </row>
    <row r="1854" spans="1:4">
      <c r="A1854" t="s">
        <v>288</v>
      </c>
      <c r="B1854" t="s">
        <v>297</v>
      </c>
      <c r="C1854" t="s">
        <v>470</v>
      </c>
      <c r="D1854">
        <v>79</v>
      </c>
    </row>
    <row r="1855" spans="1:4">
      <c r="A1855" t="s">
        <v>288</v>
      </c>
      <c r="B1855" t="s">
        <v>297</v>
      </c>
      <c r="C1855" t="s">
        <v>1367</v>
      </c>
      <c r="D1855">
        <v>8</v>
      </c>
    </row>
    <row r="1856" spans="1:4">
      <c r="A1856" t="s">
        <v>288</v>
      </c>
      <c r="B1856" t="s">
        <v>297</v>
      </c>
      <c r="C1856" t="s">
        <v>472</v>
      </c>
      <c r="D1856">
        <v>12</v>
      </c>
    </row>
    <row r="1857" spans="1:4">
      <c r="A1857" t="s">
        <v>288</v>
      </c>
      <c r="B1857" t="s">
        <v>298</v>
      </c>
      <c r="C1857" t="s">
        <v>467</v>
      </c>
      <c r="D1857">
        <v>73</v>
      </c>
    </row>
    <row r="1858" spans="1:4">
      <c r="A1858" t="s">
        <v>288</v>
      </c>
      <c r="B1858" t="s">
        <v>298</v>
      </c>
      <c r="C1858" t="s">
        <v>466</v>
      </c>
      <c r="D1858">
        <v>8</v>
      </c>
    </row>
    <row r="1859" spans="1:4">
      <c r="A1859" t="s">
        <v>288</v>
      </c>
      <c r="B1859" t="s">
        <v>298</v>
      </c>
      <c r="C1859" t="s">
        <v>468</v>
      </c>
      <c r="D1859">
        <v>35</v>
      </c>
    </row>
    <row r="1860" spans="1:4">
      <c r="A1860" t="s">
        <v>288</v>
      </c>
      <c r="B1860" t="s">
        <v>298</v>
      </c>
      <c r="C1860" t="s">
        <v>918</v>
      </c>
      <c r="D1860">
        <v>24</v>
      </c>
    </row>
    <row r="1861" spans="1:4">
      <c r="A1861" t="s">
        <v>288</v>
      </c>
      <c r="B1861" t="s">
        <v>298</v>
      </c>
      <c r="C1861" t="s">
        <v>470</v>
      </c>
      <c r="D1861">
        <v>32</v>
      </c>
    </row>
    <row r="1862" spans="1:4">
      <c r="A1862" t="s">
        <v>288</v>
      </c>
      <c r="B1862" t="s">
        <v>298</v>
      </c>
      <c r="C1862" t="s">
        <v>1367</v>
      </c>
      <c r="D1862">
        <v>10</v>
      </c>
    </row>
    <row r="1863" spans="1:4">
      <c r="A1863" t="s">
        <v>288</v>
      </c>
      <c r="B1863" t="s">
        <v>298</v>
      </c>
      <c r="C1863" t="s">
        <v>472</v>
      </c>
      <c r="D1863">
        <v>31</v>
      </c>
    </row>
    <row r="1864" spans="1:4">
      <c r="A1864" t="s">
        <v>288</v>
      </c>
      <c r="B1864" t="s">
        <v>299</v>
      </c>
      <c r="C1864" t="s">
        <v>467</v>
      </c>
      <c r="D1864">
        <v>32</v>
      </c>
    </row>
    <row r="1865" spans="1:4">
      <c r="A1865" t="s">
        <v>288</v>
      </c>
      <c r="B1865" t="s">
        <v>299</v>
      </c>
      <c r="C1865" t="s">
        <v>466</v>
      </c>
      <c r="D1865">
        <v>3</v>
      </c>
    </row>
    <row r="1866" spans="1:4">
      <c r="A1866" t="s">
        <v>288</v>
      </c>
      <c r="B1866" t="s">
        <v>299</v>
      </c>
      <c r="C1866" t="s">
        <v>468</v>
      </c>
      <c r="D1866">
        <v>14</v>
      </c>
    </row>
    <row r="1867" spans="1:4">
      <c r="A1867" t="s">
        <v>288</v>
      </c>
      <c r="B1867" t="s">
        <v>299</v>
      </c>
      <c r="C1867" t="s">
        <v>918</v>
      </c>
      <c r="D1867">
        <v>0</v>
      </c>
    </row>
    <row r="1868" spans="1:4">
      <c r="A1868" t="s">
        <v>288</v>
      </c>
      <c r="B1868" t="s">
        <v>299</v>
      </c>
      <c r="C1868" t="s">
        <v>470</v>
      </c>
      <c r="D1868">
        <v>6</v>
      </c>
    </row>
    <row r="1869" spans="1:4">
      <c r="A1869" t="s">
        <v>288</v>
      </c>
      <c r="B1869" t="s">
        <v>299</v>
      </c>
      <c r="C1869" t="s">
        <v>1367</v>
      </c>
      <c r="D1869">
        <v>1</v>
      </c>
    </row>
    <row r="1870" spans="1:4">
      <c r="A1870" t="s">
        <v>288</v>
      </c>
      <c r="B1870" t="s">
        <v>299</v>
      </c>
      <c r="C1870" t="s">
        <v>472</v>
      </c>
      <c r="D1870">
        <v>19</v>
      </c>
    </row>
    <row r="1871" spans="1:4">
      <c r="A1871" t="s">
        <v>288</v>
      </c>
      <c r="B1871" t="s">
        <v>300</v>
      </c>
      <c r="C1871" t="s">
        <v>467</v>
      </c>
      <c r="D1871">
        <v>10</v>
      </c>
    </row>
    <row r="1872" spans="1:4">
      <c r="A1872" t="s">
        <v>288</v>
      </c>
      <c r="B1872" t="s">
        <v>300</v>
      </c>
      <c r="C1872" t="s">
        <v>466</v>
      </c>
      <c r="D1872">
        <v>21</v>
      </c>
    </row>
    <row r="1873" spans="1:4">
      <c r="A1873" t="s">
        <v>288</v>
      </c>
      <c r="B1873" t="s">
        <v>300</v>
      </c>
      <c r="C1873" t="s">
        <v>468</v>
      </c>
      <c r="D1873">
        <v>21</v>
      </c>
    </row>
    <row r="1874" spans="1:4">
      <c r="A1874" t="s">
        <v>288</v>
      </c>
      <c r="B1874" t="s">
        <v>300</v>
      </c>
      <c r="C1874" t="s">
        <v>918</v>
      </c>
      <c r="D1874">
        <v>30</v>
      </c>
    </row>
    <row r="1875" spans="1:4">
      <c r="A1875" t="s">
        <v>288</v>
      </c>
      <c r="B1875" t="s">
        <v>300</v>
      </c>
      <c r="C1875" t="s">
        <v>470</v>
      </c>
      <c r="D1875">
        <v>28</v>
      </c>
    </row>
    <row r="1876" spans="1:4">
      <c r="A1876" t="s">
        <v>288</v>
      </c>
      <c r="B1876" t="s">
        <v>300</v>
      </c>
      <c r="C1876" t="s">
        <v>1367</v>
      </c>
      <c r="D1876">
        <v>0</v>
      </c>
    </row>
    <row r="1877" spans="1:4">
      <c r="A1877" t="s">
        <v>288</v>
      </c>
      <c r="B1877" t="s">
        <v>300</v>
      </c>
      <c r="C1877" t="s">
        <v>472</v>
      </c>
      <c r="D1877">
        <v>21</v>
      </c>
    </row>
    <row r="1878" spans="1:4">
      <c r="A1878" t="s">
        <v>288</v>
      </c>
      <c r="B1878" t="s">
        <v>301</v>
      </c>
      <c r="C1878" t="s">
        <v>467</v>
      </c>
      <c r="D1878">
        <v>15</v>
      </c>
    </row>
    <row r="1879" spans="1:4">
      <c r="A1879" t="s">
        <v>288</v>
      </c>
      <c r="B1879" t="s">
        <v>301</v>
      </c>
      <c r="C1879" t="s">
        <v>466</v>
      </c>
      <c r="D1879">
        <v>1</v>
      </c>
    </row>
    <row r="1880" spans="1:4">
      <c r="A1880" t="s">
        <v>288</v>
      </c>
      <c r="B1880" t="s">
        <v>301</v>
      </c>
      <c r="C1880" t="s">
        <v>468</v>
      </c>
      <c r="D1880">
        <v>14</v>
      </c>
    </row>
    <row r="1881" spans="1:4">
      <c r="A1881" t="s">
        <v>288</v>
      </c>
      <c r="B1881" t="s">
        <v>301</v>
      </c>
      <c r="C1881" t="s">
        <v>918</v>
      </c>
      <c r="D1881">
        <v>29</v>
      </c>
    </row>
    <row r="1882" spans="1:4">
      <c r="A1882" t="s">
        <v>288</v>
      </c>
      <c r="B1882" t="s">
        <v>301</v>
      </c>
      <c r="C1882" t="s">
        <v>470</v>
      </c>
      <c r="D1882">
        <v>16</v>
      </c>
    </row>
    <row r="1883" spans="1:4">
      <c r="A1883" t="s">
        <v>288</v>
      </c>
      <c r="B1883" t="s">
        <v>301</v>
      </c>
      <c r="C1883" t="s">
        <v>1367</v>
      </c>
      <c r="D1883">
        <v>5</v>
      </c>
    </row>
    <row r="1884" spans="1:4">
      <c r="A1884" t="s">
        <v>288</v>
      </c>
      <c r="B1884" t="s">
        <v>301</v>
      </c>
      <c r="C1884" t="s">
        <v>472</v>
      </c>
      <c r="D1884">
        <v>5</v>
      </c>
    </row>
    <row r="1885" spans="1:4">
      <c r="A1885" t="s">
        <v>288</v>
      </c>
      <c r="B1885" t="s">
        <v>302</v>
      </c>
      <c r="C1885" t="s">
        <v>467</v>
      </c>
      <c r="D1885">
        <v>13</v>
      </c>
    </row>
    <row r="1886" spans="1:4">
      <c r="A1886" t="s">
        <v>288</v>
      </c>
      <c r="B1886" t="s">
        <v>302</v>
      </c>
      <c r="C1886" t="s">
        <v>466</v>
      </c>
      <c r="D1886">
        <v>10</v>
      </c>
    </row>
    <row r="1887" spans="1:4">
      <c r="A1887" t="s">
        <v>288</v>
      </c>
      <c r="B1887" t="s">
        <v>302</v>
      </c>
      <c r="C1887" t="s">
        <v>468</v>
      </c>
      <c r="D1887">
        <v>37</v>
      </c>
    </row>
    <row r="1888" spans="1:4">
      <c r="A1888" t="s">
        <v>288</v>
      </c>
      <c r="B1888" t="s">
        <v>302</v>
      </c>
      <c r="C1888" t="s">
        <v>918</v>
      </c>
      <c r="D1888">
        <v>10</v>
      </c>
    </row>
    <row r="1889" spans="1:4">
      <c r="A1889" t="s">
        <v>288</v>
      </c>
      <c r="B1889" t="s">
        <v>302</v>
      </c>
      <c r="C1889" t="s">
        <v>470</v>
      </c>
      <c r="D1889">
        <v>5</v>
      </c>
    </row>
    <row r="1890" spans="1:4">
      <c r="A1890" t="s">
        <v>288</v>
      </c>
      <c r="B1890" t="s">
        <v>302</v>
      </c>
      <c r="C1890" t="s">
        <v>1367</v>
      </c>
      <c r="D1890">
        <v>0</v>
      </c>
    </row>
    <row r="1891" spans="1:4">
      <c r="A1891" t="s">
        <v>288</v>
      </c>
      <c r="B1891" t="s">
        <v>302</v>
      </c>
      <c r="C1891" t="s">
        <v>472</v>
      </c>
      <c r="D1891">
        <v>2</v>
      </c>
    </row>
    <row r="1892" spans="1:4">
      <c r="A1892" t="s">
        <v>288</v>
      </c>
      <c r="B1892" t="s">
        <v>303</v>
      </c>
      <c r="C1892" t="s">
        <v>467</v>
      </c>
      <c r="D1892">
        <v>31</v>
      </c>
    </row>
    <row r="1893" spans="1:4">
      <c r="A1893" t="s">
        <v>288</v>
      </c>
      <c r="B1893" t="s">
        <v>303</v>
      </c>
      <c r="C1893" t="s">
        <v>466</v>
      </c>
      <c r="D1893">
        <v>3</v>
      </c>
    </row>
    <row r="1894" spans="1:4">
      <c r="A1894" t="s">
        <v>288</v>
      </c>
      <c r="B1894" t="s">
        <v>303</v>
      </c>
      <c r="C1894" t="s">
        <v>468</v>
      </c>
      <c r="D1894">
        <v>12</v>
      </c>
    </row>
    <row r="1895" spans="1:4">
      <c r="A1895" t="s">
        <v>288</v>
      </c>
      <c r="B1895" t="s">
        <v>303</v>
      </c>
      <c r="C1895" t="s">
        <v>918</v>
      </c>
      <c r="D1895">
        <v>5</v>
      </c>
    </row>
    <row r="1896" spans="1:4">
      <c r="A1896" t="s">
        <v>288</v>
      </c>
      <c r="B1896" t="s">
        <v>303</v>
      </c>
      <c r="C1896" t="s">
        <v>470</v>
      </c>
      <c r="D1896">
        <v>19</v>
      </c>
    </row>
    <row r="1897" spans="1:4">
      <c r="A1897" t="s">
        <v>288</v>
      </c>
      <c r="B1897" t="s">
        <v>303</v>
      </c>
      <c r="C1897" t="s">
        <v>1367</v>
      </c>
      <c r="D1897">
        <v>12</v>
      </c>
    </row>
    <row r="1898" spans="1:4">
      <c r="A1898" t="s">
        <v>288</v>
      </c>
      <c r="B1898" t="s">
        <v>303</v>
      </c>
      <c r="C1898" t="s">
        <v>472</v>
      </c>
      <c r="D1898">
        <v>22</v>
      </c>
    </row>
    <row r="1899" spans="1:4">
      <c r="A1899" t="s">
        <v>288</v>
      </c>
      <c r="B1899" t="s">
        <v>304</v>
      </c>
      <c r="C1899" t="s">
        <v>467</v>
      </c>
      <c r="D1899">
        <v>96</v>
      </c>
    </row>
    <row r="1900" spans="1:4">
      <c r="A1900" t="s">
        <v>288</v>
      </c>
      <c r="B1900" t="s">
        <v>304</v>
      </c>
      <c r="C1900" t="s">
        <v>466</v>
      </c>
      <c r="D1900">
        <v>12</v>
      </c>
    </row>
    <row r="1901" spans="1:4">
      <c r="A1901" t="s">
        <v>288</v>
      </c>
      <c r="B1901" t="s">
        <v>304</v>
      </c>
      <c r="C1901" t="s">
        <v>468</v>
      </c>
      <c r="D1901">
        <v>38</v>
      </c>
    </row>
    <row r="1902" spans="1:4">
      <c r="A1902" t="s">
        <v>288</v>
      </c>
      <c r="B1902" t="s">
        <v>304</v>
      </c>
      <c r="C1902" t="s">
        <v>918</v>
      </c>
      <c r="D1902">
        <v>1</v>
      </c>
    </row>
    <row r="1903" spans="1:4">
      <c r="A1903" t="s">
        <v>288</v>
      </c>
      <c r="B1903" t="s">
        <v>304</v>
      </c>
      <c r="C1903" t="s">
        <v>470</v>
      </c>
      <c r="D1903">
        <v>16</v>
      </c>
    </row>
    <row r="1904" spans="1:4">
      <c r="A1904" t="s">
        <v>288</v>
      </c>
      <c r="B1904" t="s">
        <v>304</v>
      </c>
      <c r="C1904" t="s">
        <v>1367</v>
      </c>
      <c r="D1904">
        <v>0</v>
      </c>
    </row>
    <row r="1905" spans="1:4">
      <c r="A1905" t="s">
        <v>288</v>
      </c>
      <c r="B1905" t="s">
        <v>304</v>
      </c>
      <c r="C1905" t="s">
        <v>472</v>
      </c>
      <c r="D1905">
        <v>18</v>
      </c>
    </row>
    <row r="1906" spans="1:4">
      <c r="A1906" t="s">
        <v>288</v>
      </c>
      <c r="B1906" t="s">
        <v>305</v>
      </c>
      <c r="C1906" t="s">
        <v>467</v>
      </c>
      <c r="D1906">
        <v>126</v>
      </c>
    </row>
    <row r="1907" spans="1:4">
      <c r="A1907" t="s">
        <v>288</v>
      </c>
      <c r="B1907" t="s">
        <v>305</v>
      </c>
      <c r="C1907" t="s">
        <v>466</v>
      </c>
      <c r="D1907">
        <v>0</v>
      </c>
    </row>
    <row r="1908" spans="1:4">
      <c r="A1908" t="s">
        <v>288</v>
      </c>
      <c r="B1908" t="s">
        <v>305</v>
      </c>
      <c r="C1908" t="s">
        <v>468</v>
      </c>
      <c r="D1908">
        <v>4</v>
      </c>
    </row>
    <row r="1909" spans="1:4">
      <c r="A1909" t="s">
        <v>288</v>
      </c>
      <c r="B1909" t="s">
        <v>305</v>
      </c>
      <c r="C1909" t="s">
        <v>918</v>
      </c>
      <c r="D1909">
        <v>9</v>
      </c>
    </row>
    <row r="1910" spans="1:4">
      <c r="A1910" t="s">
        <v>288</v>
      </c>
      <c r="B1910" t="s">
        <v>305</v>
      </c>
      <c r="C1910" t="s">
        <v>470</v>
      </c>
      <c r="D1910">
        <v>15</v>
      </c>
    </row>
    <row r="1911" spans="1:4">
      <c r="A1911" t="s">
        <v>288</v>
      </c>
      <c r="B1911" t="s">
        <v>305</v>
      </c>
      <c r="C1911" t="s">
        <v>1367</v>
      </c>
      <c r="D1911">
        <v>9</v>
      </c>
    </row>
    <row r="1912" spans="1:4">
      <c r="A1912" t="s">
        <v>288</v>
      </c>
      <c r="B1912" t="s">
        <v>305</v>
      </c>
      <c r="C1912" t="s">
        <v>472</v>
      </c>
      <c r="D1912">
        <v>14</v>
      </c>
    </row>
    <row r="1913" spans="1:4">
      <c r="A1913" t="s">
        <v>288</v>
      </c>
      <c r="B1913" t="s">
        <v>306</v>
      </c>
      <c r="C1913" t="s">
        <v>467</v>
      </c>
      <c r="D1913">
        <v>146</v>
      </c>
    </row>
    <row r="1914" spans="1:4">
      <c r="A1914" t="s">
        <v>288</v>
      </c>
      <c r="B1914" t="s">
        <v>306</v>
      </c>
      <c r="C1914" t="s">
        <v>466</v>
      </c>
      <c r="D1914">
        <v>0</v>
      </c>
    </row>
    <row r="1915" spans="1:4">
      <c r="A1915" t="s">
        <v>288</v>
      </c>
      <c r="B1915" t="s">
        <v>306</v>
      </c>
      <c r="C1915" t="s">
        <v>468</v>
      </c>
      <c r="D1915">
        <v>12</v>
      </c>
    </row>
    <row r="1916" spans="1:4">
      <c r="A1916" t="s">
        <v>288</v>
      </c>
      <c r="B1916" t="s">
        <v>306</v>
      </c>
      <c r="C1916" t="s">
        <v>918</v>
      </c>
      <c r="D1916">
        <v>10</v>
      </c>
    </row>
    <row r="1917" spans="1:4">
      <c r="A1917" t="s">
        <v>288</v>
      </c>
      <c r="B1917" t="s">
        <v>306</v>
      </c>
      <c r="C1917" t="s">
        <v>470</v>
      </c>
      <c r="D1917">
        <v>41</v>
      </c>
    </row>
    <row r="1918" spans="1:4">
      <c r="A1918" t="s">
        <v>288</v>
      </c>
      <c r="B1918" t="s">
        <v>306</v>
      </c>
      <c r="C1918" t="s">
        <v>1367</v>
      </c>
      <c r="D1918">
        <v>17</v>
      </c>
    </row>
    <row r="1919" spans="1:4">
      <c r="A1919" t="s">
        <v>288</v>
      </c>
      <c r="B1919" t="s">
        <v>306</v>
      </c>
      <c r="C1919" t="s">
        <v>472</v>
      </c>
      <c r="D1919">
        <v>22</v>
      </c>
    </row>
    <row r="1920" spans="1:4">
      <c r="A1920" t="s">
        <v>288</v>
      </c>
      <c r="B1920" t="s">
        <v>307</v>
      </c>
      <c r="C1920" t="s">
        <v>467</v>
      </c>
      <c r="D1920">
        <v>94</v>
      </c>
    </row>
    <row r="1921" spans="1:4">
      <c r="A1921" t="s">
        <v>288</v>
      </c>
      <c r="B1921" t="s">
        <v>307</v>
      </c>
      <c r="C1921" t="s">
        <v>466</v>
      </c>
      <c r="D1921">
        <v>8</v>
      </c>
    </row>
    <row r="1922" spans="1:4">
      <c r="A1922" t="s">
        <v>288</v>
      </c>
      <c r="B1922" t="s">
        <v>307</v>
      </c>
      <c r="C1922" t="s">
        <v>468</v>
      </c>
      <c r="D1922">
        <v>45</v>
      </c>
    </row>
    <row r="1923" spans="1:4">
      <c r="A1923" t="s">
        <v>288</v>
      </c>
      <c r="B1923" t="s">
        <v>307</v>
      </c>
      <c r="C1923" t="s">
        <v>918</v>
      </c>
      <c r="D1923">
        <v>5</v>
      </c>
    </row>
    <row r="1924" spans="1:4">
      <c r="A1924" t="s">
        <v>288</v>
      </c>
      <c r="B1924" t="s">
        <v>307</v>
      </c>
      <c r="C1924" t="s">
        <v>470</v>
      </c>
      <c r="D1924">
        <v>22</v>
      </c>
    </row>
    <row r="1925" spans="1:4">
      <c r="A1925" t="s">
        <v>288</v>
      </c>
      <c r="B1925" t="s">
        <v>307</v>
      </c>
      <c r="C1925" t="s">
        <v>1367</v>
      </c>
      <c r="D1925">
        <v>3</v>
      </c>
    </row>
    <row r="1926" spans="1:4">
      <c r="A1926" t="s">
        <v>288</v>
      </c>
      <c r="B1926" t="s">
        <v>307</v>
      </c>
      <c r="C1926" t="s">
        <v>472</v>
      </c>
      <c r="D1926">
        <v>28</v>
      </c>
    </row>
    <row r="1927" spans="1:4">
      <c r="A1927" t="s">
        <v>288</v>
      </c>
      <c r="B1927" t="s">
        <v>308</v>
      </c>
      <c r="C1927" t="s">
        <v>467</v>
      </c>
      <c r="D1927">
        <v>93</v>
      </c>
    </row>
    <row r="1928" spans="1:4">
      <c r="A1928" t="s">
        <v>288</v>
      </c>
      <c r="B1928" t="s">
        <v>308</v>
      </c>
      <c r="C1928" t="s">
        <v>466</v>
      </c>
      <c r="D1928">
        <v>11</v>
      </c>
    </row>
    <row r="1929" spans="1:4">
      <c r="A1929" t="s">
        <v>288</v>
      </c>
      <c r="B1929" t="s">
        <v>308</v>
      </c>
      <c r="C1929" t="s">
        <v>468</v>
      </c>
      <c r="D1929">
        <v>76</v>
      </c>
    </row>
    <row r="1930" spans="1:4">
      <c r="A1930" t="s">
        <v>288</v>
      </c>
      <c r="B1930" t="s">
        <v>308</v>
      </c>
      <c r="C1930" t="s">
        <v>918</v>
      </c>
      <c r="D1930">
        <v>9</v>
      </c>
    </row>
    <row r="1931" spans="1:4">
      <c r="A1931" t="s">
        <v>288</v>
      </c>
      <c r="B1931" t="s">
        <v>308</v>
      </c>
      <c r="C1931" t="s">
        <v>470</v>
      </c>
      <c r="D1931">
        <v>14</v>
      </c>
    </row>
    <row r="1932" spans="1:4">
      <c r="A1932" t="s">
        <v>288</v>
      </c>
      <c r="B1932" t="s">
        <v>308</v>
      </c>
      <c r="C1932" t="s">
        <v>1367</v>
      </c>
      <c r="D1932">
        <v>1</v>
      </c>
    </row>
    <row r="1933" spans="1:4">
      <c r="A1933" t="s">
        <v>288</v>
      </c>
      <c r="B1933" t="s">
        <v>308</v>
      </c>
      <c r="C1933" t="s">
        <v>472</v>
      </c>
      <c r="D1933">
        <v>16</v>
      </c>
    </row>
    <row r="1934" spans="1:4">
      <c r="A1934" t="s">
        <v>288</v>
      </c>
      <c r="B1934" t="s">
        <v>309</v>
      </c>
      <c r="C1934" t="s">
        <v>467</v>
      </c>
      <c r="D1934">
        <v>37</v>
      </c>
    </row>
    <row r="1935" spans="1:4">
      <c r="A1935" t="s">
        <v>288</v>
      </c>
      <c r="B1935" t="s">
        <v>309</v>
      </c>
      <c r="C1935" t="s">
        <v>466</v>
      </c>
      <c r="D1935">
        <v>8</v>
      </c>
    </row>
    <row r="1936" spans="1:4">
      <c r="A1936" t="s">
        <v>288</v>
      </c>
      <c r="B1936" t="s">
        <v>309</v>
      </c>
      <c r="C1936" t="s">
        <v>468</v>
      </c>
      <c r="D1936">
        <v>15</v>
      </c>
    </row>
    <row r="1937" spans="1:4">
      <c r="A1937" t="s">
        <v>288</v>
      </c>
      <c r="B1937" t="s">
        <v>309</v>
      </c>
      <c r="C1937" t="s">
        <v>918</v>
      </c>
      <c r="D1937">
        <v>11</v>
      </c>
    </row>
    <row r="1938" spans="1:4">
      <c r="A1938" t="s">
        <v>288</v>
      </c>
      <c r="B1938" t="s">
        <v>309</v>
      </c>
      <c r="C1938" t="s">
        <v>470</v>
      </c>
      <c r="D1938">
        <v>38</v>
      </c>
    </row>
    <row r="1939" spans="1:4">
      <c r="A1939" t="s">
        <v>288</v>
      </c>
      <c r="B1939" t="s">
        <v>309</v>
      </c>
      <c r="C1939" t="s">
        <v>1367</v>
      </c>
      <c r="D1939">
        <v>19</v>
      </c>
    </row>
    <row r="1940" spans="1:4">
      <c r="A1940" t="s">
        <v>288</v>
      </c>
      <c r="B1940" t="s">
        <v>309</v>
      </c>
      <c r="C1940" t="s">
        <v>472</v>
      </c>
      <c r="D1940">
        <v>7</v>
      </c>
    </row>
    <row r="1941" spans="1:4">
      <c r="A1941" t="s">
        <v>288</v>
      </c>
      <c r="B1941" t="s">
        <v>310</v>
      </c>
      <c r="C1941" t="s">
        <v>467</v>
      </c>
      <c r="D1941">
        <v>34</v>
      </c>
    </row>
    <row r="1942" spans="1:4">
      <c r="A1942" t="s">
        <v>288</v>
      </c>
      <c r="B1942" t="s">
        <v>310</v>
      </c>
      <c r="C1942" t="s">
        <v>466</v>
      </c>
      <c r="D1942">
        <v>32</v>
      </c>
    </row>
    <row r="1943" spans="1:4">
      <c r="A1943" t="s">
        <v>288</v>
      </c>
      <c r="B1943" t="s">
        <v>310</v>
      </c>
      <c r="C1943" t="s">
        <v>468</v>
      </c>
      <c r="D1943">
        <v>76</v>
      </c>
    </row>
    <row r="1944" spans="1:4">
      <c r="A1944" t="s">
        <v>288</v>
      </c>
      <c r="B1944" t="s">
        <v>310</v>
      </c>
      <c r="C1944" t="s">
        <v>918</v>
      </c>
      <c r="D1944">
        <v>17</v>
      </c>
    </row>
    <row r="1945" spans="1:4">
      <c r="A1945" t="s">
        <v>288</v>
      </c>
      <c r="B1945" t="s">
        <v>310</v>
      </c>
      <c r="C1945" t="s">
        <v>470</v>
      </c>
      <c r="D1945">
        <v>14</v>
      </c>
    </row>
    <row r="1946" spans="1:4">
      <c r="A1946" t="s">
        <v>288</v>
      </c>
      <c r="B1946" t="s">
        <v>310</v>
      </c>
      <c r="C1946" t="s">
        <v>1367</v>
      </c>
      <c r="D1946">
        <v>2</v>
      </c>
    </row>
    <row r="1947" spans="1:4">
      <c r="A1947" t="s">
        <v>288</v>
      </c>
      <c r="B1947" t="s">
        <v>310</v>
      </c>
      <c r="C1947" t="s">
        <v>472</v>
      </c>
      <c r="D1947">
        <v>9</v>
      </c>
    </row>
    <row r="1948" spans="1:4">
      <c r="A1948" t="s">
        <v>288</v>
      </c>
      <c r="B1948" t="s">
        <v>311</v>
      </c>
      <c r="C1948" t="s">
        <v>467</v>
      </c>
      <c r="D1948">
        <v>45</v>
      </c>
    </row>
    <row r="1949" spans="1:4">
      <c r="A1949" t="s">
        <v>288</v>
      </c>
      <c r="B1949" t="s">
        <v>311</v>
      </c>
      <c r="C1949" t="s">
        <v>466</v>
      </c>
      <c r="D1949">
        <v>2</v>
      </c>
    </row>
    <row r="1950" spans="1:4">
      <c r="A1950" t="s">
        <v>288</v>
      </c>
      <c r="B1950" t="s">
        <v>311</v>
      </c>
      <c r="C1950" t="s">
        <v>468</v>
      </c>
      <c r="D1950">
        <v>13</v>
      </c>
    </row>
    <row r="1951" spans="1:4">
      <c r="A1951" t="s">
        <v>288</v>
      </c>
      <c r="B1951" t="s">
        <v>311</v>
      </c>
      <c r="C1951" t="s">
        <v>918</v>
      </c>
      <c r="D1951">
        <v>1</v>
      </c>
    </row>
    <row r="1952" spans="1:4">
      <c r="A1952" t="s">
        <v>288</v>
      </c>
      <c r="B1952" t="s">
        <v>311</v>
      </c>
      <c r="C1952" t="s">
        <v>470</v>
      </c>
      <c r="D1952">
        <v>5</v>
      </c>
    </row>
    <row r="1953" spans="1:4">
      <c r="A1953" t="s">
        <v>288</v>
      </c>
      <c r="B1953" t="s">
        <v>311</v>
      </c>
      <c r="C1953" t="s">
        <v>1367</v>
      </c>
      <c r="D1953">
        <v>3</v>
      </c>
    </row>
    <row r="1954" spans="1:4">
      <c r="A1954" t="s">
        <v>288</v>
      </c>
      <c r="B1954" t="s">
        <v>311</v>
      </c>
      <c r="C1954" t="s">
        <v>472</v>
      </c>
      <c r="D1954">
        <v>10</v>
      </c>
    </row>
    <row r="1955" spans="1:4">
      <c r="A1955" t="s">
        <v>288</v>
      </c>
      <c r="B1955" t="s">
        <v>312</v>
      </c>
      <c r="C1955" t="s">
        <v>467</v>
      </c>
      <c r="D1955">
        <v>14</v>
      </c>
    </row>
    <row r="1956" spans="1:4">
      <c r="A1956" t="s">
        <v>288</v>
      </c>
      <c r="B1956" t="s">
        <v>312</v>
      </c>
      <c r="C1956" t="s">
        <v>466</v>
      </c>
      <c r="D1956">
        <v>9</v>
      </c>
    </row>
    <row r="1957" spans="1:4">
      <c r="A1957" t="s">
        <v>288</v>
      </c>
      <c r="B1957" t="s">
        <v>312</v>
      </c>
      <c r="C1957" t="s">
        <v>468</v>
      </c>
      <c r="D1957">
        <v>24</v>
      </c>
    </row>
    <row r="1958" spans="1:4">
      <c r="A1958" t="s">
        <v>288</v>
      </c>
      <c r="B1958" t="s">
        <v>312</v>
      </c>
      <c r="C1958" t="s">
        <v>918</v>
      </c>
      <c r="D1958">
        <v>1</v>
      </c>
    </row>
    <row r="1959" spans="1:4">
      <c r="A1959" t="s">
        <v>288</v>
      </c>
      <c r="B1959" t="s">
        <v>312</v>
      </c>
      <c r="C1959" t="s">
        <v>470</v>
      </c>
      <c r="D1959">
        <v>5</v>
      </c>
    </row>
    <row r="1960" spans="1:4">
      <c r="A1960" t="s">
        <v>288</v>
      </c>
      <c r="B1960" t="s">
        <v>312</v>
      </c>
      <c r="C1960" t="s">
        <v>1367</v>
      </c>
      <c r="D1960">
        <v>1</v>
      </c>
    </row>
    <row r="1961" spans="1:4">
      <c r="A1961" t="s">
        <v>288</v>
      </c>
      <c r="B1961" t="s">
        <v>312</v>
      </c>
      <c r="C1961" t="s">
        <v>472</v>
      </c>
      <c r="D1961">
        <v>6</v>
      </c>
    </row>
    <row r="1962" spans="1:4">
      <c r="A1962" t="s">
        <v>288</v>
      </c>
      <c r="B1962" t="s">
        <v>313</v>
      </c>
      <c r="C1962" t="s">
        <v>467</v>
      </c>
      <c r="D1962">
        <v>156</v>
      </c>
    </row>
    <row r="1963" spans="1:4">
      <c r="A1963" t="s">
        <v>288</v>
      </c>
      <c r="B1963" t="s">
        <v>313</v>
      </c>
      <c r="C1963" t="s">
        <v>466</v>
      </c>
      <c r="D1963">
        <v>6</v>
      </c>
    </row>
    <row r="1964" spans="1:4">
      <c r="A1964" t="s">
        <v>288</v>
      </c>
      <c r="B1964" t="s">
        <v>313</v>
      </c>
      <c r="C1964" t="s">
        <v>468</v>
      </c>
      <c r="D1964">
        <v>32</v>
      </c>
    </row>
    <row r="1965" spans="1:4">
      <c r="A1965" t="s">
        <v>288</v>
      </c>
      <c r="B1965" t="s">
        <v>313</v>
      </c>
      <c r="C1965" t="s">
        <v>918</v>
      </c>
      <c r="D1965">
        <v>222</v>
      </c>
    </row>
    <row r="1966" spans="1:4">
      <c r="A1966" t="s">
        <v>288</v>
      </c>
      <c r="B1966" t="s">
        <v>313</v>
      </c>
      <c r="C1966" t="s">
        <v>470</v>
      </c>
      <c r="D1966">
        <v>43</v>
      </c>
    </row>
    <row r="1967" spans="1:4">
      <c r="A1967" t="s">
        <v>288</v>
      </c>
      <c r="B1967" t="s">
        <v>313</v>
      </c>
      <c r="C1967" t="s">
        <v>1367</v>
      </c>
      <c r="D1967">
        <v>10</v>
      </c>
    </row>
    <row r="1968" spans="1:4">
      <c r="A1968" t="s">
        <v>288</v>
      </c>
      <c r="B1968" t="s">
        <v>313</v>
      </c>
      <c r="C1968" t="s">
        <v>472</v>
      </c>
      <c r="D1968">
        <v>37</v>
      </c>
    </row>
    <row r="1969" spans="1:4">
      <c r="A1969" t="s">
        <v>288</v>
      </c>
      <c r="B1969" t="s">
        <v>314</v>
      </c>
      <c r="C1969" t="s">
        <v>467</v>
      </c>
      <c r="D1969">
        <v>76</v>
      </c>
    </row>
    <row r="1970" spans="1:4">
      <c r="A1970" t="s">
        <v>288</v>
      </c>
      <c r="B1970" t="s">
        <v>314</v>
      </c>
      <c r="C1970" t="s">
        <v>466</v>
      </c>
      <c r="D1970">
        <v>11</v>
      </c>
    </row>
    <row r="1971" spans="1:4">
      <c r="A1971" t="s">
        <v>288</v>
      </c>
      <c r="B1971" t="s">
        <v>314</v>
      </c>
      <c r="C1971" t="s">
        <v>468</v>
      </c>
      <c r="D1971">
        <v>97</v>
      </c>
    </row>
    <row r="1972" spans="1:4">
      <c r="A1972" t="s">
        <v>288</v>
      </c>
      <c r="B1972" t="s">
        <v>314</v>
      </c>
      <c r="C1972" t="s">
        <v>918</v>
      </c>
      <c r="D1972">
        <v>59</v>
      </c>
    </row>
    <row r="1973" spans="1:4">
      <c r="A1973" t="s">
        <v>288</v>
      </c>
      <c r="B1973" t="s">
        <v>314</v>
      </c>
      <c r="C1973" t="s">
        <v>470</v>
      </c>
      <c r="D1973">
        <v>16</v>
      </c>
    </row>
    <row r="1974" spans="1:4">
      <c r="A1974" t="s">
        <v>288</v>
      </c>
      <c r="B1974" t="s">
        <v>314</v>
      </c>
      <c r="C1974" t="s">
        <v>1367</v>
      </c>
      <c r="D1974">
        <v>46</v>
      </c>
    </row>
    <row r="1975" spans="1:4">
      <c r="A1975" t="s">
        <v>288</v>
      </c>
      <c r="B1975" t="s">
        <v>314</v>
      </c>
      <c r="C1975" t="s">
        <v>472</v>
      </c>
      <c r="D1975">
        <v>16</v>
      </c>
    </row>
    <row r="1976" spans="1:4">
      <c r="A1976" t="s">
        <v>288</v>
      </c>
      <c r="B1976" t="s">
        <v>315</v>
      </c>
      <c r="C1976" t="s">
        <v>467</v>
      </c>
      <c r="D1976">
        <v>92</v>
      </c>
    </row>
    <row r="1977" spans="1:4">
      <c r="A1977" t="s">
        <v>288</v>
      </c>
      <c r="B1977" t="s">
        <v>315</v>
      </c>
      <c r="C1977" t="s">
        <v>466</v>
      </c>
      <c r="D1977">
        <v>1</v>
      </c>
    </row>
    <row r="1978" spans="1:4">
      <c r="A1978" t="s">
        <v>288</v>
      </c>
      <c r="B1978" t="s">
        <v>315</v>
      </c>
      <c r="C1978" t="s">
        <v>468</v>
      </c>
      <c r="D1978">
        <v>96</v>
      </c>
    </row>
    <row r="1979" spans="1:4">
      <c r="A1979" t="s">
        <v>288</v>
      </c>
      <c r="B1979" t="s">
        <v>315</v>
      </c>
      <c r="C1979" t="s">
        <v>918</v>
      </c>
      <c r="D1979">
        <v>24</v>
      </c>
    </row>
    <row r="1980" spans="1:4">
      <c r="A1980" t="s">
        <v>288</v>
      </c>
      <c r="B1980" t="s">
        <v>315</v>
      </c>
      <c r="C1980" t="s">
        <v>470</v>
      </c>
      <c r="D1980">
        <v>49</v>
      </c>
    </row>
    <row r="1981" spans="1:4">
      <c r="A1981" t="s">
        <v>288</v>
      </c>
      <c r="B1981" t="s">
        <v>315</v>
      </c>
      <c r="C1981" t="s">
        <v>1367</v>
      </c>
      <c r="D1981">
        <v>15</v>
      </c>
    </row>
    <row r="1982" spans="1:4">
      <c r="A1982" t="s">
        <v>288</v>
      </c>
      <c r="B1982" t="s">
        <v>315</v>
      </c>
      <c r="C1982" t="s">
        <v>472</v>
      </c>
      <c r="D1982">
        <v>19</v>
      </c>
    </row>
    <row r="1983" spans="1:4">
      <c r="A1983" t="s">
        <v>288</v>
      </c>
      <c r="B1983" t="s">
        <v>316</v>
      </c>
      <c r="C1983" t="s">
        <v>467</v>
      </c>
      <c r="D1983">
        <v>33</v>
      </c>
    </row>
    <row r="1984" spans="1:4">
      <c r="A1984" t="s">
        <v>288</v>
      </c>
      <c r="B1984" t="s">
        <v>316</v>
      </c>
      <c r="C1984" t="s">
        <v>466</v>
      </c>
      <c r="D1984">
        <v>3</v>
      </c>
    </row>
    <row r="1985" spans="1:4">
      <c r="A1985" t="s">
        <v>288</v>
      </c>
      <c r="B1985" t="s">
        <v>316</v>
      </c>
      <c r="C1985" t="s">
        <v>468</v>
      </c>
      <c r="D1985">
        <v>21</v>
      </c>
    </row>
    <row r="1986" spans="1:4">
      <c r="A1986" t="s">
        <v>288</v>
      </c>
      <c r="B1986" t="s">
        <v>316</v>
      </c>
      <c r="C1986" t="s">
        <v>918</v>
      </c>
      <c r="D1986">
        <v>13</v>
      </c>
    </row>
    <row r="1987" spans="1:4">
      <c r="A1987" t="s">
        <v>288</v>
      </c>
      <c r="B1987" t="s">
        <v>316</v>
      </c>
      <c r="C1987" t="s">
        <v>470</v>
      </c>
      <c r="D1987">
        <v>19</v>
      </c>
    </row>
    <row r="1988" spans="1:4">
      <c r="A1988" t="s">
        <v>288</v>
      </c>
      <c r="B1988" t="s">
        <v>316</v>
      </c>
      <c r="C1988" t="s">
        <v>1367</v>
      </c>
      <c r="D1988">
        <v>3</v>
      </c>
    </row>
    <row r="1989" spans="1:4">
      <c r="A1989" t="s">
        <v>288</v>
      </c>
      <c r="B1989" t="s">
        <v>316</v>
      </c>
      <c r="C1989" t="s">
        <v>472</v>
      </c>
      <c r="D1989">
        <v>10</v>
      </c>
    </row>
    <row r="1990" spans="1:4">
      <c r="A1990" t="s">
        <v>288</v>
      </c>
      <c r="B1990" t="s">
        <v>317</v>
      </c>
      <c r="C1990" t="s">
        <v>467</v>
      </c>
      <c r="D1990">
        <v>9</v>
      </c>
    </row>
    <row r="1991" spans="1:4">
      <c r="A1991" t="s">
        <v>288</v>
      </c>
      <c r="B1991" t="s">
        <v>317</v>
      </c>
      <c r="C1991" t="s">
        <v>466</v>
      </c>
      <c r="D1991">
        <v>7</v>
      </c>
    </row>
    <row r="1992" spans="1:4">
      <c r="A1992" t="s">
        <v>288</v>
      </c>
      <c r="B1992" t="s">
        <v>317</v>
      </c>
      <c r="C1992" t="s">
        <v>468</v>
      </c>
      <c r="D1992">
        <v>15</v>
      </c>
    </row>
    <row r="1993" spans="1:4">
      <c r="A1993" t="s">
        <v>288</v>
      </c>
      <c r="B1993" t="s">
        <v>317</v>
      </c>
      <c r="C1993" t="s">
        <v>918</v>
      </c>
      <c r="D1993">
        <v>5</v>
      </c>
    </row>
    <row r="1994" spans="1:4">
      <c r="A1994" t="s">
        <v>288</v>
      </c>
      <c r="B1994" t="s">
        <v>317</v>
      </c>
      <c r="C1994" t="s">
        <v>470</v>
      </c>
      <c r="D1994">
        <v>45</v>
      </c>
    </row>
    <row r="1995" spans="1:4">
      <c r="A1995" t="s">
        <v>288</v>
      </c>
      <c r="B1995" t="s">
        <v>317</v>
      </c>
      <c r="C1995" t="s">
        <v>1367</v>
      </c>
      <c r="D1995">
        <v>2</v>
      </c>
    </row>
    <row r="1996" spans="1:4">
      <c r="A1996" t="s">
        <v>288</v>
      </c>
      <c r="B1996" t="s">
        <v>317</v>
      </c>
      <c r="C1996" t="s">
        <v>472</v>
      </c>
      <c r="D1996">
        <v>2</v>
      </c>
    </row>
    <row r="1997" spans="1:4">
      <c r="A1997" t="s">
        <v>288</v>
      </c>
      <c r="B1997" t="s">
        <v>318</v>
      </c>
      <c r="C1997" t="s">
        <v>467</v>
      </c>
      <c r="D1997">
        <v>30</v>
      </c>
    </row>
    <row r="1998" spans="1:4">
      <c r="A1998" t="s">
        <v>288</v>
      </c>
      <c r="B1998" t="s">
        <v>318</v>
      </c>
      <c r="C1998" t="s">
        <v>466</v>
      </c>
      <c r="D1998">
        <v>30</v>
      </c>
    </row>
    <row r="1999" spans="1:4">
      <c r="A1999" t="s">
        <v>288</v>
      </c>
      <c r="B1999" t="s">
        <v>318</v>
      </c>
      <c r="C1999" t="s">
        <v>468</v>
      </c>
      <c r="D1999">
        <v>54</v>
      </c>
    </row>
    <row r="2000" spans="1:4">
      <c r="A2000" t="s">
        <v>288</v>
      </c>
      <c r="B2000" t="s">
        <v>318</v>
      </c>
      <c r="C2000" t="s">
        <v>918</v>
      </c>
      <c r="D2000">
        <v>5</v>
      </c>
    </row>
    <row r="2001" spans="1:4">
      <c r="A2001" t="s">
        <v>288</v>
      </c>
      <c r="B2001" t="s">
        <v>318</v>
      </c>
      <c r="C2001" t="s">
        <v>470</v>
      </c>
      <c r="D2001">
        <v>21</v>
      </c>
    </row>
    <row r="2002" spans="1:4">
      <c r="A2002" t="s">
        <v>288</v>
      </c>
      <c r="B2002" t="s">
        <v>318</v>
      </c>
      <c r="C2002" t="s">
        <v>1367</v>
      </c>
      <c r="D2002">
        <v>53</v>
      </c>
    </row>
    <row r="2003" spans="1:4">
      <c r="A2003" t="s">
        <v>288</v>
      </c>
      <c r="B2003" t="s">
        <v>318</v>
      </c>
      <c r="C2003" t="s">
        <v>472</v>
      </c>
      <c r="D2003">
        <v>10</v>
      </c>
    </row>
    <row r="2004" spans="1:4">
      <c r="A2004" t="s">
        <v>288</v>
      </c>
      <c r="B2004" t="s">
        <v>319</v>
      </c>
      <c r="C2004" t="s">
        <v>467</v>
      </c>
      <c r="D2004">
        <v>18</v>
      </c>
    </row>
    <row r="2005" spans="1:4">
      <c r="A2005" t="s">
        <v>288</v>
      </c>
      <c r="B2005" t="s">
        <v>319</v>
      </c>
      <c r="C2005" t="s">
        <v>466</v>
      </c>
      <c r="D2005">
        <v>9</v>
      </c>
    </row>
    <row r="2006" spans="1:4">
      <c r="A2006" t="s">
        <v>288</v>
      </c>
      <c r="B2006" t="s">
        <v>319</v>
      </c>
      <c r="C2006" t="s">
        <v>468</v>
      </c>
      <c r="D2006">
        <v>115</v>
      </c>
    </row>
    <row r="2007" spans="1:4">
      <c r="A2007" t="s">
        <v>288</v>
      </c>
      <c r="B2007" t="s">
        <v>319</v>
      </c>
      <c r="C2007" t="s">
        <v>918</v>
      </c>
      <c r="D2007">
        <v>6</v>
      </c>
    </row>
    <row r="2008" spans="1:4">
      <c r="A2008" t="s">
        <v>288</v>
      </c>
      <c r="B2008" t="s">
        <v>319</v>
      </c>
      <c r="C2008" t="s">
        <v>470</v>
      </c>
      <c r="D2008">
        <v>23</v>
      </c>
    </row>
    <row r="2009" spans="1:4">
      <c r="A2009" t="s">
        <v>288</v>
      </c>
      <c r="B2009" t="s">
        <v>319</v>
      </c>
      <c r="C2009" t="s">
        <v>1367</v>
      </c>
      <c r="D2009">
        <v>38</v>
      </c>
    </row>
    <row r="2010" spans="1:4">
      <c r="A2010" t="s">
        <v>288</v>
      </c>
      <c r="B2010" t="s">
        <v>319</v>
      </c>
      <c r="C2010" t="s">
        <v>472</v>
      </c>
      <c r="D2010">
        <v>7</v>
      </c>
    </row>
    <row r="2011" spans="1:4">
      <c r="A2011" t="s">
        <v>288</v>
      </c>
      <c r="B2011" t="s">
        <v>320</v>
      </c>
      <c r="C2011" t="s">
        <v>467</v>
      </c>
      <c r="D2011">
        <v>53</v>
      </c>
    </row>
    <row r="2012" spans="1:4">
      <c r="A2012" t="s">
        <v>288</v>
      </c>
      <c r="B2012" t="s">
        <v>320</v>
      </c>
      <c r="C2012" t="s">
        <v>466</v>
      </c>
      <c r="D2012">
        <v>13</v>
      </c>
    </row>
    <row r="2013" spans="1:4">
      <c r="A2013" t="s">
        <v>288</v>
      </c>
      <c r="B2013" t="s">
        <v>320</v>
      </c>
      <c r="C2013" t="s">
        <v>468</v>
      </c>
      <c r="D2013">
        <v>88</v>
      </c>
    </row>
    <row r="2014" spans="1:4">
      <c r="A2014" t="s">
        <v>288</v>
      </c>
      <c r="B2014" t="s">
        <v>320</v>
      </c>
      <c r="C2014" t="s">
        <v>918</v>
      </c>
      <c r="D2014">
        <v>22</v>
      </c>
    </row>
    <row r="2015" spans="1:4">
      <c r="A2015" t="s">
        <v>288</v>
      </c>
      <c r="B2015" t="s">
        <v>320</v>
      </c>
      <c r="C2015" t="s">
        <v>470</v>
      </c>
      <c r="D2015">
        <v>35</v>
      </c>
    </row>
    <row r="2016" spans="1:4">
      <c r="A2016" t="s">
        <v>288</v>
      </c>
      <c r="B2016" t="s">
        <v>320</v>
      </c>
      <c r="C2016" t="s">
        <v>1367</v>
      </c>
      <c r="D2016">
        <v>113</v>
      </c>
    </row>
    <row r="2017" spans="1:4">
      <c r="A2017" t="s">
        <v>288</v>
      </c>
      <c r="B2017" t="s">
        <v>320</v>
      </c>
      <c r="C2017" t="s">
        <v>472</v>
      </c>
      <c r="D2017">
        <v>43</v>
      </c>
    </row>
    <row r="2018" spans="1:4">
      <c r="A2018" t="s">
        <v>288</v>
      </c>
      <c r="B2018" t="s">
        <v>321</v>
      </c>
      <c r="C2018" t="s">
        <v>467</v>
      </c>
      <c r="D2018">
        <v>33</v>
      </c>
    </row>
    <row r="2019" spans="1:4">
      <c r="A2019" t="s">
        <v>288</v>
      </c>
      <c r="B2019" t="s">
        <v>321</v>
      </c>
      <c r="C2019" t="s">
        <v>466</v>
      </c>
      <c r="D2019">
        <v>9</v>
      </c>
    </row>
    <row r="2020" spans="1:4">
      <c r="A2020" t="s">
        <v>288</v>
      </c>
      <c r="B2020" t="s">
        <v>321</v>
      </c>
      <c r="C2020" t="s">
        <v>468</v>
      </c>
      <c r="D2020">
        <v>72</v>
      </c>
    </row>
    <row r="2021" spans="1:4">
      <c r="A2021" t="s">
        <v>288</v>
      </c>
      <c r="B2021" t="s">
        <v>321</v>
      </c>
      <c r="C2021" t="s">
        <v>918</v>
      </c>
      <c r="D2021">
        <v>3</v>
      </c>
    </row>
    <row r="2022" spans="1:4">
      <c r="A2022" t="s">
        <v>288</v>
      </c>
      <c r="B2022" t="s">
        <v>321</v>
      </c>
      <c r="C2022" t="s">
        <v>470</v>
      </c>
      <c r="D2022">
        <v>13</v>
      </c>
    </row>
    <row r="2023" spans="1:4">
      <c r="A2023" t="s">
        <v>288</v>
      </c>
      <c r="B2023" t="s">
        <v>321</v>
      </c>
      <c r="C2023" t="s">
        <v>1367</v>
      </c>
      <c r="D2023">
        <v>11</v>
      </c>
    </row>
    <row r="2024" spans="1:4">
      <c r="A2024" t="s">
        <v>288</v>
      </c>
      <c r="B2024" t="s">
        <v>321</v>
      </c>
      <c r="C2024" t="s">
        <v>472</v>
      </c>
      <c r="D2024">
        <v>6</v>
      </c>
    </row>
    <row r="2025" spans="1:4">
      <c r="A2025" t="s">
        <v>288</v>
      </c>
      <c r="B2025" t="s">
        <v>322</v>
      </c>
      <c r="C2025" t="s">
        <v>467</v>
      </c>
      <c r="D2025">
        <v>19</v>
      </c>
    </row>
    <row r="2026" spans="1:4">
      <c r="A2026" t="s">
        <v>288</v>
      </c>
      <c r="B2026" t="s">
        <v>322</v>
      </c>
      <c r="C2026" t="s">
        <v>466</v>
      </c>
      <c r="D2026">
        <v>16</v>
      </c>
    </row>
    <row r="2027" spans="1:4">
      <c r="A2027" t="s">
        <v>288</v>
      </c>
      <c r="B2027" t="s">
        <v>322</v>
      </c>
      <c r="C2027" t="s">
        <v>468</v>
      </c>
      <c r="D2027">
        <v>44</v>
      </c>
    </row>
    <row r="2028" spans="1:4">
      <c r="A2028" t="s">
        <v>288</v>
      </c>
      <c r="B2028" t="s">
        <v>322</v>
      </c>
      <c r="C2028" t="s">
        <v>918</v>
      </c>
      <c r="D2028">
        <v>0</v>
      </c>
    </row>
    <row r="2029" spans="1:4">
      <c r="A2029" t="s">
        <v>288</v>
      </c>
      <c r="B2029" t="s">
        <v>322</v>
      </c>
      <c r="C2029" t="s">
        <v>470</v>
      </c>
      <c r="D2029">
        <v>11</v>
      </c>
    </row>
    <row r="2030" spans="1:4">
      <c r="A2030" t="s">
        <v>288</v>
      </c>
      <c r="B2030" t="s">
        <v>322</v>
      </c>
      <c r="C2030" t="s">
        <v>1367</v>
      </c>
      <c r="D2030">
        <v>6</v>
      </c>
    </row>
    <row r="2031" spans="1:4">
      <c r="A2031" t="s">
        <v>288</v>
      </c>
      <c r="B2031" t="s">
        <v>322</v>
      </c>
      <c r="C2031" t="s">
        <v>472</v>
      </c>
      <c r="D2031">
        <v>2</v>
      </c>
    </row>
    <row r="2032" spans="1:4">
      <c r="A2032" t="s">
        <v>288</v>
      </c>
      <c r="B2032" t="s">
        <v>323</v>
      </c>
      <c r="C2032" t="s">
        <v>467</v>
      </c>
      <c r="D2032">
        <v>34</v>
      </c>
    </row>
    <row r="2033" spans="1:4">
      <c r="A2033" t="s">
        <v>288</v>
      </c>
      <c r="B2033" t="s">
        <v>323</v>
      </c>
      <c r="C2033" t="s">
        <v>466</v>
      </c>
      <c r="D2033">
        <v>32</v>
      </c>
    </row>
    <row r="2034" spans="1:4">
      <c r="A2034" t="s">
        <v>288</v>
      </c>
      <c r="B2034" t="s">
        <v>323</v>
      </c>
      <c r="C2034" t="s">
        <v>468</v>
      </c>
      <c r="D2034">
        <v>47</v>
      </c>
    </row>
    <row r="2035" spans="1:4">
      <c r="A2035" t="s">
        <v>288</v>
      </c>
      <c r="B2035" t="s">
        <v>323</v>
      </c>
      <c r="C2035" t="s">
        <v>918</v>
      </c>
      <c r="D2035">
        <v>3</v>
      </c>
    </row>
    <row r="2036" spans="1:4">
      <c r="A2036" t="s">
        <v>288</v>
      </c>
      <c r="B2036" t="s">
        <v>323</v>
      </c>
      <c r="C2036" t="s">
        <v>470</v>
      </c>
      <c r="D2036">
        <v>9</v>
      </c>
    </row>
    <row r="2037" spans="1:4">
      <c r="A2037" t="s">
        <v>288</v>
      </c>
      <c r="B2037" t="s">
        <v>323</v>
      </c>
      <c r="C2037" t="s">
        <v>1367</v>
      </c>
      <c r="D2037">
        <v>56</v>
      </c>
    </row>
    <row r="2038" spans="1:4">
      <c r="A2038" t="s">
        <v>288</v>
      </c>
      <c r="B2038" t="s">
        <v>323</v>
      </c>
      <c r="C2038" t="s">
        <v>472</v>
      </c>
      <c r="D2038">
        <v>8</v>
      </c>
    </row>
    <row r="2039" spans="1:4">
      <c r="A2039" t="s">
        <v>288</v>
      </c>
      <c r="B2039" t="s">
        <v>324</v>
      </c>
      <c r="C2039" t="s">
        <v>467</v>
      </c>
      <c r="D2039">
        <v>65</v>
      </c>
    </row>
    <row r="2040" spans="1:4">
      <c r="A2040" t="s">
        <v>288</v>
      </c>
      <c r="B2040" t="s">
        <v>324</v>
      </c>
      <c r="C2040" t="s">
        <v>466</v>
      </c>
      <c r="D2040">
        <v>74</v>
      </c>
    </row>
    <row r="2041" spans="1:4">
      <c r="A2041" t="s">
        <v>288</v>
      </c>
      <c r="B2041" t="s">
        <v>324</v>
      </c>
      <c r="C2041" t="s">
        <v>468</v>
      </c>
      <c r="D2041">
        <v>128</v>
      </c>
    </row>
    <row r="2042" spans="1:4">
      <c r="A2042" t="s">
        <v>288</v>
      </c>
      <c r="B2042" t="s">
        <v>324</v>
      </c>
      <c r="C2042" t="s">
        <v>918</v>
      </c>
      <c r="D2042">
        <v>6</v>
      </c>
    </row>
    <row r="2043" spans="1:4">
      <c r="A2043" t="s">
        <v>288</v>
      </c>
      <c r="B2043" t="s">
        <v>324</v>
      </c>
      <c r="C2043" t="s">
        <v>470</v>
      </c>
      <c r="D2043">
        <v>14</v>
      </c>
    </row>
    <row r="2044" spans="1:4">
      <c r="A2044" t="s">
        <v>288</v>
      </c>
      <c r="B2044" t="s">
        <v>324</v>
      </c>
      <c r="C2044" t="s">
        <v>1367</v>
      </c>
      <c r="D2044">
        <v>0</v>
      </c>
    </row>
    <row r="2045" spans="1:4">
      <c r="A2045" t="s">
        <v>288</v>
      </c>
      <c r="B2045" t="s">
        <v>324</v>
      </c>
      <c r="C2045" t="s">
        <v>472</v>
      </c>
      <c r="D2045">
        <v>20</v>
      </c>
    </row>
    <row r="2046" spans="1:4">
      <c r="A2046" t="s">
        <v>325</v>
      </c>
      <c r="B2046" t="s">
        <v>326</v>
      </c>
      <c r="C2046" t="s">
        <v>467</v>
      </c>
      <c r="D2046">
        <v>635</v>
      </c>
    </row>
    <row r="2047" spans="1:4">
      <c r="A2047" t="s">
        <v>325</v>
      </c>
      <c r="B2047" t="s">
        <v>326</v>
      </c>
      <c r="C2047" t="s">
        <v>466</v>
      </c>
      <c r="D2047">
        <v>2</v>
      </c>
    </row>
    <row r="2048" spans="1:4">
      <c r="A2048" t="s">
        <v>325</v>
      </c>
      <c r="B2048" t="s">
        <v>326</v>
      </c>
      <c r="C2048" t="s">
        <v>468</v>
      </c>
      <c r="D2048">
        <v>175</v>
      </c>
    </row>
    <row r="2049" spans="1:4">
      <c r="A2049" t="s">
        <v>325</v>
      </c>
      <c r="B2049" t="s">
        <v>326</v>
      </c>
      <c r="C2049" t="s">
        <v>918</v>
      </c>
      <c r="D2049">
        <v>310</v>
      </c>
    </row>
    <row r="2050" spans="1:4">
      <c r="A2050" t="s">
        <v>325</v>
      </c>
      <c r="B2050" t="s">
        <v>326</v>
      </c>
      <c r="C2050" t="s">
        <v>470</v>
      </c>
      <c r="D2050">
        <v>290</v>
      </c>
    </row>
    <row r="2051" spans="1:4">
      <c r="A2051" t="s">
        <v>325</v>
      </c>
      <c r="B2051" t="s">
        <v>326</v>
      </c>
      <c r="C2051" t="s">
        <v>1367</v>
      </c>
      <c r="D2051">
        <v>951</v>
      </c>
    </row>
    <row r="2052" spans="1:4">
      <c r="A2052" t="s">
        <v>325</v>
      </c>
      <c r="B2052" t="s">
        <v>326</v>
      </c>
      <c r="C2052" t="s">
        <v>472</v>
      </c>
      <c r="D2052">
        <v>468</v>
      </c>
    </row>
    <row r="2053" spans="1:4">
      <c r="A2053" t="s">
        <v>325</v>
      </c>
      <c r="B2053" t="s">
        <v>327</v>
      </c>
      <c r="C2053" t="s">
        <v>467</v>
      </c>
      <c r="D2053">
        <v>49</v>
      </c>
    </row>
    <row r="2054" spans="1:4">
      <c r="A2054" t="s">
        <v>325</v>
      </c>
      <c r="B2054" t="s">
        <v>327</v>
      </c>
      <c r="C2054" t="s">
        <v>466</v>
      </c>
      <c r="D2054">
        <v>15</v>
      </c>
    </row>
    <row r="2055" spans="1:4">
      <c r="A2055" t="s">
        <v>325</v>
      </c>
      <c r="B2055" t="s">
        <v>327</v>
      </c>
      <c r="C2055" t="s">
        <v>468</v>
      </c>
      <c r="D2055">
        <v>22</v>
      </c>
    </row>
    <row r="2056" spans="1:4">
      <c r="A2056" t="s">
        <v>325</v>
      </c>
      <c r="B2056" t="s">
        <v>327</v>
      </c>
      <c r="C2056" t="s">
        <v>918</v>
      </c>
      <c r="D2056">
        <v>9</v>
      </c>
    </row>
    <row r="2057" spans="1:4">
      <c r="A2057" t="s">
        <v>325</v>
      </c>
      <c r="B2057" t="s">
        <v>327</v>
      </c>
      <c r="C2057" t="s">
        <v>470</v>
      </c>
      <c r="D2057">
        <v>24</v>
      </c>
    </row>
    <row r="2058" spans="1:4">
      <c r="A2058" t="s">
        <v>325</v>
      </c>
      <c r="B2058" t="s">
        <v>327</v>
      </c>
      <c r="C2058" t="s">
        <v>1367</v>
      </c>
      <c r="D2058">
        <v>2</v>
      </c>
    </row>
    <row r="2059" spans="1:4">
      <c r="A2059" t="s">
        <v>325</v>
      </c>
      <c r="B2059" t="s">
        <v>327</v>
      </c>
      <c r="C2059" t="s">
        <v>472</v>
      </c>
      <c r="D2059">
        <v>7</v>
      </c>
    </row>
    <row r="2060" spans="1:4">
      <c r="A2060" t="s">
        <v>325</v>
      </c>
      <c r="B2060" t="s">
        <v>328</v>
      </c>
      <c r="C2060" t="s">
        <v>467</v>
      </c>
      <c r="D2060">
        <v>7</v>
      </c>
    </row>
    <row r="2061" spans="1:4">
      <c r="A2061" t="s">
        <v>325</v>
      </c>
      <c r="B2061" t="s">
        <v>328</v>
      </c>
      <c r="C2061" t="s">
        <v>466</v>
      </c>
      <c r="D2061">
        <v>7</v>
      </c>
    </row>
    <row r="2062" spans="1:4">
      <c r="A2062" t="s">
        <v>325</v>
      </c>
      <c r="B2062" t="s">
        <v>328</v>
      </c>
      <c r="C2062" t="s">
        <v>468</v>
      </c>
      <c r="D2062">
        <v>4</v>
      </c>
    </row>
    <row r="2063" spans="1:4">
      <c r="A2063" t="s">
        <v>325</v>
      </c>
      <c r="B2063" t="s">
        <v>328</v>
      </c>
      <c r="C2063" t="s">
        <v>918</v>
      </c>
      <c r="D2063">
        <v>23</v>
      </c>
    </row>
    <row r="2064" spans="1:4">
      <c r="A2064" t="s">
        <v>325</v>
      </c>
      <c r="B2064" t="s">
        <v>328</v>
      </c>
      <c r="C2064" t="s">
        <v>470</v>
      </c>
      <c r="D2064">
        <v>16</v>
      </c>
    </row>
    <row r="2065" spans="1:4">
      <c r="A2065" t="s">
        <v>325</v>
      </c>
      <c r="B2065" t="s">
        <v>328</v>
      </c>
      <c r="C2065" t="s">
        <v>1367</v>
      </c>
      <c r="D2065">
        <v>6</v>
      </c>
    </row>
    <row r="2066" spans="1:4">
      <c r="A2066" t="s">
        <v>325</v>
      </c>
      <c r="B2066" t="s">
        <v>328</v>
      </c>
      <c r="C2066" t="s">
        <v>472</v>
      </c>
      <c r="D2066">
        <v>0</v>
      </c>
    </row>
    <row r="2067" spans="1:4">
      <c r="A2067" t="s">
        <v>325</v>
      </c>
      <c r="B2067" t="s">
        <v>329</v>
      </c>
      <c r="C2067" t="s">
        <v>467</v>
      </c>
      <c r="D2067">
        <v>25</v>
      </c>
    </row>
    <row r="2068" spans="1:4">
      <c r="A2068" t="s">
        <v>325</v>
      </c>
      <c r="B2068" t="s">
        <v>329</v>
      </c>
      <c r="C2068" t="s">
        <v>466</v>
      </c>
      <c r="D2068">
        <v>5</v>
      </c>
    </row>
    <row r="2069" spans="1:4">
      <c r="A2069" t="s">
        <v>325</v>
      </c>
      <c r="B2069" t="s">
        <v>329</v>
      </c>
      <c r="C2069" t="s">
        <v>468</v>
      </c>
      <c r="D2069">
        <v>4</v>
      </c>
    </row>
    <row r="2070" spans="1:4">
      <c r="A2070" t="s">
        <v>325</v>
      </c>
      <c r="B2070" t="s">
        <v>329</v>
      </c>
      <c r="C2070" t="s">
        <v>918</v>
      </c>
      <c r="D2070">
        <v>5</v>
      </c>
    </row>
    <row r="2071" spans="1:4">
      <c r="A2071" t="s">
        <v>325</v>
      </c>
      <c r="B2071" t="s">
        <v>329</v>
      </c>
      <c r="C2071" t="s">
        <v>470</v>
      </c>
      <c r="D2071">
        <v>22</v>
      </c>
    </row>
    <row r="2072" spans="1:4">
      <c r="A2072" t="s">
        <v>325</v>
      </c>
      <c r="B2072" t="s">
        <v>329</v>
      </c>
      <c r="C2072" t="s">
        <v>1367</v>
      </c>
      <c r="D2072">
        <v>10</v>
      </c>
    </row>
    <row r="2073" spans="1:4">
      <c r="A2073" t="s">
        <v>325</v>
      </c>
      <c r="B2073" t="s">
        <v>329</v>
      </c>
      <c r="C2073" t="s">
        <v>472</v>
      </c>
      <c r="D2073">
        <v>11</v>
      </c>
    </row>
    <row r="2074" spans="1:4">
      <c r="A2074" t="s">
        <v>325</v>
      </c>
      <c r="B2074" t="s">
        <v>330</v>
      </c>
      <c r="C2074" t="s">
        <v>467</v>
      </c>
      <c r="D2074">
        <v>75</v>
      </c>
    </row>
    <row r="2075" spans="1:4">
      <c r="A2075" t="s">
        <v>325</v>
      </c>
      <c r="B2075" t="s">
        <v>330</v>
      </c>
      <c r="C2075" t="s">
        <v>466</v>
      </c>
      <c r="D2075">
        <v>12</v>
      </c>
    </row>
    <row r="2076" spans="1:4">
      <c r="A2076" t="s">
        <v>325</v>
      </c>
      <c r="B2076" t="s">
        <v>330</v>
      </c>
      <c r="C2076" t="s">
        <v>468</v>
      </c>
      <c r="D2076">
        <v>4</v>
      </c>
    </row>
    <row r="2077" spans="1:4">
      <c r="A2077" t="s">
        <v>325</v>
      </c>
      <c r="B2077" t="s">
        <v>330</v>
      </c>
      <c r="C2077" t="s">
        <v>918</v>
      </c>
      <c r="D2077">
        <v>21</v>
      </c>
    </row>
    <row r="2078" spans="1:4">
      <c r="A2078" t="s">
        <v>325</v>
      </c>
      <c r="B2078" t="s">
        <v>330</v>
      </c>
      <c r="C2078" t="s">
        <v>470</v>
      </c>
      <c r="D2078">
        <v>18</v>
      </c>
    </row>
    <row r="2079" spans="1:4">
      <c r="A2079" t="s">
        <v>325</v>
      </c>
      <c r="B2079" t="s">
        <v>330</v>
      </c>
      <c r="C2079" t="s">
        <v>1367</v>
      </c>
      <c r="D2079">
        <v>8</v>
      </c>
    </row>
    <row r="2080" spans="1:4">
      <c r="A2080" t="s">
        <v>325</v>
      </c>
      <c r="B2080" t="s">
        <v>330</v>
      </c>
      <c r="C2080" t="s">
        <v>472</v>
      </c>
      <c r="D2080">
        <v>19</v>
      </c>
    </row>
    <row r="2081" spans="1:4">
      <c r="A2081" t="s">
        <v>325</v>
      </c>
      <c r="B2081" t="s">
        <v>331</v>
      </c>
      <c r="C2081" t="s">
        <v>467</v>
      </c>
      <c r="D2081">
        <v>103</v>
      </c>
    </row>
    <row r="2082" spans="1:4">
      <c r="A2082" t="s">
        <v>325</v>
      </c>
      <c r="B2082" t="s">
        <v>331</v>
      </c>
      <c r="C2082" t="s">
        <v>466</v>
      </c>
      <c r="D2082">
        <v>11</v>
      </c>
    </row>
    <row r="2083" spans="1:4">
      <c r="A2083" t="s">
        <v>325</v>
      </c>
      <c r="B2083" t="s">
        <v>331</v>
      </c>
      <c r="C2083" t="s">
        <v>468</v>
      </c>
      <c r="D2083">
        <v>94</v>
      </c>
    </row>
    <row r="2084" spans="1:4">
      <c r="A2084" t="s">
        <v>325</v>
      </c>
      <c r="B2084" t="s">
        <v>331</v>
      </c>
      <c r="C2084" t="s">
        <v>918</v>
      </c>
      <c r="D2084">
        <v>24</v>
      </c>
    </row>
    <row r="2085" spans="1:4">
      <c r="A2085" t="s">
        <v>325</v>
      </c>
      <c r="B2085" t="s">
        <v>331</v>
      </c>
      <c r="C2085" t="s">
        <v>470</v>
      </c>
      <c r="D2085">
        <v>47</v>
      </c>
    </row>
    <row r="2086" spans="1:4">
      <c r="A2086" t="s">
        <v>325</v>
      </c>
      <c r="B2086" t="s">
        <v>331</v>
      </c>
      <c r="C2086" t="s">
        <v>1367</v>
      </c>
      <c r="D2086">
        <v>120</v>
      </c>
    </row>
    <row r="2087" spans="1:4">
      <c r="A2087" t="s">
        <v>325</v>
      </c>
      <c r="B2087" t="s">
        <v>331</v>
      </c>
      <c r="C2087" t="s">
        <v>472</v>
      </c>
      <c r="D2087">
        <v>35</v>
      </c>
    </row>
    <row r="2088" spans="1:4">
      <c r="A2088" t="s">
        <v>325</v>
      </c>
      <c r="B2088" t="s">
        <v>332</v>
      </c>
      <c r="C2088" t="s">
        <v>467</v>
      </c>
      <c r="D2088">
        <v>17</v>
      </c>
    </row>
    <row r="2089" spans="1:4">
      <c r="A2089" t="s">
        <v>325</v>
      </c>
      <c r="B2089" t="s">
        <v>332</v>
      </c>
      <c r="C2089" t="s">
        <v>466</v>
      </c>
      <c r="D2089">
        <v>7</v>
      </c>
    </row>
    <row r="2090" spans="1:4">
      <c r="A2090" t="s">
        <v>325</v>
      </c>
      <c r="B2090" t="s">
        <v>332</v>
      </c>
      <c r="C2090" t="s">
        <v>468</v>
      </c>
      <c r="D2090">
        <v>30</v>
      </c>
    </row>
    <row r="2091" spans="1:4">
      <c r="A2091" t="s">
        <v>325</v>
      </c>
      <c r="B2091" t="s">
        <v>332</v>
      </c>
      <c r="C2091" t="s">
        <v>918</v>
      </c>
      <c r="D2091">
        <v>4</v>
      </c>
    </row>
    <row r="2092" spans="1:4">
      <c r="A2092" t="s">
        <v>325</v>
      </c>
      <c r="B2092" t="s">
        <v>332</v>
      </c>
      <c r="C2092" t="s">
        <v>470</v>
      </c>
      <c r="D2092">
        <v>13</v>
      </c>
    </row>
    <row r="2093" spans="1:4">
      <c r="A2093" t="s">
        <v>325</v>
      </c>
      <c r="B2093" t="s">
        <v>332</v>
      </c>
      <c r="C2093" t="s">
        <v>1367</v>
      </c>
      <c r="D2093">
        <v>0</v>
      </c>
    </row>
    <row r="2094" spans="1:4">
      <c r="A2094" t="s">
        <v>325</v>
      </c>
      <c r="B2094" t="s">
        <v>332</v>
      </c>
      <c r="C2094" t="s">
        <v>472</v>
      </c>
      <c r="D2094">
        <v>24</v>
      </c>
    </row>
    <row r="2095" spans="1:4">
      <c r="A2095" t="s">
        <v>325</v>
      </c>
      <c r="B2095" t="s">
        <v>333</v>
      </c>
      <c r="C2095" t="s">
        <v>467</v>
      </c>
      <c r="D2095">
        <v>98</v>
      </c>
    </row>
    <row r="2096" spans="1:4">
      <c r="A2096" t="s">
        <v>325</v>
      </c>
      <c r="B2096" t="s">
        <v>333</v>
      </c>
      <c r="C2096" t="s">
        <v>466</v>
      </c>
      <c r="D2096">
        <v>13</v>
      </c>
    </row>
    <row r="2097" spans="1:4">
      <c r="A2097" t="s">
        <v>325</v>
      </c>
      <c r="B2097" t="s">
        <v>333</v>
      </c>
      <c r="C2097" t="s">
        <v>468</v>
      </c>
      <c r="D2097">
        <v>91</v>
      </c>
    </row>
    <row r="2098" spans="1:4">
      <c r="A2098" t="s">
        <v>325</v>
      </c>
      <c r="B2098" t="s">
        <v>333</v>
      </c>
      <c r="C2098" t="s">
        <v>918</v>
      </c>
      <c r="D2098">
        <v>34</v>
      </c>
    </row>
    <row r="2099" spans="1:4">
      <c r="A2099" t="s">
        <v>325</v>
      </c>
      <c r="B2099" t="s">
        <v>333</v>
      </c>
      <c r="C2099" t="s">
        <v>470</v>
      </c>
      <c r="D2099">
        <v>41</v>
      </c>
    </row>
    <row r="2100" spans="1:4">
      <c r="A2100" t="s">
        <v>325</v>
      </c>
      <c r="B2100" t="s">
        <v>333</v>
      </c>
      <c r="C2100" t="s">
        <v>1367</v>
      </c>
      <c r="D2100">
        <v>6</v>
      </c>
    </row>
    <row r="2101" spans="1:4">
      <c r="A2101" t="s">
        <v>325</v>
      </c>
      <c r="B2101" t="s">
        <v>333</v>
      </c>
      <c r="C2101" t="s">
        <v>472</v>
      </c>
      <c r="D2101">
        <v>34</v>
      </c>
    </row>
    <row r="2102" spans="1:4">
      <c r="A2102" t="s">
        <v>325</v>
      </c>
      <c r="B2102" t="s">
        <v>334</v>
      </c>
      <c r="C2102" t="s">
        <v>467</v>
      </c>
      <c r="D2102">
        <v>68</v>
      </c>
    </row>
    <row r="2103" spans="1:4">
      <c r="A2103" t="s">
        <v>325</v>
      </c>
      <c r="B2103" t="s">
        <v>334</v>
      </c>
      <c r="C2103" t="s">
        <v>466</v>
      </c>
      <c r="D2103">
        <v>10</v>
      </c>
    </row>
    <row r="2104" spans="1:4">
      <c r="A2104" t="s">
        <v>325</v>
      </c>
      <c r="B2104" t="s">
        <v>334</v>
      </c>
      <c r="C2104" t="s">
        <v>468</v>
      </c>
      <c r="D2104">
        <v>47</v>
      </c>
    </row>
    <row r="2105" spans="1:4">
      <c r="A2105" t="s">
        <v>325</v>
      </c>
      <c r="B2105" t="s">
        <v>334</v>
      </c>
      <c r="C2105" t="s">
        <v>918</v>
      </c>
      <c r="D2105">
        <v>31</v>
      </c>
    </row>
    <row r="2106" spans="1:4">
      <c r="A2106" t="s">
        <v>325</v>
      </c>
      <c r="B2106" t="s">
        <v>334</v>
      </c>
      <c r="C2106" t="s">
        <v>470</v>
      </c>
      <c r="D2106">
        <v>9</v>
      </c>
    </row>
    <row r="2107" spans="1:4">
      <c r="A2107" t="s">
        <v>325</v>
      </c>
      <c r="B2107" t="s">
        <v>334</v>
      </c>
      <c r="C2107" t="s">
        <v>1367</v>
      </c>
      <c r="D2107">
        <v>7</v>
      </c>
    </row>
    <row r="2108" spans="1:4">
      <c r="A2108" t="s">
        <v>325</v>
      </c>
      <c r="B2108" t="s">
        <v>334</v>
      </c>
      <c r="C2108" t="s">
        <v>472</v>
      </c>
      <c r="D2108">
        <v>43</v>
      </c>
    </row>
    <row r="2109" spans="1:4">
      <c r="A2109" t="s">
        <v>325</v>
      </c>
      <c r="B2109" t="s">
        <v>335</v>
      </c>
      <c r="C2109" t="s">
        <v>467</v>
      </c>
      <c r="D2109">
        <v>35</v>
      </c>
    </row>
    <row r="2110" spans="1:4">
      <c r="A2110" t="s">
        <v>325</v>
      </c>
      <c r="B2110" t="s">
        <v>335</v>
      </c>
      <c r="C2110" t="s">
        <v>466</v>
      </c>
      <c r="D2110">
        <v>27</v>
      </c>
    </row>
    <row r="2111" spans="1:4">
      <c r="A2111" t="s">
        <v>325</v>
      </c>
      <c r="B2111" t="s">
        <v>335</v>
      </c>
      <c r="C2111" t="s">
        <v>468</v>
      </c>
      <c r="D2111">
        <v>22</v>
      </c>
    </row>
    <row r="2112" spans="1:4">
      <c r="A2112" t="s">
        <v>325</v>
      </c>
      <c r="B2112" t="s">
        <v>335</v>
      </c>
      <c r="C2112" t="s">
        <v>918</v>
      </c>
      <c r="D2112">
        <v>42</v>
      </c>
    </row>
    <row r="2113" spans="1:4">
      <c r="A2113" t="s">
        <v>325</v>
      </c>
      <c r="B2113" t="s">
        <v>335</v>
      </c>
      <c r="C2113" t="s">
        <v>470</v>
      </c>
      <c r="D2113">
        <v>9</v>
      </c>
    </row>
    <row r="2114" spans="1:4">
      <c r="A2114" t="s">
        <v>325</v>
      </c>
      <c r="B2114" t="s">
        <v>335</v>
      </c>
      <c r="C2114" t="s">
        <v>1367</v>
      </c>
      <c r="D2114">
        <v>6</v>
      </c>
    </row>
    <row r="2115" spans="1:4">
      <c r="A2115" t="s">
        <v>325</v>
      </c>
      <c r="B2115" t="s">
        <v>335</v>
      </c>
      <c r="C2115" t="s">
        <v>472</v>
      </c>
      <c r="D2115">
        <v>48</v>
      </c>
    </row>
    <row r="2116" spans="1:4">
      <c r="A2116" t="s">
        <v>325</v>
      </c>
      <c r="B2116" t="s">
        <v>336</v>
      </c>
      <c r="C2116" t="s">
        <v>467</v>
      </c>
      <c r="D2116">
        <v>16</v>
      </c>
    </row>
    <row r="2117" spans="1:4">
      <c r="A2117" t="s">
        <v>325</v>
      </c>
      <c r="B2117" t="s">
        <v>336</v>
      </c>
      <c r="C2117" t="s">
        <v>466</v>
      </c>
      <c r="D2117">
        <v>13</v>
      </c>
    </row>
    <row r="2118" spans="1:4">
      <c r="A2118" t="s">
        <v>325</v>
      </c>
      <c r="B2118" t="s">
        <v>336</v>
      </c>
      <c r="C2118" t="s">
        <v>468</v>
      </c>
      <c r="D2118">
        <v>20</v>
      </c>
    </row>
    <row r="2119" spans="1:4">
      <c r="A2119" t="s">
        <v>325</v>
      </c>
      <c r="B2119" t="s">
        <v>336</v>
      </c>
      <c r="C2119" t="s">
        <v>918</v>
      </c>
      <c r="D2119">
        <v>9</v>
      </c>
    </row>
    <row r="2120" spans="1:4">
      <c r="A2120" t="s">
        <v>325</v>
      </c>
      <c r="B2120" t="s">
        <v>336</v>
      </c>
      <c r="C2120" t="s">
        <v>470</v>
      </c>
      <c r="D2120">
        <v>15</v>
      </c>
    </row>
    <row r="2121" spans="1:4">
      <c r="A2121" t="s">
        <v>325</v>
      </c>
      <c r="B2121" t="s">
        <v>336</v>
      </c>
      <c r="C2121" t="s">
        <v>1367</v>
      </c>
      <c r="D2121">
        <v>1</v>
      </c>
    </row>
    <row r="2122" spans="1:4">
      <c r="A2122" t="s">
        <v>325</v>
      </c>
      <c r="B2122" t="s">
        <v>336</v>
      </c>
      <c r="C2122" t="s">
        <v>472</v>
      </c>
      <c r="D2122">
        <v>18</v>
      </c>
    </row>
    <row r="2123" spans="1:4">
      <c r="A2123" t="s">
        <v>325</v>
      </c>
      <c r="B2123" t="s">
        <v>337</v>
      </c>
      <c r="C2123" t="s">
        <v>467</v>
      </c>
      <c r="D2123">
        <v>22</v>
      </c>
    </row>
    <row r="2124" spans="1:4">
      <c r="A2124" t="s">
        <v>325</v>
      </c>
      <c r="B2124" t="s">
        <v>337</v>
      </c>
      <c r="C2124" t="s">
        <v>466</v>
      </c>
      <c r="D2124">
        <v>11</v>
      </c>
    </row>
    <row r="2125" spans="1:4">
      <c r="A2125" t="s">
        <v>325</v>
      </c>
      <c r="B2125" t="s">
        <v>337</v>
      </c>
      <c r="C2125" t="s">
        <v>468</v>
      </c>
      <c r="D2125">
        <v>8</v>
      </c>
    </row>
    <row r="2126" spans="1:4">
      <c r="A2126" t="s">
        <v>325</v>
      </c>
      <c r="B2126" t="s">
        <v>337</v>
      </c>
      <c r="C2126" t="s">
        <v>918</v>
      </c>
      <c r="D2126">
        <v>13</v>
      </c>
    </row>
    <row r="2127" spans="1:4">
      <c r="A2127" t="s">
        <v>325</v>
      </c>
      <c r="B2127" t="s">
        <v>337</v>
      </c>
      <c r="C2127" t="s">
        <v>470</v>
      </c>
      <c r="D2127">
        <v>8</v>
      </c>
    </row>
    <row r="2128" spans="1:4">
      <c r="A2128" t="s">
        <v>325</v>
      </c>
      <c r="B2128" t="s">
        <v>337</v>
      </c>
      <c r="C2128" t="s">
        <v>1367</v>
      </c>
      <c r="D2128">
        <v>9</v>
      </c>
    </row>
    <row r="2129" spans="1:4">
      <c r="A2129" t="s">
        <v>325</v>
      </c>
      <c r="B2129" t="s">
        <v>337</v>
      </c>
      <c r="C2129" t="s">
        <v>472</v>
      </c>
      <c r="D2129">
        <v>17</v>
      </c>
    </row>
    <row r="2130" spans="1:4">
      <c r="A2130" t="s">
        <v>325</v>
      </c>
      <c r="B2130" t="s">
        <v>338</v>
      </c>
      <c r="C2130" t="s">
        <v>467</v>
      </c>
      <c r="D2130">
        <v>50</v>
      </c>
    </row>
    <row r="2131" spans="1:4">
      <c r="A2131" t="s">
        <v>325</v>
      </c>
      <c r="B2131" t="s">
        <v>338</v>
      </c>
      <c r="C2131" t="s">
        <v>466</v>
      </c>
      <c r="D2131">
        <v>175</v>
      </c>
    </row>
    <row r="2132" spans="1:4">
      <c r="A2132" t="s">
        <v>325</v>
      </c>
      <c r="B2132" t="s">
        <v>338</v>
      </c>
      <c r="C2132" t="s">
        <v>468</v>
      </c>
      <c r="D2132">
        <v>111</v>
      </c>
    </row>
    <row r="2133" spans="1:4">
      <c r="A2133" t="s">
        <v>325</v>
      </c>
      <c r="B2133" t="s">
        <v>338</v>
      </c>
      <c r="C2133" t="s">
        <v>918</v>
      </c>
      <c r="D2133">
        <v>82</v>
      </c>
    </row>
    <row r="2134" spans="1:4">
      <c r="A2134" t="s">
        <v>325</v>
      </c>
      <c r="B2134" t="s">
        <v>338</v>
      </c>
      <c r="C2134" t="s">
        <v>470</v>
      </c>
      <c r="D2134">
        <v>133</v>
      </c>
    </row>
    <row r="2135" spans="1:4">
      <c r="A2135" t="s">
        <v>325</v>
      </c>
      <c r="B2135" t="s">
        <v>338</v>
      </c>
      <c r="C2135" t="s">
        <v>1367</v>
      </c>
      <c r="D2135">
        <v>2</v>
      </c>
    </row>
    <row r="2136" spans="1:4">
      <c r="A2136" t="s">
        <v>325</v>
      </c>
      <c r="B2136" t="s">
        <v>338</v>
      </c>
      <c r="C2136" t="s">
        <v>472</v>
      </c>
      <c r="D2136">
        <v>93</v>
      </c>
    </row>
    <row r="2137" spans="1:4">
      <c r="A2137" t="s">
        <v>325</v>
      </c>
      <c r="B2137" t="s">
        <v>339</v>
      </c>
      <c r="C2137" t="s">
        <v>467</v>
      </c>
      <c r="D2137">
        <v>10</v>
      </c>
    </row>
    <row r="2138" spans="1:4">
      <c r="A2138" t="s">
        <v>325</v>
      </c>
      <c r="B2138" t="s">
        <v>339</v>
      </c>
      <c r="C2138" t="s">
        <v>466</v>
      </c>
      <c r="D2138">
        <v>10</v>
      </c>
    </row>
    <row r="2139" spans="1:4">
      <c r="A2139" t="s">
        <v>325</v>
      </c>
      <c r="B2139" t="s">
        <v>339</v>
      </c>
      <c r="C2139" t="s">
        <v>468</v>
      </c>
      <c r="D2139">
        <v>72</v>
      </c>
    </row>
    <row r="2140" spans="1:4">
      <c r="A2140" t="s">
        <v>325</v>
      </c>
      <c r="B2140" t="s">
        <v>339</v>
      </c>
      <c r="C2140" t="s">
        <v>918</v>
      </c>
      <c r="D2140">
        <v>13</v>
      </c>
    </row>
    <row r="2141" spans="1:4">
      <c r="A2141" t="s">
        <v>325</v>
      </c>
      <c r="B2141" t="s">
        <v>339</v>
      </c>
      <c r="C2141" t="s">
        <v>470</v>
      </c>
      <c r="D2141">
        <v>34</v>
      </c>
    </row>
    <row r="2142" spans="1:4">
      <c r="A2142" t="s">
        <v>325</v>
      </c>
      <c r="B2142" t="s">
        <v>339</v>
      </c>
      <c r="C2142" t="s">
        <v>1367</v>
      </c>
      <c r="D2142">
        <v>1</v>
      </c>
    </row>
    <row r="2143" spans="1:4">
      <c r="A2143" t="s">
        <v>325</v>
      </c>
      <c r="B2143" t="s">
        <v>339</v>
      </c>
      <c r="C2143" t="s">
        <v>472</v>
      </c>
      <c r="D2143">
        <v>16</v>
      </c>
    </row>
    <row r="2144" spans="1:4">
      <c r="A2144" t="s">
        <v>325</v>
      </c>
      <c r="B2144" t="s">
        <v>340</v>
      </c>
      <c r="C2144" t="s">
        <v>467</v>
      </c>
      <c r="D2144">
        <v>38</v>
      </c>
    </row>
    <row r="2145" spans="1:4">
      <c r="A2145" t="s">
        <v>325</v>
      </c>
      <c r="B2145" t="s">
        <v>340</v>
      </c>
      <c r="C2145" t="s">
        <v>466</v>
      </c>
      <c r="D2145">
        <v>1</v>
      </c>
    </row>
    <row r="2146" spans="1:4">
      <c r="A2146" t="s">
        <v>325</v>
      </c>
      <c r="B2146" t="s">
        <v>340</v>
      </c>
      <c r="C2146" t="s">
        <v>468</v>
      </c>
      <c r="D2146">
        <v>67</v>
      </c>
    </row>
    <row r="2147" spans="1:4">
      <c r="A2147" t="s">
        <v>325</v>
      </c>
      <c r="B2147" t="s">
        <v>340</v>
      </c>
      <c r="C2147" t="s">
        <v>918</v>
      </c>
      <c r="D2147">
        <v>29</v>
      </c>
    </row>
    <row r="2148" spans="1:4">
      <c r="A2148" t="s">
        <v>325</v>
      </c>
      <c r="B2148" t="s">
        <v>340</v>
      </c>
      <c r="C2148" t="s">
        <v>470</v>
      </c>
      <c r="D2148">
        <v>44</v>
      </c>
    </row>
    <row r="2149" spans="1:4">
      <c r="A2149" t="s">
        <v>325</v>
      </c>
      <c r="B2149" t="s">
        <v>340</v>
      </c>
      <c r="C2149" t="s">
        <v>1367</v>
      </c>
      <c r="D2149">
        <v>3</v>
      </c>
    </row>
    <row r="2150" spans="1:4">
      <c r="A2150" t="s">
        <v>325</v>
      </c>
      <c r="B2150" t="s">
        <v>340</v>
      </c>
      <c r="C2150" t="s">
        <v>472</v>
      </c>
      <c r="D2150">
        <v>7</v>
      </c>
    </row>
    <row r="2151" spans="1:4">
      <c r="A2151" t="s">
        <v>325</v>
      </c>
      <c r="B2151" t="s">
        <v>341</v>
      </c>
      <c r="C2151" t="s">
        <v>467</v>
      </c>
      <c r="D2151">
        <v>169</v>
      </c>
    </row>
    <row r="2152" spans="1:4">
      <c r="A2152" t="s">
        <v>325</v>
      </c>
      <c r="B2152" t="s">
        <v>341</v>
      </c>
      <c r="C2152" t="s">
        <v>466</v>
      </c>
      <c r="D2152">
        <v>18</v>
      </c>
    </row>
    <row r="2153" spans="1:4">
      <c r="A2153" t="s">
        <v>325</v>
      </c>
      <c r="B2153" t="s">
        <v>341</v>
      </c>
      <c r="C2153" t="s">
        <v>468</v>
      </c>
      <c r="D2153">
        <v>134</v>
      </c>
    </row>
    <row r="2154" spans="1:4">
      <c r="A2154" t="s">
        <v>325</v>
      </c>
      <c r="B2154" t="s">
        <v>341</v>
      </c>
      <c r="C2154" t="s">
        <v>918</v>
      </c>
      <c r="D2154">
        <v>133</v>
      </c>
    </row>
    <row r="2155" spans="1:4">
      <c r="A2155" t="s">
        <v>325</v>
      </c>
      <c r="B2155" t="s">
        <v>341</v>
      </c>
      <c r="C2155" t="s">
        <v>470</v>
      </c>
      <c r="D2155">
        <v>110</v>
      </c>
    </row>
    <row r="2156" spans="1:4">
      <c r="A2156" t="s">
        <v>325</v>
      </c>
      <c r="B2156" t="s">
        <v>341</v>
      </c>
      <c r="C2156" t="s">
        <v>1367</v>
      </c>
      <c r="D2156">
        <v>34</v>
      </c>
    </row>
    <row r="2157" spans="1:4">
      <c r="A2157" t="s">
        <v>325</v>
      </c>
      <c r="B2157" t="s">
        <v>341</v>
      </c>
      <c r="C2157" t="s">
        <v>472</v>
      </c>
      <c r="D2157">
        <v>45</v>
      </c>
    </row>
    <row r="2158" spans="1:4">
      <c r="A2158" t="s">
        <v>325</v>
      </c>
      <c r="B2158" t="s">
        <v>342</v>
      </c>
      <c r="C2158" t="s">
        <v>467</v>
      </c>
      <c r="D2158">
        <v>30</v>
      </c>
    </row>
    <row r="2159" spans="1:4">
      <c r="A2159" t="s">
        <v>325</v>
      </c>
      <c r="B2159" t="s">
        <v>342</v>
      </c>
      <c r="C2159" t="s">
        <v>466</v>
      </c>
      <c r="D2159">
        <v>37</v>
      </c>
    </row>
    <row r="2160" spans="1:4">
      <c r="A2160" t="s">
        <v>325</v>
      </c>
      <c r="B2160" t="s">
        <v>342</v>
      </c>
      <c r="C2160" t="s">
        <v>468</v>
      </c>
      <c r="D2160">
        <v>68</v>
      </c>
    </row>
    <row r="2161" spans="1:4">
      <c r="A2161" t="s">
        <v>325</v>
      </c>
      <c r="B2161" t="s">
        <v>342</v>
      </c>
      <c r="C2161" t="s">
        <v>918</v>
      </c>
      <c r="D2161">
        <v>22</v>
      </c>
    </row>
    <row r="2162" spans="1:4">
      <c r="A2162" t="s">
        <v>325</v>
      </c>
      <c r="B2162" t="s">
        <v>342</v>
      </c>
      <c r="C2162" t="s">
        <v>470</v>
      </c>
      <c r="D2162">
        <v>21</v>
      </c>
    </row>
    <row r="2163" spans="1:4">
      <c r="A2163" t="s">
        <v>325</v>
      </c>
      <c r="B2163" t="s">
        <v>342</v>
      </c>
      <c r="C2163" t="s">
        <v>1367</v>
      </c>
      <c r="D2163">
        <v>11</v>
      </c>
    </row>
    <row r="2164" spans="1:4">
      <c r="A2164" t="s">
        <v>325</v>
      </c>
      <c r="B2164" t="s">
        <v>342</v>
      </c>
      <c r="C2164" t="s">
        <v>472</v>
      </c>
      <c r="D2164">
        <v>8</v>
      </c>
    </row>
    <row r="2165" spans="1:4">
      <c r="A2165" t="s">
        <v>325</v>
      </c>
      <c r="B2165" t="s">
        <v>343</v>
      </c>
      <c r="C2165" t="s">
        <v>467</v>
      </c>
      <c r="D2165">
        <v>33</v>
      </c>
    </row>
    <row r="2166" spans="1:4">
      <c r="A2166" t="s">
        <v>325</v>
      </c>
      <c r="B2166" t="s">
        <v>343</v>
      </c>
      <c r="C2166" t="s">
        <v>466</v>
      </c>
      <c r="D2166">
        <v>21</v>
      </c>
    </row>
    <row r="2167" spans="1:4">
      <c r="A2167" t="s">
        <v>325</v>
      </c>
      <c r="B2167" t="s">
        <v>343</v>
      </c>
      <c r="C2167" t="s">
        <v>468</v>
      </c>
      <c r="D2167">
        <v>106</v>
      </c>
    </row>
    <row r="2168" spans="1:4">
      <c r="A2168" t="s">
        <v>325</v>
      </c>
      <c r="B2168" t="s">
        <v>343</v>
      </c>
      <c r="C2168" t="s">
        <v>918</v>
      </c>
      <c r="D2168">
        <v>6</v>
      </c>
    </row>
    <row r="2169" spans="1:4">
      <c r="A2169" t="s">
        <v>325</v>
      </c>
      <c r="B2169" t="s">
        <v>343</v>
      </c>
      <c r="C2169" t="s">
        <v>470</v>
      </c>
      <c r="D2169">
        <v>23</v>
      </c>
    </row>
    <row r="2170" spans="1:4">
      <c r="A2170" t="s">
        <v>325</v>
      </c>
      <c r="B2170" t="s">
        <v>343</v>
      </c>
      <c r="C2170" t="s">
        <v>1367</v>
      </c>
      <c r="D2170">
        <v>16</v>
      </c>
    </row>
    <row r="2171" spans="1:4">
      <c r="A2171" t="s">
        <v>325</v>
      </c>
      <c r="B2171" t="s">
        <v>343</v>
      </c>
      <c r="C2171" t="s">
        <v>472</v>
      </c>
      <c r="D2171">
        <v>17</v>
      </c>
    </row>
    <row r="2172" spans="1:4">
      <c r="A2172" t="s">
        <v>325</v>
      </c>
      <c r="B2172" t="s">
        <v>344</v>
      </c>
      <c r="C2172" t="s">
        <v>467</v>
      </c>
      <c r="D2172">
        <v>86</v>
      </c>
    </row>
    <row r="2173" spans="1:4">
      <c r="A2173" t="s">
        <v>325</v>
      </c>
      <c r="B2173" t="s">
        <v>344</v>
      </c>
      <c r="C2173" t="s">
        <v>466</v>
      </c>
      <c r="D2173">
        <v>55</v>
      </c>
    </row>
    <row r="2174" spans="1:4">
      <c r="A2174" t="s">
        <v>325</v>
      </c>
      <c r="B2174" t="s">
        <v>344</v>
      </c>
      <c r="C2174" t="s">
        <v>468</v>
      </c>
      <c r="D2174">
        <v>229</v>
      </c>
    </row>
    <row r="2175" spans="1:4">
      <c r="A2175" t="s">
        <v>325</v>
      </c>
      <c r="B2175" t="s">
        <v>344</v>
      </c>
      <c r="C2175" t="s">
        <v>918</v>
      </c>
      <c r="D2175">
        <v>81</v>
      </c>
    </row>
    <row r="2176" spans="1:4">
      <c r="A2176" t="s">
        <v>325</v>
      </c>
      <c r="B2176" t="s">
        <v>344</v>
      </c>
      <c r="C2176" t="s">
        <v>470</v>
      </c>
      <c r="D2176">
        <v>64</v>
      </c>
    </row>
    <row r="2177" spans="1:4">
      <c r="A2177" t="s">
        <v>325</v>
      </c>
      <c r="B2177" t="s">
        <v>344</v>
      </c>
      <c r="C2177" t="s">
        <v>1367</v>
      </c>
      <c r="D2177">
        <v>13</v>
      </c>
    </row>
    <row r="2178" spans="1:4">
      <c r="A2178" t="s">
        <v>325</v>
      </c>
      <c r="B2178" t="s">
        <v>344</v>
      </c>
      <c r="C2178" t="s">
        <v>472</v>
      </c>
      <c r="D2178">
        <v>17</v>
      </c>
    </row>
    <row r="2179" spans="1:4">
      <c r="A2179" t="s">
        <v>325</v>
      </c>
      <c r="B2179" t="s">
        <v>345</v>
      </c>
      <c r="C2179" t="s">
        <v>467</v>
      </c>
      <c r="D2179">
        <v>113</v>
      </c>
    </row>
    <row r="2180" spans="1:4">
      <c r="A2180" t="s">
        <v>325</v>
      </c>
      <c r="B2180" t="s">
        <v>345</v>
      </c>
      <c r="C2180" t="s">
        <v>466</v>
      </c>
      <c r="D2180">
        <v>6</v>
      </c>
    </row>
    <row r="2181" spans="1:4">
      <c r="A2181" t="s">
        <v>325</v>
      </c>
      <c r="B2181" t="s">
        <v>345</v>
      </c>
      <c r="C2181" t="s">
        <v>468</v>
      </c>
      <c r="D2181">
        <v>118</v>
      </c>
    </row>
    <row r="2182" spans="1:4">
      <c r="A2182" t="s">
        <v>325</v>
      </c>
      <c r="B2182" t="s">
        <v>345</v>
      </c>
      <c r="C2182" t="s">
        <v>918</v>
      </c>
      <c r="D2182">
        <v>72</v>
      </c>
    </row>
    <row r="2183" spans="1:4">
      <c r="A2183" t="s">
        <v>325</v>
      </c>
      <c r="B2183" t="s">
        <v>345</v>
      </c>
      <c r="C2183" t="s">
        <v>470</v>
      </c>
      <c r="D2183">
        <v>97</v>
      </c>
    </row>
    <row r="2184" spans="1:4">
      <c r="A2184" t="s">
        <v>325</v>
      </c>
      <c r="B2184" t="s">
        <v>345</v>
      </c>
      <c r="C2184" t="s">
        <v>1367</v>
      </c>
      <c r="D2184">
        <v>47</v>
      </c>
    </row>
    <row r="2185" spans="1:4">
      <c r="A2185" t="s">
        <v>325</v>
      </c>
      <c r="B2185" t="s">
        <v>345</v>
      </c>
      <c r="C2185" t="s">
        <v>472</v>
      </c>
      <c r="D2185">
        <v>36</v>
      </c>
    </row>
    <row r="2186" spans="1:4">
      <c r="A2186" t="s">
        <v>325</v>
      </c>
      <c r="B2186" t="s">
        <v>346</v>
      </c>
      <c r="C2186" t="s">
        <v>467</v>
      </c>
      <c r="D2186">
        <v>130</v>
      </c>
    </row>
    <row r="2187" spans="1:4">
      <c r="A2187" t="s">
        <v>325</v>
      </c>
      <c r="B2187" t="s">
        <v>346</v>
      </c>
      <c r="C2187" t="s">
        <v>466</v>
      </c>
      <c r="D2187">
        <v>4</v>
      </c>
    </row>
    <row r="2188" spans="1:4">
      <c r="A2188" t="s">
        <v>325</v>
      </c>
      <c r="B2188" t="s">
        <v>346</v>
      </c>
      <c r="C2188" t="s">
        <v>468</v>
      </c>
      <c r="D2188">
        <v>71</v>
      </c>
    </row>
    <row r="2189" spans="1:4">
      <c r="A2189" t="s">
        <v>325</v>
      </c>
      <c r="B2189" t="s">
        <v>346</v>
      </c>
      <c r="C2189" t="s">
        <v>918</v>
      </c>
      <c r="D2189">
        <v>1</v>
      </c>
    </row>
    <row r="2190" spans="1:4">
      <c r="A2190" t="s">
        <v>325</v>
      </c>
      <c r="B2190" t="s">
        <v>346</v>
      </c>
      <c r="C2190" t="s">
        <v>470</v>
      </c>
      <c r="D2190">
        <v>29</v>
      </c>
    </row>
    <row r="2191" spans="1:4">
      <c r="A2191" t="s">
        <v>325</v>
      </c>
      <c r="B2191" t="s">
        <v>346</v>
      </c>
      <c r="C2191" t="s">
        <v>1367</v>
      </c>
      <c r="D2191">
        <v>10</v>
      </c>
    </row>
    <row r="2192" spans="1:4">
      <c r="A2192" t="s">
        <v>325</v>
      </c>
      <c r="B2192" t="s">
        <v>346</v>
      </c>
      <c r="C2192" t="s">
        <v>472</v>
      </c>
      <c r="D2192">
        <v>58</v>
      </c>
    </row>
    <row r="2193" spans="1:4">
      <c r="A2193" t="s">
        <v>325</v>
      </c>
      <c r="B2193" t="s">
        <v>347</v>
      </c>
      <c r="C2193" t="s">
        <v>467</v>
      </c>
      <c r="D2193">
        <v>10</v>
      </c>
    </row>
    <row r="2194" spans="1:4">
      <c r="A2194" t="s">
        <v>325</v>
      </c>
      <c r="B2194" t="s">
        <v>347</v>
      </c>
      <c r="C2194" t="s">
        <v>466</v>
      </c>
      <c r="D2194">
        <v>0</v>
      </c>
    </row>
    <row r="2195" spans="1:4">
      <c r="A2195" t="s">
        <v>325</v>
      </c>
      <c r="B2195" t="s">
        <v>347</v>
      </c>
      <c r="C2195" t="s">
        <v>468</v>
      </c>
      <c r="D2195">
        <v>2</v>
      </c>
    </row>
    <row r="2196" spans="1:4">
      <c r="A2196" t="s">
        <v>325</v>
      </c>
      <c r="B2196" t="s">
        <v>347</v>
      </c>
      <c r="C2196" t="s">
        <v>918</v>
      </c>
      <c r="D2196">
        <v>0</v>
      </c>
    </row>
    <row r="2197" spans="1:4">
      <c r="A2197" t="s">
        <v>325</v>
      </c>
      <c r="B2197" t="s">
        <v>347</v>
      </c>
      <c r="C2197" t="s">
        <v>470</v>
      </c>
      <c r="D2197">
        <v>19</v>
      </c>
    </row>
    <row r="2198" spans="1:4">
      <c r="A2198" t="s">
        <v>325</v>
      </c>
      <c r="B2198" t="s">
        <v>347</v>
      </c>
      <c r="C2198" t="s">
        <v>1367</v>
      </c>
      <c r="D2198">
        <v>3</v>
      </c>
    </row>
    <row r="2199" spans="1:4">
      <c r="A2199" t="s">
        <v>325</v>
      </c>
      <c r="B2199" t="s">
        <v>347</v>
      </c>
      <c r="C2199" t="s">
        <v>472</v>
      </c>
      <c r="D2199">
        <v>4</v>
      </c>
    </row>
    <row r="2200" spans="1:4">
      <c r="A2200" t="s">
        <v>325</v>
      </c>
      <c r="B2200" t="s">
        <v>348</v>
      </c>
      <c r="C2200" t="s">
        <v>467</v>
      </c>
      <c r="D2200">
        <v>11</v>
      </c>
    </row>
    <row r="2201" spans="1:4">
      <c r="A2201" t="s">
        <v>325</v>
      </c>
      <c r="B2201" t="s">
        <v>348</v>
      </c>
      <c r="C2201" t="s">
        <v>466</v>
      </c>
      <c r="D2201">
        <v>2</v>
      </c>
    </row>
    <row r="2202" spans="1:4">
      <c r="A2202" t="s">
        <v>325</v>
      </c>
      <c r="B2202" t="s">
        <v>348</v>
      </c>
      <c r="C2202" t="s">
        <v>468</v>
      </c>
      <c r="D2202">
        <v>10</v>
      </c>
    </row>
    <row r="2203" spans="1:4">
      <c r="A2203" t="s">
        <v>325</v>
      </c>
      <c r="B2203" t="s">
        <v>348</v>
      </c>
      <c r="C2203" t="s">
        <v>918</v>
      </c>
      <c r="D2203">
        <v>8</v>
      </c>
    </row>
    <row r="2204" spans="1:4">
      <c r="A2204" t="s">
        <v>325</v>
      </c>
      <c r="B2204" t="s">
        <v>348</v>
      </c>
      <c r="C2204" t="s">
        <v>470</v>
      </c>
      <c r="D2204">
        <v>11</v>
      </c>
    </row>
    <row r="2205" spans="1:4">
      <c r="A2205" t="s">
        <v>325</v>
      </c>
      <c r="B2205" t="s">
        <v>348</v>
      </c>
      <c r="C2205" t="s">
        <v>1367</v>
      </c>
      <c r="D2205">
        <v>19</v>
      </c>
    </row>
    <row r="2206" spans="1:4">
      <c r="A2206" t="s">
        <v>325</v>
      </c>
      <c r="B2206" t="s">
        <v>348</v>
      </c>
      <c r="C2206" t="s">
        <v>472</v>
      </c>
      <c r="D2206">
        <v>6</v>
      </c>
    </row>
    <row r="2207" spans="1:4">
      <c r="A2207" t="s">
        <v>325</v>
      </c>
      <c r="B2207" t="s">
        <v>349</v>
      </c>
      <c r="C2207" t="s">
        <v>467</v>
      </c>
      <c r="D2207">
        <v>84</v>
      </c>
    </row>
    <row r="2208" spans="1:4">
      <c r="A2208" t="s">
        <v>325</v>
      </c>
      <c r="B2208" t="s">
        <v>349</v>
      </c>
      <c r="C2208" t="s">
        <v>466</v>
      </c>
      <c r="D2208">
        <v>9</v>
      </c>
    </row>
    <row r="2209" spans="1:4">
      <c r="A2209" t="s">
        <v>325</v>
      </c>
      <c r="B2209" t="s">
        <v>349</v>
      </c>
      <c r="C2209" t="s">
        <v>468</v>
      </c>
      <c r="D2209">
        <v>24</v>
      </c>
    </row>
    <row r="2210" spans="1:4">
      <c r="A2210" t="s">
        <v>325</v>
      </c>
      <c r="B2210" t="s">
        <v>349</v>
      </c>
      <c r="C2210" t="s">
        <v>918</v>
      </c>
      <c r="D2210">
        <v>26</v>
      </c>
    </row>
    <row r="2211" spans="1:4">
      <c r="A2211" t="s">
        <v>325</v>
      </c>
      <c r="B2211" t="s">
        <v>349</v>
      </c>
      <c r="C2211" t="s">
        <v>470</v>
      </c>
      <c r="D2211">
        <v>32</v>
      </c>
    </row>
    <row r="2212" spans="1:4">
      <c r="A2212" t="s">
        <v>325</v>
      </c>
      <c r="B2212" t="s">
        <v>349</v>
      </c>
      <c r="C2212" t="s">
        <v>1367</v>
      </c>
      <c r="D2212">
        <v>24</v>
      </c>
    </row>
    <row r="2213" spans="1:4">
      <c r="A2213" t="s">
        <v>325</v>
      </c>
      <c r="B2213" t="s">
        <v>349</v>
      </c>
      <c r="C2213" t="s">
        <v>472</v>
      </c>
      <c r="D2213">
        <v>8</v>
      </c>
    </row>
    <row r="2214" spans="1:4">
      <c r="A2214" t="s">
        <v>325</v>
      </c>
      <c r="B2214" t="s">
        <v>350</v>
      </c>
      <c r="C2214" t="s">
        <v>467</v>
      </c>
      <c r="D2214">
        <v>7</v>
      </c>
    </row>
    <row r="2215" spans="1:4">
      <c r="A2215" t="s">
        <v>325</v>
      </c>
      <c r="B2215" t="s">
        <v>350</v>
      </c>
      <c r="C2215" t="s">
        <v>466</v>
      </c>
      <c r="D2215">
        <v>1</v>
      </c>
    </row>
    <row r="2216" spans="1:4">
      <c r="A2216" t="s">
        <v>325</v>
      </c>
      <c r="B2216" t="s">
        <v>350</v>
      </c>
      <c r="C2216" t="s">
        <v>468</v>
      </c>
      <c r="D2216">
        <v>6</v>
      </c>
    </row>
    <row r="2217" spans="1:4">
      <c r="A2217" t="s">
        <v>325</v>
      </c>
      <c r="B2217" t="s">
        <v>350</v>
      </c>
      <c r="C2217" t="s">
        <v>918</v>
      </c>
      <c r="D2217">
        <v>8</v>
      </c>
    </row>
    <row r="2218" spans="1:4">
      <c r="A2218" t="s">
        <v>325</v>
      </c>
      <c r="B2218" t="s">
        <v>350</v>
      </c>
      <c r="C2218" t="s">
        <v>470</v>
      </c>
      <c r="D2218">
        <v>7</v>
      </c>
    </row>
    <row r="2219" spans="1:4">
      <c r="A2219" t="s">
        <v>325</v>
      </c>
      <c r="B2219" t="s">
        <v>350</v>
      </c>
      <c r="C2219" t="s">
        <v>1367</v>
      </c>
      <c r="D2219">
        <v>0</v>
      </c>
    </row>
    <row r="2220" spans="1:4">
      <c r="A2220" t="s">
        <v>325</v>
      </c>
      <c r="B2220" t="s">
        <v>350</v>
      </c>
      <c r="C2220" t="s">
        <v>472</v>
      </c>
      <c r="D2220">
        <v>1</v>
      </c>
    </row>
    <row r="2221" spans="1:4">
      <c r="A2221" t="s">
        <v>351</v>
      </c>
      <c r="B2221" t="s">
        <v>352</v>
      </c>
      <c r="C2221" t="s">
        <v>467</v>
      </c>
      <c r="D2221">
        <v>50</v>
      </c>
    </row>
    <row r="2222" spans="1:4">
      <c r="A2222" t="s">
        <v>351</v>
      </c>
      <c r="B2222" t="s">
        <v>352</v>
      </c>
      <c r="C2222" t="s">
        <v>466</v>
      </c>
      <c r="D2222">
        <v>19</v>
      </c>
    </row>
    <row r="2223" spans="1:4">
      <c r="A2223" t="s">
        <v>351</v>
      </c>
      <c r="B2223" t="s">
        <v>352</v>
      </c>
      <c r="C2223" t="s">
        <v>468</v>
      </c>
      <c r="D2223">
        <v>469</v>
      </c>
    </row>
    <row r="2224" spans="1:4">
      <c r="A2224" t="s">
        <v>351</v>
      </c>
      <c r="B2224" t="s">
        <v>352</v>
      </c>
      <c r="C2224" t="s">
        <v>918</v>
      </c>
      <c r="D2224">
        <v>34</v>
      </c>
    </row>
    <row r="2225" spans="1:4">
      <c r="A2225" t="s">
        <v>351</v>
      </c>
      <c r="B2225" t="s">
        <v>352</v>
      </c>
      <c r="C2225" t="s">
        <v>470</v>
      </c>
      <c r="D2225">
        <v>151</v>
      </c>
    </row>
    <row r="2226" spans="1:4">
      <c r="A2226" t="s">
        <v>351</v>
      </c>
      <c r="B2226" t="s">
        <v>352</v>
      </c>
      <c r="C2226" t="s">
        <v>1367</v>
      </c>
      <c r="D2226">
        <v>165</v>
      </c>
    </row>
    <row r="2227" spans="1:4">
      <c r="A2227" t="s">
        <v>351</v>
      </c>
      <c r="B2227" t="s">
        <v>352</v>
      </c>
      <c r="C2227" t="s">
        <v>472</v>
      </c>
      <c r="D2227">
        <v>48</v>
      </c>
    </row>
    <row r="2228" spans="1:4">
      <c r="A2228" t="s">
        <v>351</v>
      </c>
      <c r="B2228" t="s">
        <v>353</v>
      </c>
      <c r="C2228" t="s">
        <v>467</v>
      </c>
      <c r="D2228">
        <v>21</v>
      </c>
    </row>
    <row r="2229" spans="1:4">
      <c r="A2229" t="s">
        <v>351</v>
      </c>
      <c r="B2229" t="s">
        <v>353</v>
      </c>
      <c r="C2229" t="s">
        <v>466</v>
      </c>
      <c r="D2229">
        <v>0</v>
      </c>
    </row>
    <row r="2230" spans="1:4">
      <c r="A2230" t="s">
        <v>351</v>
      </c>
      <c r="B2230" t="s">
        <v>353</v>
      </c>
      <c r="C2230" t="s">
        <v>468</v>
      </c>
      <c r="D2230">
        <v>11</v>
      </c>
    </row>
    <row r="2231" spans="1:4">
      <c r="A2231" t="s">
        <v>351</v>
      </c>
      <c r="B2231" t="s">
        <v>353</v>
      </c>
      <c r="C2231" t="s">
        <v>918</v>
      </c>
      <c r="D2231">
        <v>1</v>
      </c>
    </row>
    <row r="2232" spans="1:4">
      <c r="A2232" t="s">
        <v>351</v>
      </c>
      <c r="B2232" t="s">
        <v>353</v>
      </c>
      <c r="C2232" t="s">
        <v>470</v>
      </c>
      <c r="D2232">
        <v>12</v>
      </c>
    </row>
    <row r="2233" spans="1:4">
      <c r="A2233" t="s">
        <v>351</v>
      </c>
      <c r="B2233" t="s">
        <v>353</v>
      </c>
      <c r="C2233" t="s">
        <v>1367</v>
      </c>
      <c r="D2233">
        <v>18</v>
      </c>
    </row>
    <row r="2234" spans="1:4">
      <c r="A2234" t="s">
        <v>351</v>
      </c>
      <c r="B2234" t="s">
        <v>353</v>
      </c>
      <c r="C2234" t="s">
        <v>472</v>
      </c>
      <c r="D2234">
        <v>11</v>
      </c>
    </row>
    <row r="2235" spans="1:4">
      <c r="A2235" t="s">
        <v>351</v>
      </c>
      <c r="B2235" t="s">
        <v>354</v>
      </c>
      <c r="C2235" t="s">
        <v>467</v>
      </c>
      <c r="D2235">
        <v>15</v>
      </c>
    </row>
    <row r="2236" spans="1:4">
      <c r="A2236" t="s">
        <v>351</v>
      </c>
      <c r="B2236" t="s">
        <v>354</v>
      </c>
      <c r="C2236" t="s">
        <v>466</v>
      </c>
      <c r="D2236">
        <v>4</v>
      </c>
    </row>
    <row r="2237" spans="1:4">
      <c r="A2237" t="s">
        <v>351</v>
      </c>
      <c r="B2237" t="s">
        <v>354</v>
      </c>
      <c r="C2237" t="s">
        <v>468</v>
      </c>
      <c r="D2237">
        <v>6</v>
      </c>
    </row>
    <row r="2238" spans="1:4">
      <c r="A2238" t="s">
        <v>351</v>
      </c>
      <c r="B2238" t="s">
        <v>354</v>
      </c>
      <c r="C2238" t="s">
        <v>918</v>
      </c>
      <c r="D2238">
        <v>3</v>
      </c>
    </row>
    <row r="2239" spans="1:4">
      <c r="A2239" t="s">
        <v>351</v>
      </c>
      <c r="B2239" t="s">
        <v>354</v>
      </c>
      <c r="C2239" t="s">
        <v>470</v>
      </c>
      <c r="D2239">
        <v>8</v>
      </c>
    </row>
    <row r="2240" spans="1:4">
      <c r="A2240" t="s">
        <v>351</v>
      </c>
      <c r="B2240" t="s">
        <v>354</v>
      </c>
      <c r="C2240" t="s">
        <v>1367</v>
      </c>
      <c r="D2240">
        <v>1</v>
      </c>
    </row>
    <row r="2241" spans="1:4">
      <c r="A2241" t="s">
        <v>351</v>
      </c>
      <c r="B2241" t="s">
        <v>354</v>
      </c>
      <c r="C2241" t="s">
        <v>472</v>
      </c>
      <c r="D2241">
        <v>1</v>
      </c>
    </row>
    <row r="2242" spans="1:4">
      <c r="A2242" t="s">
        <v>351</v>
      </c>
      <c r="B2242" t="s">
        <v>355</v>
      </c>
      <c r="C2242" t="s">
        <v>467</v>
      </c>
      <c r="D2242">
        <v>228</v>
      </c>
    </row>
    <row r="2243" spans="1:4">
      <c r="A2243" t="s">
        <v>351</v>
      </c>
      <c r="B2243" t="s">
        <v>355</v>
      </c>
      <c r="C2243" t="s">
        <v>466</v>
      </c>
      <c r="D2243">
        <v>12</v>
      </c>
    </row>
    <row r="2244" spans="1:4">
      <c r="A2244" t="s">
        <v>351</v>
      </c>
      <c r="B2244" t="s">
        <v>355</v>
      </c>
      <c r="C2244" t="s">
        <v>468</v>
      </c>
      <c r="D2244">
        <v>317</v>
      </c>
    </row>
    <row r="2245" spans="1:4">
      <c r="A2245" t="s">
        <v>351</v>
      </c>
      <c r="B2245" t="s">
        <v>355</v>
      </c>
      <c r="C2245" t="s">
        <v>918</v>
      </c>
      <c r="D2245">
        <v>51</v>
      </c>
    </row>
    <row r="2246" spans="1:4">
      <c r="A2246" t="s">
        <v>351</v>
      </c>
      <c r="B2246" t="s">
        <v>355</v>
      </c>
      <c r="C2246" t="s">
        <v>470</v>
      </c>
      <c r="D2246">
        <v>172</v>
      </c>
    </row>
    <row r="2247" spans="1:4">
      <c r="A2247" t="s">
        <v>351</v>
      </c>
      <c r="B2247" t="s">
        <v>355</v>
      </c>
      <c r="C2247" t="s">
        <v>1367</v>
      </c>
      <c r="D2247">
        <v>60</v>
      </c>
    </row>
    <row r="2248" spans="1:4">
      <c r="A2248" t="s">
        <v>351</v>
      </c>
      <c r="B2248" t="s">
        <v>355</v>
      </c>
      <c r="C2248" t="s">
        <v>472</v>
      </c>
      <c r="D2248">
        <v>103</v>
      </c>
    </row>
    <row r="2249" spans="1:4">
      <c r="A2249" t="s">
        <v>351</v>
      </c>
      <c r="B2249" t="s">
        <v>356</v>
      </c>
      <c r="C2249" t="s">
        <v>467</v>
      </c>
      <c r="D2249">
        <v>35</v>
      </c>
    </row>
    <row r="2250" spans="1:4">
      <c r="A2250" t="s">
        <v>351</v>
      </c>
      <c r="B2250" t="s">
        <v>356</v>
      </c>
      <c r="C2250" t="s">
        <v>466</v>
      </c>
      <c r="D2250">
        <v>7</v>
      </c>
    </row>
    <row r="2251" spans="1:4">
      <c r="A2251" t="s">
        <v>351</v>
      </c>
      <c r="B2251" t="s">
        <v>356</v>
      </c>
      <c r="C2251" t="s">
        <v>468</v>
      </c>
      <c r="D2251">
        <v>10</v>
      </c>
    </row>
    <row r="2252" spans="1:4">
      <c r="A2252" t="s">
        <v>351</v>
      </c>
      <c r="B2252" t="s">
        <v>356</v>
      </c>
      <c r="C2252" t="s">
        <v>918</v>
      </c>
      <c r="D2252">
        <v>21</v>
      </c>
    </row>
    <row r="2253" spans="1:4">
      <c r="A2253" t="s">
        <v>351</v>
      </c>
      <c r="B2253" t="s">
        <v>356</v>
      </c>
      <c r="C2253" t="s">
        <v>470</v>
      </c>
      <c r="D2253">
        <v>11</v>
      </c>
    </row>
    <row r="2254" spans="1:4">
      <c r="A2254" t="s">
        <v>351</v>
      </c>
      <c r="B2254" t="s">
        <v>356</v>
      </c>
      <c r="C2254" t="s">
        <v>1367</v>
      </c>
      <c r="D2254">
        <v>1</v>
      </c>
    </row>
    <row r="2255" spans="1:4">
      <c r="A2255" t="s">
        <v>351</v>
      </c>
      <c r="B2255" t="s">
        <v>356</v>
      </c>
      <c r="C2255" t="s">
        <v>472</v>
      </c>
      <c r="D2255">
        <v>3</v>
      </c>
    </row>
    <row r="2256" spans="1:4">
      <c r="A2256" t="s">
        <v>351</v>
      </c>
      <c r="B2256" t="s">
        <v>357</v>
      </c>
      <c r="C2256" t="s">
        <v>467</v>
      </c>
      <c r="D2256">
        <v>25</v>
      </c>
    </row>
    <row r="2257" spans="1:4">
      <c r="A2257" t="s">
        <v>351</v>
      </c>
      <c r="B2257" t="s">
        <v>357</v>
      </c>
      <c r="C2257" t="s">
        <v>466</v>
      </c>
      <c r="D2257">
        <v>1</v>
      </c>
    </row>
    <row r="2258" spans="1:4">
      <c r="A2258" t="s">
        <v>351</v>
      </c>
      <c r="B2258" t="s">
        <v>357</v>
      </c>
      <c r="C2258" t="s">
        <v>468</v>
      </c>
      <c r="D2258">
        <v>4</v>
      </c>
    </row>
    <row r="2259" spans="1:4">
      <c r="A2259" t="s">
        <v>351</v>
      </c>
      <c r="B2259" t="s">
        <v>357</v>
      </c>
      <c r="C2259" t="s">
        <v>918</v>
      </c>
      <c r="D2259">
        <v>4</v>
      </c>
    </row>
    <row r="2260" spans="1:4">
      <c r="A2260" t="s">
        <v>351</v>
      </c>
      <c r="B2260" t="s">
        <v>357</v>
      </c>
      <c r="C2260" t="s">
        <v>470</v>
      </c>
      <c r="D2260">
        <v>24</v>
      </c>
    </row>
    <row r="2261" spans="1:4">
      <c r="A2261" t="s">
        <v>351</v>
      </c>
      <c r="B2261" t="s">
        <v>357</v>
      </c>
      <c r="C2261" t="s">
        <v>1367</v>
      </c>
      <c r="D2261">
        <v>5</v>
      </c>
    </row>
    <row r="2262" spans="1:4">
      <c r="A2262" t="s">
        <v>351</v>
      </c>
      <c r="B2262" t="s">
        <v>357</v>
      </c>
      <c r="C2262" t="s">
        <v>472</v>
      </c>
      <c r="D2262">
        <v>5</v>
      </c>
    </row>
    <row r="2263" spans="1:4">
      <c r="A2263" t="s">
        <v>351</v>
      </c>
      <c r="B2263" t="s">
        <v>358</v>
      </c>
      <c r="C2263" t="s">
        <v>467</v>
      </c>
      <c r="D2263">
        <v>113</v>
      </c>
    </row>
    <row r="2264" spans="1:4">
      <c r="A2264" t="s">
        <v>351</v>
      </c>
      <c r="B2264" t="s">
        <v>358</v>
      </c>
      <c r="C2264" t="s">
        <v>466</v>
      </c>
      <c r="D2264">
        <v>8</v>
      </c>
    </row>
    <row r="2265" spans="1:4">
      <c r="A2265" t="s">
        <v>351</v>
      </c>
      <c r="B2265" t="s">
        <v>358</v>
      </c>
      <c r="C2265" t="s">
        <v>468</v>
      </c>
      <c r="D2265">
        <v>127</v>
      </c>
    </row>
    <row r="2266" spans="1:4">
      <c r="A2266" t="s">
        <v>351</v>
      </c>
      <c r="B2266" t="s">
        <v>358</v>
      </c>
      <c r="C2266" t="s">
        <v>918</v>
      </c>
      <c r="D2266">
        <v>68</v>
      </c>
    </row>
    <row r="2267" spans="1:4">
      <c r="A2267" t="s">
        <v>351</v>
      </c>
      <c r="B2267" t="s">
        <v>358</v>
      </c>
      <c r="C2267" t="s">
        <v>470</v>
      </c>
      <c r="D2267">
        <v>85</v>
      </c>
    </row>
    <row r="2268" spans="1:4">
      <c r="A2268" t="s">
        <v>351</v>
      </c>
      <c r="B2268" t="s">
        <v>358</v>
      </c>
      <c r="C2268" t="s">
        <v>1367</v>
      </c>
      <c r="D2268">
        <v>13</v>
      </c>
    </row>
    <row r="2269" spans="1:4">
      <c r="A2269" t="s">
        <v>351</v>
      </c>
      <c r="B2269" t="s">
        <v>358</v>
      </c>
      <c r="C2269" t="s">
        <v>472</v>
      </c>
      <c r="D2269">
        <v>66</v>
      </c>
    </row>
    <row r="2270" spans="1:4">
      <c r="A2270" t="s">
        <v>351</v>
      </c>
      <c r="B2270" t="s">
        <v>359</v>
      </c>
      <c r="C2270" t="s">
        <v>467</v>
      </c>
      <c r="D2270">
        <v>58</v>
      </c>
    </row>
    <row r="2271" spans="1:4">
      <c r="A2271" t="s">
        <v>351</v>
      </c>
      <c r="B2271" t="s">
        <v>359</v>
      </c>
      <c r="C2271" t="s">
        <v>466</v>
      </c>
      <c r="D2271">
        <v>12</v>
      </c>
    </row>
    <row r="2272" spans="1:4">
      <c r="A2272" t="s">
        <v>351</v>
      </c>
      <c r="B2272" t="s">
        <v>359</v>
      </c>
      <c r="C2272" t="s">
        <v>468</v>
      </c>
      <c r="D2272">
        <v>115</v>
      </c>
    </row>
    <row r="2273" spans="1:4">
      <c r="A2273" t="s">
        <v>351</v>
      </c>
      <c r="B2273" t="s">
        <v>359</v>
      </c>
      <c r="C2273" t="s">
        <v>918</v>
      </c>
      <c r="D2273">
        <v>38</v>
      </c>
    </row>
    <row r="2274" spans="1:4">
      <c r="A2274" t="s">
        <v>351</v>
      </c>
      <c r="B2274" t="s">
        <v>359</v>
      </c>
      <c r="C2274" t="s">
        <v>470</v>
      </c>
      <c r="D2274">
        <v>61</v>
      </c>
    </row>
    <row r="2275" spans="1:4">
      <c r="A2275" t="s">
        <v>351</v>
      </c>
      <c r="B2275" t="s">
        <v>359</v>
      </c>
      <c r="C2275" t="s">
        <v>1367</v>
      </c>
      <c r="D2275">
        <v>0</v>
      </c>
    </row>
    <row r="2276" spans="1:4">
      <c r="A2276" t="s">
        <v>351</v>
      </c>
      <c r="B2276" t="s">
        <v>359</v>
      </c>
      <c r="C2276" t="s">
        <v>472</v>
      </c>
      <c r="D2276">
        <v>20</v>
      </c>
    </row>
    <row r="2277" spans="1:4">
      <c r="A2277" t="s">
        <v>351</v>
      </c>
      <c r="B2277" t="s">
        <v>360</v>
      </c>
      <c r="C2277" t="s">
        <v>467</v>
      </c>
      <c r="D2277">
        <v>9</v>
      </c>
    </row>
    <row r="2278" spans="1:4">
      <c r="A2278" t="s">
        <v>351</v>
      </c>
      <c r="B2278" t="s">
        <v>360</v>
      </c>
      <c r="C2278" t="s">
        <v>466</v>
      </c>
      <c r="D2278">
        <v>3</v>
      </c>
    </row>
    <row r="2279" spans="1:4">
      <c r="A2279" t="s">
        <v>351</v>
      </c>
      <c r="B2279" t="s">
        <v>360</v>
      </c>
      <c r="C2279" t="s">
        <v>468</v>
      </c>
      <c r="D2279">
        <v>11</v>
      </c>
    </row>
    <row r="2280" spans="1:4">
      <c r="A2280" t="s">
        <v>351</v>
      </c>
      <c r="B2280" t="s">
        <v>360</v>
      </c>
      <c r="C2280" t="s">
        <v>918</v>
      </c>
      <c r="D2280">
        <v>0</v>
      </c>
    </row>
    <row r="2281" spans="1:4">
      <c r="A2281" t="s">
        <v>351</v>
      </c>
      <c r="B2281" t="s">
        <v>360</v>
      </c>
      <c r="C2281" t="s">
        <v>470</v>
      </c>
      <c r="D2281">
        <v>7</v>
      </c>
    </row>
    <row r="2282" spans="1:4">
      <c r="A2282" t="s">
        <v>351</v>
      </c>
      <c r="B2282" t="s">
        <v>360</v>
      </c>
      <c r="C2282" t="s">
        <v>1367</v>
      </c>
      <c r="D2282">
        <v>0</v>
      </c>
    </row>
    <row r="2283" spans="1:4">
      <c r="A2283" t="s">
        <v>351</v>
      </c>
      <c r="B2283" t="s">
        <v>360</v>
      </c>
      <c r="C2283" t="s">
        <v>472</v>
      </c>
      <c r="D2283">
        <v>2</v>
      </c>
    </row>
    <row r="2284" spans="1:4">
      <c r="A2284" t="s">
        <v>351</v>
      </c>
      <c r="B2284" t="s">
        <v>361</v>
      </c>
      <c r="C2284" t="s">
        <v>467</v>
      </c>
      <c r="D2284">
        <v>3</v>
      </c>
    </row>
    <row r="2285" spans="1:4">
      <c r="A2285" t="s">
        <v>351</v>
      </c>
      <c r="B2285" t="s">
        <v>361</v>
      </c>
      <c r="C2285" t="s">
        <v>466</v>
      </c>
      <c r="D2285">
        <v>1</v>
      </c>
    </row>
    <row r="2286" spans="1:4">
      <c r="A2286" t="s">
        <v>351</v>
      </c>
      <c r="B2286" t="s">
        <v>361</v>
      </c>
      <c r="C2286" t="s">
        <v>468</v>
      </c>
      <c r="D2286">
        <v>22</v>
      </c>
    </row>
    <row r="2287" spans="1:4">
      <c r="A2287" t="s">
        <v>351</v>
      </c>
      <c r="B2287" t="s">
        <v>361</v>
      </c>
      <c r="C2287" t="s">
        <v>918</v>
      </c>
      <c r="D2287">
        <v>11</v>
      </c>
    </row>
    <row r="2288" spans="1:4">
      <c r="A2288" t="s">
        <v>351</v>
      </c>
      <c r="B2288" t="s">
        <v>361</v>
      </c>
      <c r="C2288" t="s">
        <v>470</v>
      </c>
      <c r="D2288">
        <v>26</v>
      </c>
    </row>
    <row r="2289" spans="1:4">
      <c r="A2289" t="s">
        <v>351</v>
      </c>
      <c r="B2289" t="s">
        <v>361</v>
      </c>
      <c r="C2289" t="s">
        <v>1367</v>
      </c>
      <c r="D2289">
        <v>0</v>
      </c>
    </row>
    <row r="2290" spans="1:4">
      <c r="A2290" t="s">
        <v>351</v>
      </c>
      <c r="B2290" t="s">
        <v>361</v>
      </c>
      <c r="C2290" t="s">
        <v>472</v>
      </c>
      <c r="D2290">
        <v>1</v>
      </c>
    </row>
    <row r="2291" spans="1:4">
      <c r="A2291" t="s">
        <v>351</v>
      </c>
      <c r="B2291" t="s">
        <v>457</v>
      </c>
      <c r="C2291" t="s">
        <v>467</v>
      </c>
      <c r="D2291">
        <v>13</v>
      </c>
    </row>
    <row r="2292" spans="1:4">
      <c r="A2292" t="s">
        <v>351</v>
      </c>
      <c r="B2292" t="s">
        <v>457</v>
      </c>
      <c r="C2292" t="s">
        <v>466</v>
      </c>
      <c r="D2292">
        <v>2</v>
      </c>
    </row>
    <row r="2293" spans="1:4">
      <c r="A2293" t="s">
        <v>351</v>
      </c>
      <c r="B2293" t="s">
        <v>457</v>
      </c>
      <c r="C2293" t="s">
        <v>468</v>
      </c>
      <c r="D2293">
        <v>80</v>
      </c>
    </row>
    <row r="2294" spans="1:4">
      <c r="A2294" t="s">
        <v>351</v>
      </c>
      <c r="B2294" t="s">
        <v>457</v>
      </c>
      <c r="C2294" t="s">
        <v>918</v>
      </c>
      <c r="D2294">
        <v>26</v>
      </c>
    </row>
    <row r="2295" spans="1:4">
      <c r="A2295" t="s">
        <v>351</v>
      </c>
      <c r="B2295" t="s">
        <v>457</v>
      </c>
      <c r="C2295" t="s">
        <v>470</v>
      </c>
      <c r="D2295">
        <v>18</v>
      </c>
    </row>
    <row r="2296" spans="1:4">
      <c r="A2296" t="s">
        <v>351</v>
      </c>
      <c r="B2296" t="s">
        <v>457</v>
      </c>
      <c r="C2296" t="s">
        <v>1367</v>
      </c>
      <c r="D2296">
        <v>0</v>
      </c>
    </row>
    <row r="2297" spans="1:4">
      <c r="A2297" t="s">
        <v>351</v>
      </c>
      <c r="B2297" t="s">
        <v>457</v>
      </c>
      <c r="C2297" t="s">
        <v>472</v>
      </c>
      <c r="D2297">
        <v>3</v>
      </c>
    </row>
    <row r="2298" spans="1:4">
      <c r="A2298" t="s">
        <v>351</v>
      </c>
      <c r="B2298" t="s">
        <v>362</v>
      </c>
      <c r="C2298" t="s">
        <v>467</v>
      </c>
      <c r="D2298">
        <v>4</v>
      </c>
    </row>
    <row r="2299" spans="1:4">
      <c r="A2299" t="s">
        <v>351</v>
      </c>
      <c r="B2299" t="s">
        <v>362</v>
      </c>
      <c r="C2299" t="s">
        <v>466</v>
      </c>
      <c r="D2299">
        <v>4</v>
      </c>
    </row>
    <row r="2300" spans="1:4">
      <c r="A2300" t="s">
        <v>351</v>
      </c>
      <c r="B2300" t="s">
        <v>362</v>
      </c>
      <c r="C2300" t="s">
        <v>468</v>
      </c>
      <c r="D2300">
        <v>1</v>
      </c>
    </row>
    <row r="2301" spans="1:4">
      <c r="A2301" t="s">
        <v>351</v>
      </c>
      <c r="B2301" t="s">
        <v>362</v>
      </c>
      <c r="C2301" t="s">
        <v>918</v>
      </c>
      <c r="D2301">
        <v>4</v>
      </c>
    </row>
    <row r="2302" spans="1:4">
      <c r="A2302" t="s">
        <v>351</v>
      </c>
      <c r="B2302" t="s">
        <v>362</v>
      </c>
      <c r="C2302" t="s">
        <v>470</v>
      </c>
      <c r="D2302">
        <v>2</v>
      </c>
    </row>
    <row r="2303" spans="1:4">
      <c r="A2303" t="s">
        <v>351</v>
      </c>
      <c r="B2303" t="s">
        <v>362</v>
      </c>
      <c r="C2303" t="s">
        <v>1367</v>
      </c>
      <c r="D2303">
        <v>8</v>
      </c>
    </row>
    <row r="2304" spans="1:4">
      <c r="A2304" t="s">
        <v>351</v>
      </c>
      <c r="B2304" t="s">
        <v>362</v>
      </c>
      <c r="C2304" t="s">
        <v>472</v>
      </c>
      <c r="D2304">
        <v>0</v>
      </c>
    </row>
    <row r="2305" spans="1:4">
      <c r="A2305" t="s">
        <v>351</v>
      </c>
      <c r="B2305" t="s">
        <v>363</v>
      </c>
      <c r="C2305" t="s">
        <v>467</v>
      </c>
      <c r="D2305">
        <v>4</v>
      </c>
    </row>
    <row r="2306" spans="1:4">
      <c r="A2306" t="s">
        <v>351</v>
      </c>
      <c r="B2306" t="s">
        <v>363</v>
      </c>
      <c r="C2306" t="s">
        <v>466</v>
      </c>
      <c r="D2306">
        <v>4</v>
      </c>
    </row>
    <row r="2307" spans="1:4">
      <c r="A2307" t="s">
        <v>351</v>
      </c>
      <c r="B2307" t="s">
        <v>363</v>
      </c>
      <c r="C2307" t="s">
        <v>468</v>
      </c>
      <c r="D2307">
        <v>6</v>
      </c>
    </row>
    <row r="2308" spans="1:4">
      <c r="A2308" t="s">
        <v>351</v>
      </c>
      <c r="B2308" t="s">
        <v>363</v>
      </c>
      <c r="C2308" t="s">
        <v>918</v>
      </c>
      <c r="D2308">
        <v>0</v>
      </c>
    </row>
    <row r="2309" spans="1:4">
      <c r="A2309" t="s">
        <v>351</v>
      </c>
      <c r="B2309" t="s">
        <v>363</v>
      </c>
      <c r="C2309" t="s">
        <v>470</v>
      </c>
      <c r="D2309">
        <v>2</v>
      </c>
    </row>
    <row r="2310" spans="1:4">
      <c r="A2310" t="s">
        <v>351</v>
      </c>
      <c r="B2310" t="s">
        <v>363</v>
      </c>
      <c r="C2310" t="s">
        <v>1367</v>
      </c>
      <c r="D2310">
        <v>0</v>
      </c>
    </row>
    <row r="2311" spans="1:4">
      <c r="A2311" t="s">
        <v>351</v>
      </c>
      <c r="B2311" t="s">
        <v>363</v>
      </c>
      <c r="C2311" t="s">
        <v>472</v>
      </c>
      <c r="D2311">
        <v>3</v>
      </c>
    </row>
    <row r="2312" spans="1:4">
      <c r="A2312" t="s">
        <v>351</v>
      </c>
      <c r="B2312" t="s">
        <v>364</v>
      </c>
      <c r="C2312" t="s">
        <v>467</v>
      </c>
      <c r="D2312">
        <v>9</v>
      </c>
    </row>
    <row r="2313" spans="1:4">
      <c r="A2313" t="s">
        <v>351</v>
      </c>
      <c r="B2313" t="s">
        <v>364</v>
      </c>
      <c r="C2313" t="s">
        <v>466</v>
      </c>
      <c r="D2313">
        <v>2</v>
      </c>
    </row>
    <row r="2314" spans="1:4">
      <c r="A2314" t="s">
        <v>351</v>
      </c>
      <c r="B2314" t="s">
        <v>364</v>
      </c>
      <c r="C2314" t="s">
        <v>468</v>
      </c>
      <c r="D2314">
        <v>24</v>
      </c>
    </row>
    <row r="2315" spans="1:4">
      <c r="A2315" t="s">
        <v>351</v>
      </c>
      <c r="B2315" t="s">
        <v>364</v>
      </c>
      <c r="C2315" t="s">
        <v>918</v>
      </c>
      <c r="D2315">
        <v>10</v>
      </c>
    </row>
    <row r="2316" spans="1:4">
      <c r="A2316" t="s">
        <v>351</v>
      </c>
      <c r="B2316" t="s">
        <v>364</v>
      </c>
      <c r="C2316" t="s">
        <v>470</v>
      </c>
      <c r="D2316">
        <v>12</v>
      </c>
    </row>
    <row r="2317" spans="1:4">
      <c r="A2317" t="s">
        <v>351</v>
      </c>
      <c r="B2317" t="s">
        <v>364</v>
      </c>
      <c r="C2317" t="s">
        <v>1367</v>
      </c>
      <c r="D2317">
        <v>0</v>
      </c>
    </row>
    <row r="2318" spans="1:4">
      <c r="A2318" t="s">
        <v>351</v>
      </c>
      <c r="B2318" t="s">
        <v>364</v>
      </c>
      <c r="C2318" t="s">
        <v>472</v>
      </c>
      <c r="D2318">
        <v>4</v>
      </c>
    </row>
    <row r="2319" spans="1:4">
      <c r="A2319" t="s">
        <v>351</v>
      </c>
      <c r="B2319" t="s">
        <v>365</v>
      </c>
      <c r="C2319" t="s">
        <v>467</v>
      </c>
      <c r="D2319">
        <v>30</v>
      </c>
    </row>
    <row r="2320" spans="1:4">
      <c r="A2320" t="s">
        <v>351</v>
      </c>
      <c r="B2320" t="s">
        <v>365</v>
      </c>
      <c r="C2320" t="s">
        <v>466</v>
      </c>
      <c r="D2320">
        <v>4</v>
      </c>
    </row>
    <row r="2321" spans="1:4">
      <c r="A2321" t="s">
        <v>351</v>
      </c>
      <c r="B2321" t="s">
        <v>365</v>
      </c>
      <c r="C2321" t="s">
        <v>468</v>
      </c>
      <c r="D2321">
        <v>32</v>
      </c>
    </row>
    <row r="2322" spans="1:4">
      <c r="A2322" t="s">
        <v>351</v>
      </c>
      <c r="B2322" t="s">
        <v>365</v>
      </c>
      <c r="C2322" t="s">
        <v>918</v>
      </c>
      <c r="D2322">
        <v>6</v>
      </c>
    </row>
    <row r="2323" spans="1:4">
      <c r="A2323" t="s">
        <v>351</v>
      </c>
      <c r="B2323" t="s">
        <v>365</v>
      </c>
      <c r="C2323" t="s">
        <v>470</v>
      </c>
      <c r="D2323">
        <v>32</v>
      </c>
    </row>
    <row r="2324" spans="1:4">
      <c r="A2324" t="s">
        <v>351</v>
      </c>
      <c r="B2324" t="s">
        <v>365</v>
      </c>
      <c r="C2324" t="s">
        <v>1367</v>
      </c>
      <c r="D2324">
        <v>6</v>
      </c>
    </row>
    <row r="2325" spans="1:4">
      <c r="A2325" t="s">
        <v>351</v>
      </c>
      <c r="B2325" t="s">
        <v>365</v>
      </c>
      <c r="C2325" t="s">
        <v>472</v>
      </c>
      <c r="D2325">
        <v>4</v>
      </c>
    </row>
    <row r="2326" spans="1:4">
      <c r="A2326" t="s">
        <v>351</v>
      </c>
      <c r="B2326" t="s">
        <v>366</v>
      </c>
      <c r="C2326" t="s">
        <v>467</v>
      </c>
      <c r="D2326">
        <v>8</v>
      </c>
    </row>
    <row r="2327" spans="1:4">
      <c r="A2327" t="s">
        <v>351</v>
      </c>
      <c r="B2327" t="s">
        <v>366</v>
      </c>
      <c r="C2327" t="s">
        <v>466</v>
      </c>
      <c r="D2327">
        <v>5</v>
      </c>
    </row>
    <row r="2328" spans="1:4">
      <c r="A2328" t="s">
        <v>351</v>
      </c>
      <c r="B2328" t="s">
        <v>366</v>
      </c>
      <c r="C2328" t="s">
        <v>468</v>
      </c>
      <c r="D2328">
        <v>22</v>
      </c>
    </row>
    <row r="2329" spans="1:4">
      <c r="A2329" t="s">
        <v>351</v>
      </c>
      <c r="B2329" t="s">
        <v>366</v>
      </c>
      <c r="C2329" t="s">
        <v>918</v>
      </c>
      <c r="D2329">
        <v>4</v>
      </c>
    </row>
    <row r="2330" spans="1:4">
      <c r="A2330" t="s">
        <v>351</v>
      </c>
      <c r="B2330" t="s">
        <v>366</v>
      </c>
      <c r="C2330" t="s">
        <v>470</v>
      </c>
      <c r="D2330">
        <v>6</v>
      </c>
    </row>
    <row r="2331" spans="1:4">
      <c r="A2331" t="s">
        <v>351</v>
      </c>
      <c r="B2331" t="s">
        <v>366</v>
      </c>
      <c r="C2331" t="s">
        <v>1367</v>
      </c>
      <c r="D2331">
        <v>5</v>
      </c>
    </row>
    <row r="2332" spans="1:4">
      <c r="A2332" t="s">
        <v>351</v>
      </c>
      <c r="B2332" t="s">
        <v>366</v>
      </c>
      <c r="C2332" t="s">
        <v>472</v>
      </c>
      <c r="D2332">
        <v>4</v>
      </c>
    </row>
    <row r="2333" spans="1:4">
      <c r="A2333" t="s">
        <v>351</v>
      </c>
      <c r="B2333" t="s">
        <v>367</v>
      </c>
      <c r="C2333" t="s">
        <v>467</v>
      </c>
      <c r="D2333">
        <v>27</v>
      </c>
    </row>
    <row r="2334" spans="1:4">
      <c r="A2334" t="s">
        <v>351</v>
      </c>
      <c r="B2334" t="s">
        <v>367</v>
      </c>
      <c r="C2334" t="s">
        <v>466</v>
      </c>
      <c r="D2334">
        <v>1</v>
      </c>
    </row>
    <row r="2335" spans="1:4">
      <c r="A2335" t="s">
        <v>351</v>
      </c>
      <c r="B2335" t="s">
        <v>367</v>
      </c>
      <c r="C2335" t="s">
        <v>468</v>
      </c>
      <c r="D2335">
        <v>29</v>
      </c>
    </row>
    <row r="2336" spans="1:4">
      <c r="A2336" t="s">
        <v>351</v>
      </c>
      <c r="B2336" t="s">
        <v>367</v>
      </c>
      <c r="C2336" t="s">
        <v>918</v>
      </c>
      <c r="D2336">
        <v>31</v>
      </c>
    </row>
    <row r="2337" spans="1:4">
      <c r="A2337" t="s">
        <v>351</v>
      </c>
      <c r="B2337" t="s">
        <v>367</v>
      </c>
      <c r="C2337" t="s">
        <v>470</v>
      </c>
      <c r="D2337">
        <v>53</v>
      </c>
    </row>
    <row r="2338" spans="1:4">
      <c r="A2338" t="s">
        <v>351</v>
      </c>
      <c r="B2338" t="s">
        <v>367</v>
      </c>
      <c r="C2338" t="s">
        <v>1367</v>
      </c>
      <c r="D2338">
        <v>0</v>
      </c>
    </row>
    <row r="2339" spans="1:4">
      <c r="A2339" t="s">
        <v>351</v>
      </c>
      <c r="B2339" t="s">
        <v>367</v>
      </c>
      <c r="C2339" t="s">
        <v>472</v>
      </c>
      <c r="D2339">
        <v>2</v>
      </c>
    </row>
    <row r="2340" spans="1:4">
      <c r="A2340" t="s">
        <v>351</v>
      </c>
      <c r="B2340" t="s">
        <v>368</v>
      </c>
      <c r="C2340" t="s">
        <v>467</v>
      </c>
      <c r="D2340">
        <v>2</v>
      </c>
    </row>
    <row r="2341" spans="1:4">
      <c r="A2341" t="s">
        <v>351</v>
      </c>
      <c r="B2341" t="s">
        <v>368</v>
      </c>
      <c r="C2341" t="s">
        <v>466</v>
      </c>
      <c r="D2341">
        <v>3</v>
      </c>
    </row>
    <row r="2342" spans="1:4">
      <c r="A2342" t="s">
        <v>351</v>
      </c>
      <c r="B2342" t="s">
        <v>368</v>
      </c>
      <c r="C2342" t="s">
        <v>468</v>
      </c>
      <c r="D2342">
        <v>22</v>
      </c>
    </row>
    <row r="2343" spans="1:4">
      <c r="A2343" t="s">
        <v>351</v>
      </c>
      <c r="B2343" t="s">
        <v>368</v>
      </c>
      <c r="C2343" t="s">
        <v>918</v>
      </c>
      <c r="D2343">
        <v>6</v>
      </c>
    </row>
    <row r="2344" spans="1:4">
      <c r="A2344" t="s">
        <v>351</v>
      </c>
      <c r="B2344" t="s">
        <v>368</v>
      </c>
      <c r="C2344" t="s">
        <v>470</v>
      </c>
      <c r="D2344">
        <v>7</v>
      </c>
    </row>
    <row r="2345" spans="1:4">
      <c r="A2345" t="s">
        <v>351</v>
      </c>
      <c r="B2345" t="s">
        <v>368</v>
      </c>
      <c r="C2345" t="s">
        <v>1367</v>
      </c>
      <c r="D2345">
        <v>0</v>
      </c>
    </row>
    <row r="2346" spans="1:4">
      <c r="A2346" t="s">
        <v>351</v>
      </c>
      <c r="B2346" t="s">
        <v>368</v>
      </c>
      <c r="C2346" t="s">
        <v>472</v>
      </c>
      <c r="D2346">
        <v>3</v>
      </c>
    </row>
    <row r="2347" spans="1:4">
      <c r="A2347" t="s">
        <v>351</v>
      </c>
      <c r="B2347" t="s">
        <v>369</v>
      </c>
      <c r="C2347" t="s">
        <v>467</v>
      </c>
      <c r="D2347">
        <v>1</v>
      </c>
    </row>
    <row r="2348" spans="1:4">
      <c r="A2348" t="s">
        <v>351</v>
      </c>
      <c r="B2348" t="s">
        <v>369</v>
      </c>
      <c r="C2348" t="s">
        <v>466</v>
      </c>
      <c r="D2348">
        <v>7</v>
      </c>
    </row>
    <row r="2349" spans="1:4">
      <c r="A2349" t="s">
        <v>351</v>
      </c>
      <c r="B2349" t="s">
        <v>369</v>
      </c>
      <c r="C2349" t="s">
        <v>468</v>
      </c>
      <c r="D2349">
        <v>8</v>
      </c>
    </row>
    <row r="2350" spans="1:4">
      <c r="A2350" t="s">
        <v>351</v>
      </c>
      <c r="B2350" t="s">
        <v>369</v>
      </c>
      <c r="C2350" t="s">
        <v>918</v>
      </c>
      <c r="D2350">
        <v>5</v>
      </c>
    </row>
    <row r="2351" spans="1:4">
      <c r="A2351" t="s">
        <v>351</v>
      </c>
      <c r="B2351" t="s">
        <v>369</v>
      </c>
      <c r="C2351" t="s">
        <v>470</v>
      </c>
      <c r="D2351">
        <v>2</v>
      </c>
    </row>
    <row r="2352" spans="1:4">
      <c r="A2352" t="s">
        <v>351</v>
      </c>
      <c r="B2352" t="s">
        <v>369</v>
      </c>
      <c r="C2352" t="s">
        <v>1367</v>
      </c>
      <c r="D2352">
        <v>0</v>
      </c>
    </row>
    <row r="2353" spans="1:4">
      <c r="A2353" t="s">
        <v>351</v>
      </c>
      <c r="B2353" t="s">
        <v>369</v>
      </c>
      <c r="C2353" t="s">
        <v>472</v>
      </c>
      <c r="D2353">
        <v>1</v>
      </c>
    </row>
    <row r="2354" spans="1:4">
      <c r="A2354" t="s">
        <v>351</v>
      </c>
      <c r="B2354" t="s">
        <v>370</v>
      </c>
      <c r="C2354" t="s">
        <v>467</v>
      </c>
      <c r="D2354">
        <v>17</v>
      </c>
    </row>
    <row r="2355" spans="1:4">
      <c r="A2355" t="s">
        <v>351</v>
      </c>
      <c r="B2355" t="s">
        <v>370</v>
      </c>
      <c r="C2355" t="s">
        <v>466</v>
      </c>
      <c r="D2355">
        <v>18</v>
      </c>
    </row>
    <row r="2356" spans="1:4">
      <c r="A2356" t="s">
        <v>351</v>
      </c>
      <c r="B2356" t="s">
        <v>370</v>
      </c>
      <c r="C2356" t="s">
        <v>468</v>
      </c>
      <c r="D2356">
        <v>29</v>
      </c>
    </row>
    <row r="2357" spans="1:4">
      <c r="A2357" t="s">
        <v>351</v>
      </c>
      <c r="B2357" t="s">
        <v>370</v>
      </c>
      <c r="C2357" t="s">
        <v>918</v>
      </c>
      <c r="D2357">
        <v>8</v>
      </c>
    </row>
    <row r="2358" spans="1:4">
      <c r="A2358" t="s">
        <v>351</v>
      </c>
      <c r="B2358" t="s">
        <v>370</v>
      </c>
      <c r="C2358" t="s">
        <v>470</v>
      </c>
      <c r="D2358">
        <v>7</v>
      </c>
    </row>
    <row r="2359" spans="1:4">
      <c r="A2359" t="s">
        <v>351</v>
      </c>
      <c r="B2359" t="s">
        <v>370</v>
      </c>
      <c r="C2359" t="s">
        <v>1367</v>
      </c>
      <c r="D2359">
        <v>3</v>
      </c>
    </row>
    <row r="2360" spans="1:4">
      <c r="A2360" t="s">
        <v>351</v>
      </c>
      <c r="B2360" t="s">
        <v>370</v>
      </c>
      <c r="C2360" t="s">
        <v>472</v>
      </c>
      <c r="D2360">
        <v>4</v>
      </c>
    </row>
    <row r="2361" spans="1:4">
      <c r="A2361" t="s">
        <v>351</v>
      </c>
      <c r="B2361" t="s">
        <v>371</v>
      </c>
      <c r="C2361" t="s">
        <v>467</v>
      </c>
      <c r="D2361">
        <v>41</v>
      </c>
    </row>
    <row r="2362" spans="1:4">
      <c r="A2362" t="s">
        <v>351</v>
      </c>
      <c r="B2362" t="s">
        <v>371</v>
      </c>
      <c r="C2362" t="s">
        <v>466</v>
      </c>
      <c r="D2362">
        <v>14</v>
      </c>
    </row>
    <row r="2363" spans="1:4">
      <c r="A2363" t="s">
        <v>351</v>
      </c>
      <c r="B2363" t="s">
        <v>371</v>
      </c>
      <c r="C2363" t="s">
        <v>468</v>
      </c>
      <c r="D2363">
        <v>59</v>
      </c>
    </row>
    <row r="2364" spans="1:4">
      <c r="A2364" t="s">
        <v>351</v>
      </c>
      <c r="B2364" t="s">
        <v>371</v>
      </c>
      <c r="C2364" t="s">
        <v>918</v>
      </c>
      <c r="D2364">
        <v>6</v>
      </c>
    </row>
    <row r="2365" spans="1:4">
      <c r="A2365" t="s">
        <v>351</v>
      </c>
      <c r="B2365" t="s">
        <v>371</v>
      </c>
      <c r="C2365" t="s">
        <v>470</v>
      </c>
      <c r="D2365">
        <v>17</v>
      </c>
    </row>
    <row r="2366" spans="1:4">
      <c r="A2366" t="s">
        <v>351</v>
      </c>
      <c r="B2366" t="s">
        <v>371</v>
      </c>
      <c r="C2366" t="s">
        <v>1367</v>
      </c>
      <c r="D2366">
        <v>58</v>
      </c>
    </row>
    <row r="2367" spans="1:4">
      <c r="A2367" t="s">
        <v>351</v>
      </c>
      <c r="B2367" t="s">
        <v>371</v>
      </c>
      <c r="C2367" t="s">
        <v>472</v>
      </c>
      <c r="D2367">
        <v>14</v>
      </c>
    </row>
    <row r="2368" spans="1:4">
      <c r="A2368" t="s">
        <v>351</v>
      </c>
      <c r="B2368" t="s">
        <v>372</v>
      </c>
      <c r="C2368" t="s">
        <v>467</v>
      </c>
      <c r="D2368">
        <v>1</v>
      </c>
    </row>
    <row r="2369" spans="1:4">
      <c r="A2369" t="s">
        <v>351</v>
      </c>
      <c r="B2369" t="s">
        <v>372</v>
      </c>
      <c r="C2369" t="s">
        <v>466</v>
      </c>
      <c r="D2369">
        <v>3</v>
      </c>
    </row>
    <row r="2370" spans="1:4">
      <c r="A2370" t="s">
        <v>351</v>
      </c>
      <c r="B2370" t="s">
        <v>372</v>
      </c>
      <c r="C2370" t="s">
        <v>468</v>
      </c>
      <c r="D2370">
        <v>3</v>
      </c>
    </row>
    <row r="2371" spans="1:4">
      <c r="A2371" t="s">
        <v>351</v>
      </c>
      <c r="B2371" t="s">
        <v>372</v>
      </c>
      <c r="C2371" t="s">
        <v>918</v>
      </c>
      <c r="D2371">
        <v>0</v>
      </c>
    </row>
    <row r="2372" spans="1:4">
      <c r="A2372" t="s">
        <v>351</v>
      </c>
      <c r="B2372" t="s">
        <v>372</v>
      </c>
      <c r="C2372" t="s">
        <v>470</v>
      </c>
      <c r="D2372">
        <v>15</v>
      </c>
    </row>
    <row r="2373" spans="1:4">
      <c r="A2373" t="s">
        <v>351</v>
      </c>
      <c r="B2373" t="s">
        <v>372</v>
      </c>
      <c r="C2373" t="s">
        <v>1367</v>
      </c>
      <c r="D2373">
        <v>3</v>
      </c>
    </row>
    <row r="2374" spans="1:4">
      <c r="A2374" t="s">
        <v>351</v>
      </c>
      <c r="B2374" t="s">
        <v>372</v>
      </c>
      <c r="C2374" t="s">
        <v>472</v>
      </c>
      <c r="D2374">
        <v>0</v>
      </c>
    </row>
    <row r="2375" spans="1:4">
      <c r="A2375" t="s">
        <v>351</v>
      </c>
      <c r="B2375" t="s">
        <v>373</v>
      </c>
      <c r="C2375" t="s">
        <v>467</v>
      </c>
      <c r="D2375">
        <v>57</v>
      </c>
    </row>
    <row r="2376" spans="1:4">
      <c r="A2376" t="s">
        <v>351</v>
      </c>
      <c r="B2376" t="s">
        <v>373</v>
      </c>
      <c r="C2376" t="s">
        <v>466</v>
      </c>
      <c r="D2376">
        <v>2</v>
      </c>
    </row>
    <row r="2377" spans="1:4">
      <c r="A2377" t="s">
        <v>351</v>
      </c>
      <c r="B2377" t="s">
        <v>373</v>
      </c>
      <c r="C2377" t="s">
        <v>468</v>
      </c>
      <c r="D2377">
        <v>49</v>
      </c>
    </row>
    <row r="2378" spans="1:4">
      <c r="A2378" t="s">
        <v>351</v>
      </c>
      <c r="B2378" t="s">
        <v>373</v>
      </c>
      <c r="C2378" t="s">
        <v>918</v>
      </c>
      <c r="D2378">
        <v>10</v>
      </c>
    </row>
    <row r="2379" spans="1:4">
      <c r="A2379" t="s">
        <v>351</v>
      </c>
      <c r="B2379" t="s">
        <v>373</v>
      </c>
      <c r="C2379" t="s">
        <v>470</v>
      </c>
      <c r="D2379">
        <v>54</v>
      </c>
    </row>
    <row r="2380" spans="1:4">
      <c r="A2380" t="s">
        <v>351</v>
      </c>
      <c r="B2380" t="s">
        <v>373</v>
      </c>
      <c r="C2380" t="s">
        <v>1367</v>
      </c>
      <c r="D2380">
        <v>11</v>
      </c>
    </row>
    <row r="2381" spans="1:4">
      <c r="A2381" t="s">
        <v>351</v>
      </c>
      <c r="B2381" t="s">
        <v>373</v>
      </c>
      <c r="C2381" t="s">
        <v>472</v>
      </c>
      <c r="D2381">
        <v>37</v>
      </c>
    </row>
    <row r="2382" spans="1:4">
      <c r="A2382" t="s">
        <v>374</v>
      </c>
      <c r="B2382" t="s">
        <v>375</v>
      </c>
      <c r="C2382" t="s">
        <v>467</v>
      </c>
      <c r="D2382">
        <v>217</v>
      </c>
    </row>
    <row r="2383" spans="1:4">
      <c r="A2383" t="s">
        <v>374</v>
      </c>
      <c r="B2383" t="s">
        <v>375</v>
      </c>
      <c r="C2383" t="s">
        <v>466</v>
      </c>
      <c r="D2383">
        <v>58</v>
      </c>
    </row>
    <row r="2384" spans="1:4">
      <c r="A2384" t="s">
        <v>374</v>
      </c>
      <c r="B2384" t="s">
        <v>375</v>
      </c>
      <c r="C2384" t="s">
        <v>468</v>
      </c>
      <c r="D2384">
        <v>38</v>
      </c>
    </row>
    <row r="2385" spans="1:4">
      <c r="A2385" t="s">
        <v>374</v>
      </c>
      <c r="B2385" t="s">
        <v>375</v>
      </c>
      <c r="C2385" t="s">
        <v>918</v>
      </c>
      <c r="D2385">
        <v>88</v>
      </c>
    </row>
    <row r="2386" spans="1:4">
      <c r="A2386" t="s">
        <v>374</v>
      </c>
      <c r="B2386" t="s">
        <v>375</v>
      </c>
      <c r="C2386" t="s">
        <v>470</v>
      </c>
      <c r="D2386">
        <v>106</v>
      </c>
    </row>
    <row r="2387" spans="1:4">
      <c r="A2387" t="s">
        <v>374</v>
      </c>
      <c r="B2387" t="s">
        <v>375</v>
      </c>
      <c r="C2387" t="s">
        <v>1367</v>
      </c>
      <c r="D2387">
        <v>114</v>
      </c>
    </row>
    <row r="2388" spans="1:4">
      <c r="A2388" t="s">
        <v>374</v>
      </c>
      <c r="B2388" t="s">
        <v>375</v>
      </c>
      <c r="C2388" t="s">
        <v>472</v>
      </c>
      <c r="D2388">
        <v>69</v>
      </c>
    </row>
    <row r="2389" spans="1:4">
      <c r="A2389" t="s">
        <v>374</v>
      </c>
      <c r="B2389" t="s">
        <v>376</v>
      </c>
      <c r="C2389" t="s">
        <v>467</v>
      </c>
      <c r="D2389">
        <v>16</v>
      </c>
    </row>
    <row r="2390" spans="1:4">
      <c r="A2390" t="s">
        <v>374</v>
      </c>
      <c r="B2390" t="s">
        <v>376</v>
      </c>
      <c r="C2390" t="s">
        <v>466</v>
      </c>
      <c r="D2390">
        <v>3</v>
      </c>
    </row>
    <row r="2391" spans="1:4">
      <c r="A2391" t="s">
        <v>374</v>
      </c>
      <c r="B2391" t="s">
        <v>376</v>
      </c>
      <c r="C2391" t="s">
        <v>468</v>
      </c>
      <c r="D2391">
        <v>1</v>
      </c>
    </row>
    <row r="2392" spans="1:4">
      <c r="A2392" t="s">
        <v>374</v>
      </c>
      <c r="B2392" t="s">
        <v>376</v>
      </c>
      <c r="C2392" t="s">
        <v>918</v>
      </c>
      <c r="D2392">
        <v>39</v>
      </c>
    </row>
    <row r="2393" spans="1:4">
      <c r="A2393" t="s">
        <v>374</v>
      </c>
      <c r="B2393" t="s">
        <v>376</v>
      </c>
      <c r="C2393" t="s">
        <v>470</v>
      </c>
      <c r="D2393">
        <v>9</v>
      </c>
    </row>
    <row r="2394" spans="1:4">
      <c r="A2394" t="s">
        <v>374</v>
      </c>
      <c r="B2394" t="s">
        <v>376</v>
      </c>
      <c r="C2394" t="s">
        <v>1367</v>
      </c>
      <c r="D2394">
        <v>1</v>
      </c>
    </row>
    <row r="2395" spans="1:4">
      <c r="A2395" t="s">
        <v>374</v>
      </c>
      <c r="B2395" t="s">
        <v>376</v>
      </c>
      <c r="C2395" t="s">
        <v>472</v>
      </c>
      <c r="D2395">
        <v>1</v>
      </c>
    </row>
    <row r="2396" spans="1:4">
      <c r="A2396" t="s">
        <v>374</v>
      </c>
      <c r="B2396" t="s">
        <v>377</v>
      </c>
      <c r="C2396" t="s">
        <v>467</v>
      </c>
      <c r="D2396">
        <v>1</v>
      </c>
    </row>
    <row r="2397" spans="1:4">
      <c r="A2397" t="s">
        <v>374</v>
      </c>
      <c r="B2397" t="s">
        <v>377</v>
      </c>
      <c r="C2397" t="s">
        <v>466</v>
      </c>
      <c r="D2397">
        <v>2</v>
      </c>
    </row>
    <row r="2398" spans="1:4">
      <c r="A2398" t="s">
        <v>374</v>
      </c>
      <c r="B2398" t="s">
        <v>377</v>
      </c>
      <c r="C2398" t="s">
        <v>468</v>
      </c>
      <c r="D2398">
        <v>5</v>
      </c>
    </row>
    <row r="2399" spans="1:4">
      <c r="A2399" t="s">
        <v>374</v>
      </c>
      <c r="B2399" t="s">
        <v>377</v>
      </c>
      <c r="C2399" t="s">
        <v>918</v>
      </c>
      <c r="D2399">
        <v>2</v>
      </c>
    </row>
    <row r="2400" spans="1:4">
      <c r="A2400" t="s">
        <v>374</v>
      </c>
      <c r="B2400" t="s">
        <v>377</v>
      </c>
      <c r="C2400" t="s">
        <v>470</v>
      </c>
      <c r="D2400">
        <v>12</v>
      </c>
    </row>
    <row r="2401" spans="1:4">
      <c r="A2401" t="s">
        <v>374</v>
      </c>
      <c r="B2401" t="s">
        <v>377</v>
      </c>
      <c r="C2401" t="s">
        <v>1367</v>
      </c>
      <c r="D2401">
        <v>1</v>
      </c>
    </row>
    <row r="2402" spans="1:4">
      <c r="A2402" t="s">
        <v>374</v>
      </c>
      <c r="B2402" t="s">
        <v>377</v>
      </c>
      <c r="C2402" t="s">
        <v>472</v>
      </c>
      <c r="D2402">
        <v>1</v>
      </c>
    </row>
    <row r="2403" spans="1:4">
      <c r="A2403" t="s">
        <v>374</v>
      </c>
      <c r="B2403" t="s">
        <v>378</v>
      </c>
      <c r="C2403" t="s">
        <v>467</v>
      </c>
      <c r="D2403">
        <v>17</v>
      </c>
    </row>
    <row r="2404" spans="1:4">
      <c r="A2404" t="s">
        <v>374</v>
      </c>
      <c r="B2404" t="s">
        <v>378</v>
      </c>
      <c r="C2404" t="s">
        <v>466</v>
      </c>
      <c r="D2404">
        <v>8</v>
      </c>
    </row>
    <row r="2405" spans="1:4">
      <c r="A2405" t="s">
        <v>374</v>
      </c>
      <c r="B2405" t="s">
        <v>378</v>
      </c>
      <c r="C2405" t="s">
        <v>468</v>
      </c>
      <c r="D2405">
        <v>30</v>
      </c>
    </row>
    <row r="2406" spans="1:4">
      <c r="A2406" t="s">
        <v>374</v>
      </c>
      <c r="B2406" t="s">
        <v>378</v>
      </c>
      <c r="C2406" t="s">
        <v>918</v>
      </c>
      <c r="D2406">
        <v>12</v>
      </c>
    </row>
    <row r="2407" spans="1:4">
      <c r="A2407" t="s">
        <v>374</v>
      </c>
      <c r="B2407" t="s">
        <v>378</v>
      </c>
      <c r="C2407" t="s">
        <v>470</v>
      </c>
      <c r="D2407">
        <v>21</v>
      </c>
    </row>
    <row r="2408" spans="1:4">
      <c r="A2408" t="s">
        <v>374</v>
      </c>
      <c r="B2408" t="s">
        <v>378</v>
      </c>
      <c r="C2408" t="s">
        <v>1367</v>
      </c>
      <c r="D2408">
        <v>14</v>
      </c>
    </row>
    <row r="2409" spans="1:4">
      <c r="A2409" t="s">
        <v>374</v>
      </c>
      <c r="B2409" t="s">
        <v>378</v>
      </c>
      <c r="C2409" t="s">
        <v>472</v>
      </c>
      <c r="D2409">
        <v>11</v>
      </c>
    </row>
    <row r="2410" spans="1:4">
      <c r="A2410" t="s">
        <v>374</v>
      </c>
      <c r="B2410" t="s">
        <v>379</v>
      </c>
      <c r="C2410" t="s">
        <v>467</v>
      </c>
      <c r="D2410">
        <v>28</v>
      </c>
    </row>
    <row r="2411" spans="1:4">
      <c r="A2411" t="s">
        <v>374</v>
      </c>
      <c r="B2411" t="s">
        <v>379</v>
      </c>
      <c r="C2411" t="s">
        <v>466</v>
      </c>
      <c r="D2411">
        <v>12</v>
      </c>
    </row>
    <row r="2412" spans="1:4">
      <c r="A2412" t="s">
        <v>374</v>
      </c>
      <c r="B2412" t="s">
        <v>379</v>
      </c>
      <c r="C2412" t="s">
        <v>468</v>
      </c>
      <c r="D2412">
        <v>15</v>
      </c>
    </row>
    <row r="2413" spans="1:4">
      <c r="A2413" t="s">
        <v>374</v>
      </c>
      <c r="B2413" t="s">
        <v>379</v>
      </c>
      <c r="C2413" t="s">
        <v>918</v>
      </c>
      <c r="D2413">
        <v>14</v>
      </c>
    </row>
    <row r="2414" spans="1:4">
      <c r="A2414" t="s">
        <v>374</v>
      </c>
      <c r="B2414" t="s">
        <v>379</v>
      </c>
      <c r="C2414" t="s">
        <v>470</v>
      </c>
      <c r="D2414">
        <v>44</v>
      </c>
    </row>
    <row r="2415" spans="1:4">
      <c r="A2415" t="s">
        <v>374</v>
      </c>
      <c r="B2415" t="s">
        <v>379</v>
      </c>
      <c r="C2415" t="s">
        <v>1367</v>
      </c>
      <c r="D2415">
        <v>10</v>
      </c>
    </row>
    <row r="2416" spans="1:4">
      <c r="A2416" t="s">
        <v>374</v>
      </c>
      <c r="B2416" t="s">
        <v>379</v>
      </c>
      <c r="C2416" t="s">
        <v>472</v>
      </c>
      <c r="D2416">
        <v>1</v>
      </c>
    </row>
    <row r="2417" spans="1:4">
      <c r="A2417" t="s">
        <v>374</v>
      </c>
      <c r="B2417" t="s">
        <v>380</v>
      </c>
      <c r="C2417" t="s">
        <v>467</v>
      </c>
      <c r="D2417">
        <v>9</v>
      </c>
    </row>
    <row r="2418" spans="1:4">
      <c r="A2418" t="s">
        <v>374</v>
      </c>
      <c r="B2418" t="s">
        <v>380</v>
      </c>
      <c r="C2418" t="s">
        <v>466</v>
      </c>
      <c r="D2418">
        <v>3</v>
      </c>
    </row>
    <row r="2419" spans="1:4">
      <c r="A2419" t="s">
        <v>374</v>
      </c>
      <c r="B2419" t="s">
        <v>380</v>
      </c>
      <c r="C2419" t="s">
        <v>468</v>
      </c>
      <c r="D2419">
        <v>9</v>
      </c>
    </row>
    <row r="2420" spans="1:4">
      <c r="A2420" t="s">
        <v>374</v>
      </c>
      <c r="B2420" t="s">
        <v>380</v>
      </c>
      <c r="C2420" t="s">
        <v>918</v>
      </c>
      <c r="D2420">
        <v>3</v>
      </c>
    </row>
    <row r="2421" spans="1:4">
      <c r="A2421" t="s">
        <v>374</v>
      </c>
      <c r="B2421" t="s">
        <v>380</v>
      </c>
      <c r="C2421" t="s">
        <v>470</v>
      </c>
      <c r="D2421">
        <v>13</v>
      </c>
    </row>
    <row r="2422" spans="1:4">
      <c r="A2422" t="s">
        <v>374</v>
      </c>
      <c r="B2422" t="s">
        <v>380</v>
      </c>
      <c r="C2422" t="s">
        <v>1367</v>
      </c>
      <c r="D2422">
        <v>2</v>
      </c>
    </row>
    <row r="2423" spans="1:4">
      <c r="A2423" t="s">
        <v>374</v>
      </c>
      <c r="B2423" t="s">
        <v>380</v>
      </c>
      <c r="C2423" t="s">
        <v>472</v>
      </c>
      <c r="D2423">
        <v>0</v>
      </c>
    </row>
    <row r="2424" spans="1:4">
      <c r="A2424" t="s">
        <v>374</v>
      </c>
      <c r="B2424" t="s">
        <v>381</v>
      </c>
      <c r="C2424" t="s">
        <v>467</v>
      </c>
      <c r="D2424">
        <v>11</v>
      </c>
    </row>
    <row r="2425" spans="1:4">
      <c r="A2425" t="s">
        <v>374</v>
      </c>
      <c r="B2425" t="s">
        <v>381</v>
      </c>
      <c r="C2425" t="s">
        <v>466</v>
      </c>
      <c r="D2425">
        <v>4</v>
      </c>
    </row>
    <row r="2426" spans="1:4">
      <c r="A2426" t="s">
        <v>374</v>
      </c>
      <c r="B2426" t="s">
        <v>381</v>
      </c>
      <c r="C2426" t="s">
        <v>468</v>
      </c>
      <c r="D2426">
        <v>2</v>
      </c>
    </row>
    <row r="2427" spans="1:4">
      <c r="A2427" t="s">
        <v>374</v>
      </c>
      <c r="B2427" t="s">
        <v>381</v>
      </c>
      <c r="C2427" t="s">
        <v>918</v>
      </c>
      <c r="D2427">
        <v>4</v>
      </c>
    </row>
    <row r="2428" spans="1:4">
      <c r="A2428" t="s">
        <v>374</v>
      </c>
      <c r="B2428" t="s">
        <v>381</v>
      </c>
      <c r="C2428" t="s">
        <v>470</v>
      </c>
      <c r="D2428">
        <v>23</v>
      </c>
    </row>
    <row r="2429" spans="1:4">
      <c r="A2429" t="s">
        <v>374</v>
      </c>
      <c r="B2429" t="s">
        <v>381</v>
      </c>
      <c r="C2429" t="s">
        <v>1367</v>
      </c>
      <c r="D2429">
        <v>7</v>
      </c>
    </row>
    <row r="2430" spans="1:4">
      <c r="A2430" t="s">
        <v>374</v>
      </c>
      <c r="B2430" t="s">
        <v>381</v>
      </c>
      <c r="C2430" t="s">
        <v>472</v>
      </c>
      <c r="D2430">
        <v>0</v>
      </c>
    </row>
    <row r="2431" spans="1:4">
      <c r="A2431" t="s">
        <v>374</v>
      </c>
      <c r="B2431" t="s">
        <v>382</v>
      </c>
      <c r="C2431" t="s">
        <v>467</v>
      </c>
      <c r="D2431">
        <v>17</v>
      </c>
    </row>
    <row r="2432" spans="1:4">
      <c r="A2432" t="s">
        <v>374</v>
      </c>
      <c r="B2432" t="s">
        <v>382</v>
      </c>
      <c r="C2432" t="s">
        <v>466</v>
      </c>
      <c r="D2432">
        <v>20</v>
      </c>
    </row>
    <row r="2433" spans="1:4">
      <c r="A2433" t="s">
        <v>374</v>
      </c>
      <c r="B2433" t="s">
        <v>382</v>
      </c>
      <c r="C2433" t="s">
        <v>468</v>
      </c>
      <c r="D2433">
        <v>4</v>
      </c>
    </row>
    <row r="2434" spans="1:4">
      <c r="A2434" t="s">
        <v>374</v>
      </c>
      <c r="B2434" t="s">
        <v>382</v>
      </c>
      <c r="C2434" t="s">
        <v>918</v>
      </c>
      <c r="D2434">
        <v>6</v>
      </c>
    </row>
    <row r="2435" spans="1:4">
      <c r="A2435" t="s">
        <v>374</v>
      </c>
      <c r="B2435" t="s">
        <v>382</v>
      </c>
      <c r="C2435" t="s">
        <v>470</v>
      </c>
      <c r="D2435">
        <v>14</v>
      </c>
    </row>
    <row r="2436" spans="1:4">
      <c r="A2436" t="s">
        <v>374</v>
      </c>
      <c r="B2436" t="s">
        <v>382</v>
      </c>
      <c r="C2436" t="s">
        <v>1367</v>
      </c>
      <c r="D2436">
        <v>12</v>
      </c>
    </row>
    <row r="2437" spans="1:4">
      <c r="A2437" t="s">
        <v>374</v>
      </c>
      <c r="B2437" t="s">
        <v>382</v>
      </c>
      <c r="C2437" t="s">
        <v>472</v>
      </c>
      <c r="D2437">
        <v>11</v>
      </c>
    </row>
    <row r="2438" spans="1:4">
      <c r="A2438" t="s">
        <v>374</v>
      </c>
      <c r="B2438" t="s">
        <v>383</v>
      </c>
      <c r="C2438" t="s">
        <v>467</v>
      </c>
      <c r="D2438">
        <v>20</v>
      </c>
    </row>
    <row r="2439" spans="1:4">
      <c r="A2439" t="s">
        <v>374</v>
      </c>
      <c r="B2439" t="s">
        <v>383</v>
      </c>
      <c r="C2439" t="s">
        <v>466</v>
      </c>
      <c r="D2439">
        <v>8</v>
      </c>
    </row>
    <row r="2440" spans="1:4">
      <c r="A2440" t="s">
        <v>374</v>
      </c>
      <c r="B2440" t="s">
        <v>383</v>
      </c>
      <c r="C2440" t="s">
        <v>468</v>
      </c>
      <c r="D2440">
        <v>36</v>
      </c>
    </row>
    <row r="2441" spans="1:4">
      <c r="A2441" t="s">
        <v>374</v>
      </c>
      <c r="B2441" t="s">
        <v>383</v>
      </c>
      <c r="C2441" t="s">
        <v>918</v>
      </c>
      <c r="D2441">
        <v>90</v>
      </c>
    </row>
    <row r="2442" spans="1:4">
      <c r="A2442" t="s">
        <v>374</v>
      </c>
      <c r="B2442" t="s">
        <v>383</v>
      </c>
      <c r="C2442" t="s">
        <v>470</v>
      </c>
      <c r="D2442">
        <v>46</v>
      </c>
    </row>
    <row r="2443" spans="1:4">
      <c r="A2443" t="s">
        <v>374</v>
      </c>
      <c r="B2443" t="s">
        <v>383</v>
      </c>
      <c r="C2443" t="s">
        <v>1367</v>
      </c>
      <c r="D2443">
        <v>15</v>
      </c>
    </row>
    <row r="2444" spans="1:4">
      <c r="A2444" t="s">
        <v>374</v>
      </c>
      <c r="B2444" t="s">
        <v>383</v>
      </c>
      <c r="C2444" t="s">
        <v>472</v>
      </c>
      <c r="D2444">
        <v>43</v>
      </c>
    </row>
    <row r="2445" spans="1:4">
      <c r="A2445" t="s">
        <v>374</v>
      </c>
      <c r="B2445" t="s">
        <v>384</v>
      </c>
      <c r="C2445" t="s">
        <v>467</v>
      </c>
      <c r="D2445">
        <v>61</v>
      </c>
    </row>
    <row r="2446" spans="1:4">
      <c r="A2446" t="s">
        <v>374</v>
      </c>
      <c r="B2446" t="s">
        <v>384</v>
      </c>
      <c r="C2446" t="s">
        <v>466</v>
      </c>
      <c r="D2446">
        <v>19</v>
      </c>
    </row>
    <row r="2447" spans="1:4">
      <c r="A2447" t="s">
        <v>374</v>
      </c>
      <c r="B2447" t="s">
        <v>384</v>
      </c>
      <c r="C2447" t="s">
        <v>468</v>
      </c>
      <c r="D2447">
        <v>28</v>
      </c>
    </row>
    <row r="2448" spans="1:4">
      <c r="A2448" t="s">
        <v>374</v>
      </c>
      <c r="B2448" t="s">
        <v>384</v>
      </c>
      <c r="C2448" t="s">
        <v>918</v>
      </c>
      <c r="D2448">
        <v>2</v>
      </c>
    </row>
    <row r="2449" spans="1:4">
      <c r="A2449" t="s">
        <v>374</v>
      </c>
      <c r="B2449" t="s">
        <v>384</v>
      </c>
      <c r="C2449" t="s">
        <v>470</v>
      </c>
      <c r="D2449">
        <v>23</v>
      </c>
    </row>
    <row r="2450" spans="1:4">
      <c r="A2450" t="s">
        <v>374</v>
      </c>
      <c r="B2450" t="s">
        <v>384</v>
      </c>
      <c r="C2450" t="s">
        <v>1367</v>
      </c>
      <c r="D2450">
        <v>3</v>
      </c>
    </row>
    <row r="2451" spans="1:4">
      <c r="A2451" t="s">
        <v>374</v>
      </c>
      <c r="B2451" t="s">
        <v>384</v>
      </c>
      <c r="C2451" t="s">
        <v>472</v>
      </c>
      <c r="D2451">
        <v>10</v>
      </c>
    </row>
    <row r="2452" spans="1:4">
      <c r="A2452" t="s">
        <v>374</v>
      </c>
      <c r="B2452" t="s">
        <v>385</v>
      </c>
      <c r="C2452" t="s">
        <v>467</v>
      </c>
      <c r="D2452">
        <v>93</v>
      </c>
    </row>
    <row r="2453" spans="1:4">
      <c r="A2453" t="s">
        <v>374</v>
      </c>
      <c r="B2453" t="s">
        <v>385</v>
      </c>
      <c r="C2453" t="s">
        <v>466</v>
      </c>
      <c r="D2453">
        <v>1</v>
      </c>
    </row>
    <row r="2454" spans="1:4">
      <c r="A2454" t="s">
        <v>374</v>
      </c>
      <c r="B2454" t="s">
        <v>385</v>
      </c>
      <c r="C2454" t="s">
        <v>468</v>
      </c>
      <c r="D2454">
        <v>19</v>
      </c>
    </row>
    <row r="2455" spans="1:4">
      <c r="A2455" t="s">
        <v>374</v>
      </c>
      <c r="B2455" t="s">
        <v>385</v>
      </c>
      <c r="C2455" t="s">
        <v>918</v>
      </c>
      <c r="D2455">
        <v>60</v>
      </c>
    </row>
    <row r="2456" spans="1:4">
      <c r="A2456" t="s">
        <v>374</v>
      </c>
      <c r="B2456" t="s">
        <v>385</v>
      </c>
      <c r="C2456" t="s">
        <v>470</v>
      </c>
      <c r="D2456">
        <v>82</v>
      </c>
    </row>
    <row r="2457" spans="1:4">
      <c r="A2457" t="s">
        <v>374</v>
      </c>
      <c r="B2457" t="s">
        <v>385</v>
      </c>
      <c r="C2457" t="s">
        <v>1367</v>
      </c>
      <c r="D2457">
        <v>8</v>
      </c>
    </row>
    <row r="2458" spans="1:4">
      <c r="A2458" t="s">
        <v>374</v>
      </c>
      <c r="B2458" t="s">
        <v>385</v>
      </c>
      <c r="C2458" t="s">
        <v>472</v>
      </c>
      <c r="D2458">
        <v>8</v>
      </c>
    </row>
    <row r="2459" spans="1:4">
      <c r="A2459" t="s">
        <v>374</v>
      </c>
      <c r="B2459" t="s">
        <v>386</v>
      </c>
      <c r="C2459" t="s">
        <v>467</v>
      </c>
      <c r="D2459">
        <v>1</v>
      </c>
    </row>
    <row r="2460" spans="1:4">
      <c r="A2460" t="s">
        <v>374</v>
      </c>
      <c r="B2460" t="s">
        <v>386</v>
      </c>
      <c r="C2460" t="s">
        <v>466</v>
      </c>
      <c r="D2460">
        <v>2</v>
      </c>
    </row>
    <row r="2461" spans="1:4">
      <c r="A2461" t="s">
        <v>374</v>
      </c>
      <c r="B2461" t="s">
        <v>386</v>
      </c>
      <c r="C2461" t="s">
        <v>468</v>
      </c>
      <c r="D2461">
        <v>2</v>
      </c>
    </row>
    <row r="2462" spans="1:4">
      <c r="A2462" t="s">
        <v>374</v>
      </c>
      <c r="B2462" t="s">
        <v>386</v>
      </c>
      <c r="C2462" t="s">
        <v>918</v>
      </c>
      <c r="D2462">
        <v>5</v>
      </c>
    </row>
    <row r="2463" spans="1:4">
      <c r="A2463" t="s">
        <v>374</v>
      </c>
      <c r="B2463" t="s">
        <v>386</v>
      </c>
      <c r="C2463" t="s">
        <v>470</v>
      </c>
      <c r="D2463">
        <v>22</v>
      </c>
    </row>
    <row r="2464" spans="1:4">
      <c r="A2464" t="s">
        <v>374</v>
      </c>
      <c r="B2464" t="s">
        <v>386</v>
      </c>
      <c r="C2464" t="s">
        <v>1367</v>
      </c>
      <c r="D2464">
        <v>0</v>
      </c>
    </row>
    <row r="2465" spans="1:4">
      <c r="A2465" t="s">
        <v>374</v>
      </c>
      <c r="B2465" t="s">
        <v>386</v>
      </c>
      <c r="C2465" t="s">
        <v>472</v>
      </c>
      <c r="D2465">
        <v>0</v>
      </c>
    </row>
    <row r="2466" spans="1:4">
      <c r="A2466" t="s">
        <v>374</v>
      </c>
      <c r="B2466" t="s">
        <v>456</v>
      </c>
      <c r="C2466" t="s">
        <v>467</v>
      </c>
      <c r="D2466">
        <v>8</v>
      </c>
    </row>
    <row r="2467" spans="1:4">
      <c r="A2467" t="s">
        <v>374</v>
      </c>
      <c r="B2467" t="s">
        <v>456</v>
      </c>
      <c r="C2467" t="s">
        <v>466</v>
      </c>
      <c r="D2467">
        <v>3</v>
      </c>
    </row>
    <row r="2468" spans="1:4">
      <c r="A2468" t="s">
        <v>374</v>
      </c>
      <c r="B2468" t="s">
        <v>456</v>
      </c>
      <c r="C2468" t="s">
        <v>468</v>
      </c>
      <c r="D2468">
        <v>6</v>
      </c>
    </row>
    <row r="2469" spans="1:4">
      <c r="A2469" t="s">
        <v>374</v>
      </c>
      <c r="B2469" t="s">
        <v>456</v>
      </c>
      <c r="C2469" t="s">
        <v>918</v>
      </c>
      <c r="D2469">
        <v>4</v>
      </c>
    </row>
    <row r="2470" spans="1:4">
      <c r="A2470" t="s">
        <v>374</v>
      </c>
      <c r="B2470" t="s">
        <v>456</v>
      </c>
      <c r="C2470" t="s">
        <v>470</v>
      </c>
      <c r="D2470">
        <v>30</v>
      </c>
    </row>
    <row r="2471" spans="1:4">
      <c r="A2471" t="s">
        <v>374</v>
      </c>
      <c r="B2471" t="s">
        <v>456</v>
      </c>
      <c r="C2471" t="s">
        <v>1367</v>
      </c>
      <c r="D2471">
        <v>0</v>
      </c>
    </row>
    <row r="2472" spans="1:4">
      <c r="A2472" t="s">
        <v>374</v>
      </c>
      <c r="B2472" t="s">
        <v>456</v>
      </c>
      <c r="C2472" t="s">
        <v>472</v>
      </c>
      <c r="D2472">
        <v>3</v>
      </c>
    </row>
    <row r="2473" spans="1:4">
      <c r="A2473" t="s">
        <v>374</v>
      </c>
      <c r="B2473" t="s">
        <v>387</v>
      </c>
      <c r="C2473" t="s">
        <v>467</v>
      </c>
      <c r="D2473">
        <v>39</v>
      </c>
    </row>
    <row r="2474" spans="1:4">
      <c r="A2474" t="s">
        <v>374</v>
      </c>
      <c r="B2474" t="s">
        <v>387</v>
      </c>
      <c r="C2474" t="s">
        <v>466</v>
      </c>
      <c r="D2474">
        <v>12</v>
      </c>
    </row>
    <row r="2475" spans="1:4">
      <c r="A2475" t="s">
        <v>374</v>
      </c>
      <c r="B2475" t="s">
        <v>387</v>
      </c>
      <c r="C2475" t="s">
        <v>468</v>
      </c>
      <c r="D2475">
        <v>8</v>
      </c>
    </row>
    <row r="2476" spans="1:4">
      <c r="A2476" t="s">
        <v>374</v>
      </c>
      <c r="B2476" t="s">
        <v>387</v>
      </c>
      <c r="C2476" t="s">
        <v>918</v>
      </c>
      <c r="D2476">
        <v>0</v>
      </c>
    </row>
    <row r="2477" spans="1:4">
      <c r="A2477" t="s">
        <v>374</v>
      </c>
      <c r="B2477" t="s">
        <v>387</v>
      </c>
      <c r="C2477" t="s">
        <v>470</v>
      </c>
      <c r="D2477">
        <v>27</v>
      </c>
    </row>
    <row r="2478" spans="1:4">
      <c r="A2478" t="s">
        <v>374</v>
      </c>
      <c r="B2478" t="s">
        <v>387</v>
      </c>
      <c r="C2478" t="s">
        <v>1367</v>
      </c>
      <c r="D2478">
        <v>9</v>
      </c>
    </row>
    <row r="2479" spans="1:4">
      <c r="A2479" t="s">
        <v>374</v>
      </c>
      <c r="B2479" t="s">
        <v>387</v>
      </c>
      <c r="C2479" t="s">
        <v>472</v>
      </c>
      <c r="D2479">
        <v>6</v>
      </c>
    </row>
    <row r="2480" spans="1:4">
      <c r="A2480" t="s">
        <v>374</v>
      </c>
      <c r="B2480" t="s">
        <v>388</v>
      </c>
      <c r="C2480" t="s">
        <v>467</v>
      </c>
      <c r="D2480">
        <v>17</v>
      </c>
    </row>
    <row r="2481" spans="1:4">
      <c r="A2481" t="s">
        <v>374</v>
      </c>
      <c r="B2481" t="s">
        <v>388</v>
      </c>
      <c r="C2481" t="s">
        <v>466</v>
      </c>
      <c r="D2481">
        <v>3</v>
      </c>
    </row>
    <row r="2482" spans="1:4">
      <c r="A2482" t="s">
        <v>374</v>
      </c>
      <c r="B2482" t="s">
        <v>388</v>
      </c>
      <c r="C2482" t="s">
        <v>468</v>
      </c>
      <c r="D2482">
        <v>10</v>
      </c>
    </row>
    <row r="2483" spans="1:4">
      <c r="A2483" t="s">
        <v>374</v>
      </c>
      <c r="B2483" t="s">
        <v>388</v>
      </c>
      <c r="C2483" t="s">
        <v>918</v>
      </c>
      <c r="D2483">
        <v>6</v>
      </c>
    </row>
    <row r="2484" spans="1:4">
      <c r="A2484" t="s">
        <v>374</v>
      </c>
      <c r="B2484" t="s">
        <v>388</v>
      </c>
      <c r="C2484" t="s">
        <v>470</v>
      </c>
      <c r="D2484">
        <v>18</v>
      </c>
    </row>
    <row r="2485" spans="1:4">
      <c r="A2485" t="s">
        <v>374</v>
      </c>
      <c r="B2485" t="s">
        <v>388</v>
      </c>
      <c r="C2485" t="s">
        <v>1367</v>
      </c>
      <c r="D2485">
        <v>9</v>
      </c>
    </row>
    <row r="2486" spans="1:4">
      <c r="A2486" t="s">
        <v>374</v>
      </c>
      <c r="B2486" t="s">
        <v>388</v>
      </c>
      <c r="C2486" t="s">
        <v>472</v>
      </c>
      <c r="D2486">
        <v>12</v>
      </c>
    </row>
    <row r="2487" spans="1:4">
      <c r="A2487" t="s">
        <v>374</v>
      </c>
      <c r="B2487" t="s">
        <v>389</v>
      </c>
      <c r="C2487" t="s">
        <v>467</v>
      </c>
      <c r="D2487">
        <v>16</v>
      </c>
    </row>
    <row r="2488" spans="1:4">
      <c r="A2488" t="s">
        <v>374</v>
      </c>
      <c r="B2488" t="s">
        <v>389</v>
      </c>
      <c r="C2488" t="s">
        <v>466</v>
      </c>
      <c r="D2488">
        <v>4</v>
      </c>
    </row>
    <row r="2489" spans="1:4">
      <c r="A2489" t="s">
        <v>374</v>
      </c>
      <c r="B2489" t="s">
        <v>389</v>
      </c>
      <c r="C2489" t="s">
        <v>468</v>
      </c>
      <c r="D2489">
        <v>24</v>
      </c>
    </row>
    <row r="2490" spans="1:4">
      <c r="A2490" t="s">
        <v>374</v>
      </c>
      <c r="B2490" t="s">
        <v>389</v>
      </c>
      <c r="C2490" t="s">
        <v>918</v>
      </c>
      <c r="D2490">
        <v>7</v>
      </c>
    </row>
    <row r="2491" spans="1:4">
      <c r="A2491" t="s">
        <v>374</v>
      </c>
      <c r="B2491" t="s">
        <v>389</v>
      </c>
      <c r="C2491" t="s">
        <v>470</v>
      </c>
      <c r="D2491">
        <v>45</v>
      </c>
    </row>
    <row r="2492" spans="1:4">
      <c r="A2492" t="s">
        <v>374</v>
      </c>
      <c r="B2492" t="s">
        <v>389</v>
      </c>
      <c r="C2492" t="s">
        <v>1367</v>
      </c>
      <c r="D2492">
        <v>1</v>
      </c>
    </row>
    <row r="2493" spans="1:4">
      <c r="A2493" t="s">
        <v>374</v>
      </c>
      <c r="B2493" t="s">
        <v>389</v>
      </c>
      <c r="C2493" t="s">
        <v>472</v>
      </c>
      <c r="D2493">
        <v>2</v>
      </c>
    </row>
    <row r="2494" spans="1:4">
      <c r="A2494" t="s">
        <v>374</v>
      </c>
      <c r="B2494" t="s">
        <v>390</v>
      </c>
      <c r="C2494" t="s">
        <v>467</v>
      </c>
      <c r="D2494">
        <v>49</v>
      </c>
    </row>
    <row r="2495" spans="1:4">
      <c r="A2495" t="s">
        <v>374</v>
      </c>
      <c r="B2495" t="s">
        <v>390</v>
      </c>
      <c r="C2495" t="s">
        <v>466</v>
      </c>
      <c r="D2495">
        <v>15</v>
      </c>
    </row>
    <row r="2496" spans="1:4">
      <c r="A2496" t="s">
        <v>374</v>
      </c>
      <c r="B2496" t="s">
        <v>390</v>
      </c>
      <c r="C2496" t="s">
        <v>468</v>
      </c>
      <c r="D2496">
        <v>15</v>
      </c>
    </row>
    <row r="2497" spans="1:4">
      <c r="A2497" t="s">
        <v>374</v>
      </c>
      <c r="B2497" t="s">
        <v>390</v>
      </c>
      <c r="C2497" t="s">
        <v>918</v>
      </c>
      <c r="D2497">
        <v>8</v>
      </c>
    </row>
    <row r="2498" spans="1:4">
      <c r="A2498" t="s">
        <v>374</v>
      </c>
      <c r="B2498" t="s">
        <v>390</v>
      </c>
      <c r="C2498" t="s">
        <v>470</v>
      </c>
      <c r="D2498">
        <v>16</v>
      </c>
    </row>
    <row r="2499" spans="1:4">
      <c r="A2499" t="s">
        <v>374</v>
      </c>
      <c r="B2499" t="s">
        <v>390</v>
      </c>
      <c r="C2499" t="s">
        <v>1367</v>
      </c>
      <c r="D2499">
        <v>4</v>
      </c>
    </row>
    <row r="2500" spans="1:4">
      <c r="A2500" t="s">
        <v>374</v>
      </c>
      <c r="B2500" t="s">
        <v>390</v>
      </c>
      <c r="C2500" t="s">
        <v>472</v>
      </c>
      <c r="D2500">
        <v>1</v>
      </c>
    </row>
    <row r="2501" spans="1:4">
      <c r="A2501" t="s">
        <v>374</v>
      </c>
      <c r="B2501" t="s">
        <v>391</v>
      </c>
      <c r="C2501" t="s">
        <v>467</v>
      </c>
      <c r="D2501">
        <v>66</v>
      </c>
    </row>
    <row r="2502" spans="1:4">
      <c r="A2502" t="s">
        <v>374</v>
      </c>
      <c r="B2502" t="s">
        <v>391</v>
      </c>
      <c r="C2502" t="s">
        <v>466</v>
      </c>
      <c r="D2502">
        <v>10</v>
      </c>
    </row>
    <row r="2503" spans="1:4">
      <c r="A2503" t="s">
        <v>374</v>
      </c>
      <c r="B2503" t="s">
        <v>391</v>
      </c>
      <c r="C2503" t="s">
        <v>468</v>
      </c>
      <c r="D2503">
        <v>4</v>
      </c>
    </row>
    <row r="2504" spans="1:4">
      <c r="A2504" t="s">
        <v>374</v>
      </c>
      <c r="B2504" t="s">
        <v>391</v>
      </c>
      <c r="C2504" t="s">
        <v>918</v>
      </c>
      <c r="D2504">
        <v>20</v>
      </c>
    </row>
    <row r="2505" spans="1:4">
      <c r="A2505" t="s">
        <v>374</v>
      </c>
      <c r="B2505" t="s">
        <v>391</v>
      </c>
      <c r="C2505" t="s">
        <v>470</v>
      </c>
      <c r="D2505">
        <v>16</v>
      </c>
    </row>
    <row r="2506" spans="1:4">
      <c r="A2506" t="s">
        <v>374</v>
      </c>
      <c r="B2506" t="s">
        <v>391</v>
      </c>
      <c r="C2506" t="s">
        <v>1367</v>
      </c>
      <c r="D2506">
        <v>15</v>
      </c>
    </row>
    <row r="2507" spans="1:4">
      <c r="A2507" t="s">
        <v>374</v>
      </c>
      <c r="B2507" t="s">
        <v>391</v>
      </c>
      <c r="C2507" t="s">
        <v>472</v>
      </c>
      <c r="D2507">
        <v>5</v>
      </c>
    </row>
    <row r="2508" spans="1:4">
      <c r="A2508" t="s">
        <v>374</v>
      </c>
      <c r="B2508" t="s">
        <v>392</v>
      </c>
      <c r="C2508" t="s">
        <v>467</v>
      </c>
      <c r="D2508">
        <v>0</v>
      </c>
    </row>
    <row r="2509" spans="1:4">
      <c r="A2509" t="s">
        <v>374</v>
      </c>
      <c r="B2509" t="s">
        <v>392</v>
      </c>
      <c r="C2509" t="s">
        <v>466</v>
      </c>
      <c r="D2509">
        <v>0</v>
      </c>
    </row>
    <row r="2510" spans="1:4">
      <c r="A2510" t="s">
        <v>374</v>
      </c>
      <c r="B2510" t="s">
        <v>392</v>
      </c>
      <c r="C2510" t="s">
        <v>468</v>
      </c>
      <c r="D2510">
        <v>0</v>
      </c>
    </row>
    <row r="2511" spans="1:4">
      <c r="A2511" t="s">
        <v>374</v>
      </c>
      <c r="B2511" t="s">
        <v>392</v>
      </c>
      <c r="C2511" t="s">
        <v>918</v>
      </c>
      <c r="D2511">
        <v>0</v>
      </c>
    </row>
    <row r="2512" spans="1:4">
      <c r="A2512" t="s">
        <v>374</v>
      </c>
      <c r="B2512" t="s">
        <v>392</v>
      </c>
      <c r="C2512" t="s">
        <v>470</v>
      </c>
      <c r="D2512">
        <v>0</v>
      </c>
    </row>
    <row r="2513" spans="1:4">
      <c r="A2513" t="s">
        <v>374</v>
      </c>
      <c r="B2513" t="s">
        <v>392</v>
      </c>
      <c r="C2513" t="s">
        <v>1367</v>
      </c>
      <c r="D2513">
        <v>0</v>
      </c>
    </row>
    <row r="2514" spans="1:4">
      <c r="A2514" t="s">
        <v>374</v>
      </c>
      <c r="B2514" t="s">
        <v>392</v>
      </c>
      <c r="C2514" t="s">
        <v>472</v>
      </c>
      <c r="D2514">
        <v>1</v>
      </c>
    </row>
    <row r="2515" spans="1:4">
      <c r="A2515" t="s">
        <v>374</v>
      </c>
      <c r="B2515" t="s">
        <v>393</v>
      </c>
      <c r="C2515" t="s">
        <v>467</v>
      </c>
      <c r="D2515">
        <v>10</v>
      </c>
    </row>
    <row r="2516" spans="1:4">
      <c r="A2516" t="s">
        <v>374</v>
      </c>
      <c r="B2516" t="s">
        <v>393</v>
      </c>
      <c r="C2516" t="s">
        <v>466</v>
      </c>
      <c r="D2516">
        <v>5</v>
      </c>
    </row>
    <row r="2517" spans="1:4">
      <c r="A2517" t="s">
        <v>374</v>
      </c>
      <c r="B2517" t="s">
        <v>393</v>
      </c>
      <c r="C2517" t="s">
        <v>468</v>
      </c>
      <c r="D2517">
        <v>3</v>
      </c>
    </row>
    <row r="2518" spans="1:4">
      <c r="A2518" t="s">
        <v>374</v>
      </c>
      <c r="B2518" t="s">
        <v>393</v>
      </c>
      <c r="C2518" t="s">
        <v>918</v>
      </c>
      <c r="D2518">
        <v>7</v>
      </c>
    </row>
    <row r="2519" spans="1:4">
      <c r="A2519" t="s">
        <v>374</v>
      </c>
      <c r="B2519" t="s">
        <v>393</v>
      </c>
      <c r="C2519" t="s">
        <v>470</v>
      </c>
      <c r="D2519">
        <v>6</v>
      </c>
    </row>
    <row r="2520" spans="1:4">
      <c r="A2520" t="s">
        <v>374</v>
      </c>
      <c r="B2520" t="s">
        <v>393</v>
      </c>
      <c r="C2520" t="s">
        <v>1367</v>
      </c>
      <c r="D2520">
        <v>10</v>
      </c>
    </row>
    <row r="2521" spans="1:4">
      <c r="A2521" t="s">
        <v>374</v>
      </c>
      <c r="B2521" t="s">
        <v>393</v>
      </c>
      <c r="C2521" t="s">
        <v>472</v>
      </c>
      <c r="D2521">
        <v>2</v>
      </c>
    </row>
    <row r="2522" spans="1:4">
      <c r="A2522" t="s">
        <v>374</v>
      </c>
      <c r="B2522" t="s">
        <v>394</v>
      </c>
      <c r="C2522" t="s">
        <v>467</v>
      </c>
      <c r="D2522">
        <v>48</v>
      </c>
    </row>
    <row r="2523" spans="1:4">
      <c r="A2523" t="s">
        <v>374</v>
      </c>
      <c r="B2523" t="s">
        <v>394</v>
      </c>
      <c r="C2523" t="s">
        <v>466</v>
      </c>
      <c r="D2523">
        <v>10</v>
      </c>
    </row>
    <row r="2524" spans="1:4">
      <c r="A2524" t="s">
        <v>374</v>
      </c>
      <c r="B2524" t="s">
        <v>394</v>
      </c>
      <c r="C2524" t="s">
        <v>468</v>
      </c>
      <c r="D2524">
        <v>13</v>
      </c>
    </row>
    <row r="2525" spans="1:4">
      <c r="A2525" t="s">
        <v>374</v>
      </c>
      <c r="B2525" t="s">
        <v>394</v>
      </c>
      <c r="C2525" t="s">
        <v>918</v>
      </c>
      <c r="D2525">
        <v>24</v>
      </c>
    </row>
    <row r="2526" spans="1:4">
      <c r="A2526" t="s">
        <v>374</v>
      </c>
      <c r="B2526" t="s">
        <v>394</v>
      </c>
      <c r="C2526" t="s">
        <v>470</v>
      </c>
      <c r="D2526">
        <v>27</v>
      </c>
    </row>
    <row r="2527" spans="1:4">
      <c r="A2527" t="s">
        <v>374</v>
      </c>
      <c r="B2527" t="s">
        <v>394</v>
      </c>
      <c r="C2527" t="s">
        <v>1367</v>
      </c>
      <c r="D2527">
        <v>7</v>
      </c>
    </row>
    <row r="2528" spans="1:4">
      <c r="A2528" t="s">
        <v>374</v>
      </c>
      <c r="B2528" t="s">
        <v>394</v>
      </c>
      <c r="C2528" t="s">
        <v>472</v>
      </c>
      <c r="D2528">
        <v>5</v>
      </c>
    </row>
    <row r="2529" spans="1:4">
      <c r="A2529" t="s">
        <v>374</v>
      </c>
      <c r="B2529" t="s">
        <v>395</v>
      </c>
      <c r="C2529" t="s">
        <v>467</v>
      </c>
      <c r="D2529">
        <v>38</v>
      </c>
    </row>
    <row r="2530" spans="1:4">
      <c r="A2530" t="s">
        <v>374</v>
      </c>
      <c r="B2530" t="s">
        <v>395</v>
      </c>
      <c r="C2530" t="s">
        <v>466</v>
      </c>
      <c r="D2530">
        <v>32</v>
      </c>
    </row>
    <row r="2531" spans="1:4">
      <c r="A2531" t="s">
        <v>374</v>
      </c>
      <c r="B2531" t="s">
        <v>395</v>
      </c>
      <c r="C2531" t="s">
        <v>468</v>
      </c>
      <c r="D2531">
        <v>5</v>
      </c>
    </row>
    <row r="2532" spans="1:4">
      <c r="A2532" t="s">
        <v>374</v>
      </c>
      <c r="B2532" t="s">
        <v>395</v>
      </c>
      <c r="C2532" t="s">
        <v>918</v>
      </c>
      <c r="D2532">
        <v>14</v>
      </c>
    </row>
    <row r="2533" spans="1:4">
      <c r="A2533" t="s">
        <v>374</v>
      </c>
      <c r="B2533" t="s">
        <v>395</v>
      </c>
      <c r="C2533" t="s">
        <v>470</v>
      </c>
      <c r="D2533">
        <v>24</v>
      </c>
    </row>
    <row r="2534" spans="1:4">
      <c r="A2534" t="s">
        <v>374</v>
      </c>
      <c r="B2534" t="s">
        <v>395</v>
      </c>
      <c r="C2534" t="s">
        <v>1367</v>
      </c>
      <c r="D2534">
        <v>16</v>
      </c>
    </row>
    <row r="2535" spans="1:4">
      <c r="A2535" t="s">
        <v>374</v>
      </c>
      <c r="B2535" t="s">
        <v>395</v>
      </c>
      <c r="C2535" t="s">
        <v>472</v>
      </c>
      <c r="D2535">
        <v>11</v>
      </c>
    </row>
    <row r="2536" spans="1:4">
      <c r="A2536" t="s">
        <v>374</v>
      </c>
      <c r="B2536" t="s">
        <v>396</v>
      </c>
      <c r="C2536" t="s">
        <v>467</v>
      </c>
      <c r="D2536">
        <v>9</v>
      </c>
    </row>
    <row r="2537" spans="1:4">
      <c r="A2537" t="s">
        <v>374</v>
      </c>
      <c r="B2537" t="s">
        <v>396</v>
      </c>
      <c r="C2537" t="s">
        <v>466</v>
      </c>
      <c r="D2537">
        <v>2</v>
      </c>
    </row>
    <row r="2538" spans="1:4">
      <c r="A2538" t="s">
        <v>374</v>
      </c>
      <c r="B2538" t="s">
        <v>396</v>
      </c>
      <c r="C2538" t="s">
        <v>468</v>
      </c>
      <c r="D2538">
        <v>0</v>
      </c>
    </row>
    <row r="2539" spans="1:4">
      <c r="A2539" t="s">
        <v>374</v>
      </c>
      <c r="B2539" t="s">
        <v>396</v>
      </c>
      <c r="C2539" t="s">
        <v>918</v>
      </c>
      <c r="D2539">
        <v>11</v>
      </c>
    </row>
    <row r="2540" spans="1:4">
      <c r="A2540" t="s">
        <v>374</v>
      </c>
      <c r="B2540" t="s">
        <v>396</v>
      </c>
      <c r="C2540" t="s">
        <v>470</v>
      </c>
      <c r="D2540">
        <v>20</v>
      </c>
    </row>
    <row r="2541" spans="1:4">
      <c r="A2541" t="s">
        <v>374</v>
      </c>
      <c r="B2541" t="s">
        <v>396</v>
      </c>
      <c r="C2541" t="s">
        <v>1367</v>
      </c>
      <c r="D2541">
        <v>0</v>
      </c>
    </row>
    <row r="2542" spans="1:4">
      <c r="A2542" t="s">
        <v>374</v>
      </c>
      <c r="B2542" t="s">
        <v>396</v>
      </c>
      <c r="C2542" t="s">
        <v>472</v>
      </c>
      <c r="D2542">
        <v>2</v>
      </c>
    </row>
    <row r="2543" spans="1:4">
      <c r="A2543" t="s">
        <v>374</v>
      </c>
      <c r="B2543" t="s">
        <v>397</v>
      </c>
      <c r="C2543" t="s">
        <v>467</v>
      </c>
      <c r="D2543">
        <v>31</v>
      </c>
    </row>
    <row r="2544" spans="1:4">
      <c r="A2544" t="s">
        <v>374</v>
      </c>
      <c r="B2544" t="s">
        <v>397</v>
      </c>
      <c r="C2544" t="s">
        <v>466</v>
      </c>
      <c r="D2544">
        <v>2</v>
      </c>
    </row>
    <row r="2545" spans="1:4">
      <c r="A2545" t="s">
        <v>374</v>
      </c>
      <c r="B2545" t="s">
        <v>397</v>
      </c>
      <c r="C2545" t="s">
        <v>468</v>
      </c>
      <c r="D2545">
        <v>9</v>
      </c>
    </row>
    <row r="2546" spans="1:4">
      <c r="A2546" t="s">
        <v>374</v>
      </c>
      <c r="B2546" t="s">
        <v>397</v>
      </c>
      <c r="C2546" t="s">
        <v>918</v>
      </c>
      <c r="D2546">
        <v>23</v>
      </c>
    </row>
    <row r="2547" spans="1:4">
      <c r="A2547" t="s">
        <v>374</v>
      </c>
      <c r="B2547" t="s">
        <v>397</v>
      </c>
      <c r="C2547" t="s">
        <v>470</v>
      </c>
      <c r="D2547">
        <v>17</v>
      </c>
    </row>
    <row r="2548" spans="1:4">
      <c r="A2548" t="s">
        <v>374</v>
      </c>
      <c r="B2548" t="s">
        <v>397</v>
      </c>
      <c r="C2548" t="s">
        <v>1367</v>
      </c>
      <c r="D2548">
        <v>0</v>
      </c>
    </row>
    <row r="2549" spans="1:4">
      <c r="A2549" t="s">
        <v>374</v>
      </c>
      <c r="B2549" t="s">
        <v>397</v>
      </c>
      <c r="C2549" t="s">
        <v>472</v>
      </c>
      <c r="D2549">
        <v>6</v>
      </c>
    </row>
    <row r="2550" spans="1:4">
      <c r="A2550" t="s">
        <v>374</v>
      </c>
      <c r="B2550" t="s">
        <v>398</v>
      </c>
      <c r="C2550" t="s">
        <v>467</v>
      </c>
      <c r="D2550">
        <v>26</v>
      </c>
    </row>
    <row r="2551" spans="1:4">
      <c r="A2551" t="s">
        <v>374</v>
      </c>
      <c r="B2551" t="s">
        <v>398</v>
      </c>
      <c r="C2551" t="s">
        <v>466</v>
      </c>
      <c r="D2551">
        <v>2</v>
      </c>
    </row>
    <row r="2552" spans="1:4">
      <c r="A2552" t="s">
        <v>374</v>
      </c>
      <c r="B2552" t="s">
        <v>398</v>
      </c>
      <c r="C2552" t="s">
        <v>468</v>
      </c>
      <c r="D2552">
        <v>7</v>
      </c>
    </row>
    <row r="2553" spans="1:4">
      <c r="A2553" t="s">
        <v>374</v>
      </c>
      <c r="B2553" t="s">
        <v>398</v>
      </c>
      <c r="C2553" t="s">
        <v>918</v>
      </c>
      <c r="D2553">
        <v>7</v>
      </c>
    </row>
    <row r="2554" spans="1:4">
      <c r="A2554" t="s">
        <v>374</v>
      </c>
      <c r="B2554" t="s">
        <v>398</v>
      </c>
      <c r="C2554" t="s">
        <v>470</v>
      </c>
      <c r="D2554">
        <v>29</v>
      </c>
    </row>
    <row r="2555" spans="1:4">
      <c r="A2555" t="s">
        <v>374</v>
      </c>
      <c r="B2555" t="s">
        <v>398</v>
      </c>
      <c r="C2555" t="s">
        <v>1367</v>
      </c>
      <c r="D2555">
        <v>4</v>
      </c>
    </row>
    <row r="2556" spans="1:4">
      <c r="A2556" t="s">
        <v>374</v>
      </c>
      <c r="B2556" t="s">
        <v>398</v>
      </c>
      <c r="C2556" t="s">
        <v>472</v>
      </c>
      <c r="D2556">
        <v>10</v>
      </c>
    </row>
    <row r="2557" spans="1:4">
      <c r="A2557" t="s">
        <v>374</v>
      </c>
      <c r="B2557" t="s">
        <v>399</v>
      </c>
      <c r="C2557" t="s">
        <v>467</v>
      </c>
      <c r="D2557">
        <v>6</v>
      </c>
    </row>
    <row r="2558" spans="1:4">
      <c r="A2558" t="s">
        <v>374</v>
      </c>
      <c r="B2558" t="s">
        <v>399</v>
      </c>
      <c r="C2558" t="s">
        <v>466</v>
      </c>
      <c r="D2558">
        <v>5</v>
      </c>
    </row>
    <row r="2559" spans="1:4">
      <c r="A2559" t="s">
        <v>374</v>
      </c>
      <c r="B2559" t="s">
        <v>399</v>
      </c>
      <c r="C2559" t="s">
        <v>468</v>
      </c>
      <c r="D2559">
        <v>1</v>
      </c>
    </row>
    <row r="2560" spans="1:4">
      <c r="A2560" t="s">
        <v>374</v>
      </c>
      <c r="B2560" t="s">
        <v>399</v>
      </c>
      <c r="C2560" t="s">
        <v>918</v>
      </c>
      <c r="D2560">
        <v>30</v>
      </c>
    </row>
    <row r="2561" spans="1:4">
      <c r="A2561" t="s">
        <v>374</v>
      </c>
      <c r="B2561" t="s">
        <v>399</v>
      </c>
      <c r="C2561" t="s">
        <v>470</v>
      </c>
      <c r="D2561">
        <v>7</v>
      </c>
    </row>
    <row r="2562" spans="1:4">
      <c r="A2562" t="s">
        <v>374</v>
      </c>
      <c r="B2562" t="s">
        <v>399</v>
      </c>
      <c r="C2562" t="s">
        <v>1367</v>
      </c>
      <c r="D2562">
        <v>0</v>
      </c>
    </row>
    <row r="2563" spans="1:4">
      <c r="A2563" t="s">
        <v>374</v>
      </c>
      <c r="B2563" t="s">
        <v>399</v>
      </c>
      <c r="C2563" t="s">
        <v>472</v>
      </c>
      <c r="D2563">
        <v>0</v>
      </c>
    </row>
    <row r="2564" spans="1:4">
      <c r="A2564" t="s">
        <v>374</v>
      </c>
      <c r="B2564" t="s">
        <v>400</v>
      </c>
      <c r="C2564" t="s">
        <v>467</v>
      </c>
      <c r="D2564">
        <v>25</v>
      </c>
    </row>
    <row r="2565" spans="1:4">
      <c r="A2565" t="s">
        <v>374</v>
      </c>
      <c r="B2565" t="s">
        <v>400</v>
      </c>
      <c r="C2565" t="s">
        <v>466</v>
      </c>
      <c r="D2565">
        <v>24</v>
      </c>
    </row>
    <row r="2566" spans="1:4">
      <c r="A2566" t="s">
        <v>374</v>
      </c>
      <c r="B2566" t="s">
        <v>400</v>
      </c>
      <c r="C2566" t="s">
        <v>468</v>
      </c>
      <c r="D2566">
        <v>8</v>
      </c>
    </row>
    <row r="2567" spans="1:4">
      <c r="A2567" t="s">
        <v>374</v>
      </c>
      <c r="B2567" t="s">
        <v>400</v>
      </c>
      <c r="C2567" t="s">
        <v>918</v>
      </c>
      <c r="D2567">
        <v>4</v>
      </c>
    </row>
    <row r="2568" spans="1:4">
      <c r="A2568" t="s">
        <v>374</v>
      </c>
      <c r="B2568" t="s">
        <v>400</v>
      </c>
      <c r="C2568" t="s">
        <v>470</v>
      </c>
      <c r="D2568">
        <v>30</v>
      </c>
    </row>
    <row r="2569" spans="1:4">
      <c r="A2569" t="s">
        <v>374</v>
      </c>
      <c r="B2569" t="s">
        <v>400</v>
      </c>
      <c r="C2569" t="s">
        <v>1367</v>
      </c>
      <c r="D2569">
        <v>10</v>
      </c>
    </row>
    <row r="2570" spans="1:4">
      <c r="A2570" t="s">
        <v>374</v>
      </c>
      <c r="B2570" t="s">
        <v>400</v>
      </c>
      <c r="C2570" t="s">
        <v>472</v>
      </c>
      <c r="D2570">
        <v>4</v>
      </c>
    </row>
    <row r="2571" spans="1:4">
      <c r="A2571" t="s">
        <v>374</v>
      </c>
      <c r="B2571" t="s">
        <v>458</v>
      </c>
      <c r="C2571" t="s">
        <v>467</v>
      </c>
      <c r="D2571">
        <v>21</v>
      </c>
    </row>
    <row r="2572" spans="1:4">
      <c r="A2572" t="s">
        <v>374</v>
      </c>
      <c r="B2572" t="s">
        <v>458</v>
      </c>
      <c r="C2572" t="s">
        <v>466</v>
      </c>
      <c r="D2572">
        <v>13</v>
      </c>
    </row>
    <row r="2573" spans="1:4">
      <c r="A2573" t="s">
        <v>374</v>
      </c>
      <c r="B2573" t="s">
        <v>458</v>
      </c>
      <c r="C2573" t="s">
        <v>468</v>
      </c>
      <c r="D2573">
        <v>8</v>
      </c>
    </row>
    <row r="2574" spans="1:4">
      <c r="A2574" t="s">
        <v>374</v>
      </c>
      <c r="B2574" t="s">
        <v>458</v>
      </c>
      <c r="C2574" t="s">
        <v>918</v>
      </c>
      <c r="D2574">
        <v>2</v>
      </c>
    </row>
    <row r="2575" spans="1:4">
      <c r="A2575" t="s">
        <v>374</v>
      </c>
      <c r="B2575" t="s">
        <v>458</v>
      </c>
      <c r="C2575" t="s">
        <v>470</v>
      </c>
      <c r="D2575">
        <v>13</v>
      </c>
    </row>
    <row r="2576" spans="1:4">
      <c r="A2576" t="s">
        <v>374</v>
      </c>
      <c r="B2576" t="s">
        <v>458</v>
      </c>
      <c r="C2576" t="s">
        <v>1367</v>
      </c>
      <c r="D2576">
        <v>5</v>
      </c>
    </row>
    <row r="2577" spans="1:4">
      <c r="A2577" t="s">
        <v>374</v>
      </c>
      <c r="B2577" t="s">
        <v>458</v>
      </c>
      <c r="C2577" t="s">
        <v>472</v>
      </c>
      <c r="D2577">
        <v>8</v>
      </c>
    </row>
    <row r="2578" spans="1:4">
      <c r="A2578" t="s">
        <v>374</v>
      </c>
      <c r="B2578" t="s">
        <v>459</v>
      </c>
      <c r="C2578" t="s">
        <v>467</v>
      </c>
      <c r="D2578">
        <v>1</v>
      </c>
    </row>
    <row r="2579" spans="1:4">
      <c r="A2579" t="s">
        <v>374</v>
      </c>
      <c r="B2579" t="s">
        <v>459</v>
      </c>
      <c r="C2579" t="s">
        <v>466</v>
      </c>
      <c r="D2579">
        <v>7</v>
      </c>
    </row>
    <row r="2580" spans="1:4">
      <c r="A2580" t="s">
        <v>374</v>
      </c>
      <c r="B2580" t="s">
        <v>459</v>
      </c>
      <c r="C2580" t="s">
        <v>468</v>
      </c>
      <c r="D2580">
        <v>0</v>
      </c>
    </row>
    <row r="2581" spans="1:4">
      <c r="A2581" t="s">
        <v>374</v>
      </c>
      <c r="B2581" t="s">
        <v>459</v>
      </c>
      <c r="C2581" t="s">
        <v>918</v>
      </c>
      <c r="D2581">
        <v>0</v>
      </c>
    </row>
    <row r="2582" spans="1:4">
      <c r="A2582" t="s">
        <v>374</v>
      </c>
      <c r="B2582" t="s">
        <v>459</v>
      </c>
      <c r="C2582" t="s">
        <v>470</v>
      </c>
      <c r="D2582">
        <v>4</v>
      </c>
    </row>
    <row r="2583" spans="1:4">
      <c r="A2583" t="s">
        <v>374</v>
      </c>
      <c r="B2583" t="s">
        <v>459</v>
      </c>
      <c r="C2583" t="s">
        <v>1367</v>
      </c>
      <c r="D2583">
        <v>0</v>
      </c>
    </row>
    <row r="2584" spans="1:4">
      <c r="A2584" t="s">
        <v>374</v>
      </c>
      <c r="B2584" t="s">
        <v>459</v>
      </c>
      <c r="C2584" t="s">
        <v>472</v>
      </c>
      <c r="D2584">
        <v>0</v>
      </c>
    </row>
    <row r="2585" spans="1:4">
      <c r="A2585" t="s">
        <v>374</v>
      </c>
      <c r="B2585" t="s">
        <v>401</v>
      </c>
      <c r="C2585" t="s">
        <v>467</v>
      </c>
      <c r="D2585">
        <v>3</v>
      </c>
    </row>
    <row r="2586" spans="1:4">
      <c r="A2586" t="s">
        <v>374</v>
      </c>
      <c r="B2586" t="s">
        <v>401</v>
      </c>
      <c r="C2586" t="s">
        <v>466</v>
      </c>
      <c r="D2586">
        <v>4</v>
      </c>
    </row>
    <row r="2587" spans="1:4">
      <c r="A2587" t="s">
        <v>374</v>
      </c>
      <c r="B2587" t="s">
        <v>401</v>
      </c>
      <c r="C2587" t="s">
        <v>468</v>
      </c>
      <c r="D2587">
        <v>4</v>
      </c>
    </row>
    <row r="2588" spans="1:4">
      <c r="A2588" t="s">
        <v>374</v>
      </c>
      <c r="B2588" t="s">
        <v>401</v>
      </c>
      <c r="C2588" t="s">
        <v>918</v>
      </c>
      <c r="D2588">
        <v>0</v>
      </c>
    </row>
    <row r="2589" spans="1:4">
      <c r="A2589" t="s">
        <v>374</v>
      </c>
      <c r="B2589" t="s">
        <v>401</v>
      </c>
      <c r="C2589" t="s">
        <v>470</v>
      </c>
      <c r="D2589">
        <v>5</v>
      </c>
    </row>
    <row r="2590" spans="1:4">
      <c r="A2590" t="s">
        <v>374</v>
      </c>
      <c r="B2590" t="s">
        <v>401</v>
      </c>
      <c r="C2590" t="s">
        <v>1367</v>
      </c>
      <c r="D2590">
        <v>1</v>
      </c>
    </row>
    <row r="2591" spans="1:4">
      <c r="A2591" t="s">
        <v>374</v>
      </c>
      <c r="B2591" t="s">
        <v>401</v>
      </c>
      <c r="C2591" t="s">
        <v>472</v>
      </c>
      <c r="D2591">
        <v>1</v>
      </c>
    </row>
    <row r="2592" spans="1:4">
      <c r="A2592" t="s">
        <v>374</v>
      </c>
      <c r="B2592" t="s">
        <v>402</v>
      </c>
      <c r="C2592" t="s">
        <v>467</v>
      </c>
      <c r="D2592">
        <v>8</v>
      </c>
    </row>
    <row r="2593" spans="1:4">
      <c r="A2593" t="s">
        <v>374</v>
      </c>
      <c r="B2593" t="s">
        <v>402</v>
      </c>
      <c r="C2593" t="s">
        <v>466</v>
      </c>
      <c r="D2593">
        <v>10</v>
      </c>
    </row>
    <row r="2594" spans="1:4">
      <c r="A2594" t="s">
        <v>374</v>
      </c>
      <c r="B2594" t="s">
        <v>402</v>
      </c>
      <c r="C2594" t="s">
        <v>468</v>
      </c>
      <c r="D2594">
        <v>1</v>
      </c>
    </row>
    <row r="2595" spans="1:4">
      <c r="A2595" t="s">
        <v>374</v>
      </c>
      <c r="B2595" t="s">
        <v>402</v>
      </c>
      <c r="C2595" t="s">
        <v>918</v>
      </c>
      <c r="D2595">
        <v>39</v>
      </c>
    </row>
    <row r="2596" spans="1:4">
      <c r="A2596" t="s">
        <v>374</v>
      </c>
      <c r="B2596" t="s">
        <v>402</v>
      </c>
      <c r="C2596" t="s">
        <v>470</v>
      </c>
      <c r="D2596">
        <v>8</v>
      </c>
    </row>
    <row r="2597" spans="1:4">
      <c r="A2597" t="s">
        <v>374</v>
      </c>
      <c r="B2597" t="s">
        <v>402</v>
      </c>
      <c r="C2597" t="s">
        <v>1367</v>
      </c>
      <c r="D2597">
        <v>2</v>
      </c>
    </row>
    <row r="2598" spans="1:4">
      <c r="A2598" t="s">
        <v>374</v>
      </c>
      <c r="B2598" t="s">
        <v>402</v>
      </c>
      <c r="C2598" t="s">
        <v>472</v>
      </c>
      <c r="D2598">
        <v>17</v>
      </c>
    </row>
    <row r="2599" spans="1:4">
      <c r="A2599" t="s">
        <v>374</v>
      </c>
      <c r="B2599" t="s">
        <v>403</v>
      </c>
      <c r="C2599" t="s">
        <v>467</v>
      </c>
      <c r="D2599">
        <v>13</v>
      </c>
    </row>
    <row r="2600" spans="1:4">
      <c r="A2600" t="s">
        <v>374</v>
      </c>
      <c r="B2600" t="s">
        <v>403</v>
      </c>
      <c r="C2600" t="s">
        <v>466</v>
      </c>
      <c r="D2600">
        <v>8</v>
      </c>
    </row>
    <row r="2601" spans="1:4">
      <c r="A2601" t="s">
        <v>374</v>
      </c>
      <c r="B2601" t="s">
        <v>403</v>
      </c>
      <c r="C2601" t="s">
        <v>468</v>
      </c>
      <c r="D2601">
        <v>4</v>
      </c>
    </row>
    <row r="2602" spans="1:4">
      <c r="A2602" t="s">
        <v>374</v>
      </c>
      <c r="B2602" t="s">
        <v>403</v>
      </c>
      <c r="C2602" t="s">
        <v>918</v>
      </c>
      <c r="D2602">
        <v>0</v>
      </c>
    </row>
    <row r="2603" spans="1:4">
      <c r="A2603" t="s">
        <v>374</v>
      </c>
      <c r="B2603" t="s">
        <v>403</v>
      </c>
      <c r="C2603" t="s">
        <v>470</v>
      </c>
      <c r="D2603">
        <v>6</v>
      </c>
    </row>
    <row r="2604" spans="1:4">
      <c r="A2604" t="s">
        <v>374</v>
      </c>
      <c r="B2604" t="s">
        <v>403</v>
      </c>
      <c r="C2604" t="s">
        <v>1367</v>
      </c>
      <c r="D2604">
        <v>1</v>
      </c>
    </row>
    <row r="2605" spans="1:4">
      <c r="A2605" t="s">
        <v>374</v>
      </c>
      <c r="B2605" t="s">
        <v>403</v>
      </c>
      <c r="C2605" t="s">
        <v>472</v>
      </c>
      <c r="D2605">
        <v>0</v>
      </c>
    </row>
    <row r="2606" spans="1:4">
      <c r="A2606" t="s">
        <v>374</v>
      </c>
      <c r="B2606" t="s">
        <v>404</v>
      </c>
      <c r="C2606" t="s">
        <v>467</v>
      </c>
      <c r="D2606">
        <v>19</v>
      </c>
    </row>
    <row r="2607" spans="1:4">
      <c r="A2607" t="s">
        <v>374</v>
      </c>
      <c r="B2607" t="s">
        <v>404</v>
      </c>
      <c r="C2607" t="s">
        <v>466</v>
      </c>
      <c r="D2607">
        <v>8</v>
      </c>
    </row>
    <row r="2608" spans="1:4">
      <c r="A2608" t="s">
        <v>374</v>
      </c>
      <c r="B2608" t="s">
        <v>404</v>
      </c>
      <c r="C2608" t="s">
        <v>468</v>
      </c>
      <c r="D2608">
        <v>2</v>
      </c>
    </row>
    <row r="2609" spans="1:4">
      <c r="A2609" t="s">
        <v>374</v>
      </c>
      <c r="B2609" t="s">
        <v>404</v>
      </c>
      <c r="C2609" t="s">
        <v>918</v>
      </c>
      <c r="D2609">
        <v>8</v>
      </c>
    </row>
    <row r="2610" spans="1:4">
      <c r="A2610" t="s">
        <v>374</v>
      </c>
      <c r="B2610" t="s">
        <v>404</v>
      </c>
      <c r="C2610" t="s">
        <v>470</v>
      </c>
      <c r="D2610">
        <v>22</v>
      </c>
    </row>
    <row r="2611" spans="1:4">
      <c r="A2611" t="s">
        <v>374</v>
      </c>
      <c r="B2611" t="s">
        <v>404</v>
      </c>
      <c r="C2611" t="s">
        <v>1367</v>
      </c>
      <c r="D2611">
        <v>0</v>
      </c>
    </row>
    <row r="2612" spans="1:4">
      <c r="A2612" t="s">
        <v>374</v>
      </c>
      <c r="B2612" t="s">
        <v>404</v>
      </c>
      <c r="C2612" t="s">
        <v>472</v>
      </c>
      <c r="D2612">
        <v>0</v>
      </c>
    </row>
    <row r="2613" spans="1:4">
      <c r="A2613" t="s">
        <v>374</v>
      </c>
      <c r="B2613" t="s">
        <v>405</v>
      </c>
      <c r="C2613" t="s">
        <v>467</v>
      </c>
      <c r="D2613">
        <v>5</v>
      </c>
    </row>
    <row r="2614" spans="1:4">
      <c r="A2614" t="s">
        <v>374</v>
      </c>
      <c r="B2614" t="s">
        <v>405</v>
      </c>
      <c r="C2614" t="s">
        <v>466</v>
      </c>
      <c r="D2614">
        <v>0</v>
      </c>
    </row>
    <row r="2615" spans="1:4">
      <c r="A2615" t="s">
        <v>374</v>
      </c>
      <c r="B2615" t="s">
        <v>405</v>
      </c>
      <c r="C2615" t="s">
        <v>468</v>
      </c>
      <c r="D2615">
        <v>0</v>
      </c>
    </row>
    <row r="2616" spans="1:4">
      <c r="A2616" t="s">
        <v>374</v>
      </c>
      <c r="B2616" t="s">
        <v>405</v>
      </c>
      <c r="C2616" t="s">
        <v>918</v>
      </c>
      <c r="D2616">
        <v>0</v>
      </c>
    </row>
    <row r="2617" spans="1:4">
      <c r="A2617" t="s">
        <v>374</v>
      </c>
      <c r="B2617" t="s">
        <v>405</v>
      </c>
      <c r="C2617" t="s">
        <v>470</v>
      </c>
      <c r="D2617">
        <v>0</v>
      </c>
    </row>
    <row r="2618" spans="1:4">
      <c r="A2618" t="s">
        <v>374</v>
      </c>
      <c r="B2618" t="s">
        <v>405</v>
      </c>
      <c r="C2618" t="s">
        <v>1367</v>
      </c>
      <c r="D2618">
        <v>0</v>
      </c>
    </row>
    <row r="2619" spans="1:4">
      <c r="A2619" t="s">
        <v>374</v>
      </c>
      <c r="B2619" t="s">
        <v>405</v>
      </c>
      <c r="C2619" t="s">
        <v>472</v>
      </c>
      <c r="D2619">
        <v>1</v>
      </c>
    </row>
    <row r="2620" spans="1:4">
      <c r="A2620" t="s">
        <v>374</v>
      </c>
      <c r="B2620" t="s">
        <v>406</v>
      </c>
      <c r="C2620" t="s">
        <v>467</v>
      </c>
      <c r="D2620">
        <v>2</v>
      </c>
    </row>
    <row r="2621" spans="1:4">
      <c r="A2621" t="s">
        <v>374</v>
      </c>
      <c r="B2621" t="s">
        <v>406</v>
      </c>
      <c r="C2621" t="s">
        <v>466</v>
      </c>
      <c r="D2621">
        <v>0</v>
      </c>
    </row>
    <row r="2622" spans="1:4">
      <c r="A2622" t="s">
        <v>374</v>
      </c>
      <c r="B2622" t="s">
        <v>406</v>
      </c>
      <c r="C2622" t="s">
        <v>468</v>
      </c>
      <c r="D2622">
        <v>0</v>
      </c>
    </row>
    <row r="2623" spans="1:4">
      <c r="A2623" t="s">
        <v>374</v>
      </c>
      <c r="B2623" t="s">
        <v>406</v>
      </c>
      <c r="C2623" t="s">
        <v>918</v>
      </c>
      <c r="D2623">
        <v>0</v>
      </c>
    </row>
    <row r="2624" spans="1:4">
      <c r="A2624" t="s">
        <v>374</v>
      </c>
      <c r="B2624" t="s">
        <v>406</v>
      </c>
      <c r="C2624" t="s">
        <v>470</v>
      </c>
      <c r="D2624">
        <v>1</v>
      </c>
    </row>
    <row r="2625" spans="1:4">
      <c r="A2625" t="s">
        <v>374</v>
      </c>
      <c r="B2625" t="s">
        <v>406</v>
      </c>
      <c r="C2625" t="s">
        <v>1367</v>
      </c>
      <c r="D2625">
        <v>1</v>
      </c>
    </row>
    <row r="2626" spans="1:4">
      <c r="A2626" t="s">
        <v>374</v>
      </c>
      <c r="B2626" t="s">
        <v>406</v>
      </c>
      <c r="C2626" t="s">
        <v>472</v>
      </c>
      <c r="D2626">
        <v>0</v>
      </c>
    </row>
    <row r="2627" spans="1:4">
      <c r="A2627" t="s">
        <v>374</v>
      </c>
      <c r="B2627" t="s">
        <v>407</v>
      </c>
      <c r="C2627" t="s">
        <v>467</v>
      </c>
      <c r="D2627">
        <v>15</v>
      </c>
    </row>
    <row r="2628" spans="1:4">
      <c r="A2628" t="s">
        <v>374</v>
      </c>
      <c r="B2628" t="s">
        <v>407</v>
      </c>
      <c r="C2628" t="s">
        <v>466</v>
      </c>
      <c r="D2628">
        <v>3</v>
      </c>
    </row>
    <row r="2629" spans="1:4">
      <c r="A2629" t="s">
        <v>374</v>
      </c>
      <c r="B2629" t="s">
        <v>407</v>
      </c>
      <c r="C2629" t="s">
        <v>468</v>
      </c>
      <c r="D2629">
        <v>0</v>
      </c>
    </row>
    <row r="2630" spans="1:4">
      <c r="A2630" t="s">
        <v>374</v>
      </c>
      <c r="B2630" t="s">
        <v>407</v>
      </c>
      <c r="C2630" t="s">
        <v>918</v>
      </c>
      <c r="D2630">
        <v>12</v>
      </c>
    </row>
    <row r="2631" spans="1:4">
      <c r="A2631" t="s">
        <v>374</v>
      </c>
      <c r="B2631" t="s">
        <v>407</v>
      </c>
      <c r="C2631" t="s">
        <v>470</v>
      </c>
      <c r="D2631">
        <v>4</v>
      </c>
    </row>
    <row r="2632" spans="1:4">
      <c r="A2632" t="s">
        <v>374</v>
      </c>
      <c r="B2632" t="s">
        <v>407</v>
      </c>
      <c r="C2632" t="s">
        <v>1367</v>
      </c>
      <c r="D2632">
        <v>6</v>
      </c>
    </row>
    <row r="2633" spans="1:4">
      <c r="A2633" t="s">
        <v>374</v>
      </c>
      <c r="B2633" t="s">
        <v>407</v>
      </c>
      <c r="C2633" t="s">
        <v>472</v>
      </c>
      <c r="D2633">
        <v>0</v>
      </c>
    </row>
    <row r="2634" spans="1:4">
      <c r="A2634" t="s">
        <v>374</v>
      </c>
      <c r="B2634" t="s">
        <v>408</v>
      </c>
      <c r="C2634" t="s">
        <v>467</v>
      </c>
      <c r="D2634">
        <v>76</v>
      </c>
    </row>
    <row r="2635" spans="1:4">
      <c r="A2635" t="s">
        <v>374</v>
      </c>
      <c r="B2635" t="s">
        <v>408</v>
      </c>
      <c r="C2635" t="s">
        <v>466</v>
      </c>
      <c r="D2635">
        <v>18</v>
      </c>
    </row>
    <row r="2636" spans="1:4">
      <c r="A2636" t="s">
        <v>374</v>
      </c>
      <c r="B2636" t="s">
        <v>408</v>
      </c>
      <c r="C2636" t="s">
        <v>468</v>
      </c>
      <c r="D2636">
        <v>6</v>
      </c>
    </row>
    <row r="2637" spans="1:4">
      <c r="A2637" t="s">
        <v>374</v>
      </c>
      <c r="B2637" t="s">
        <v>408</v>
      </c>
      <c r="C2637" t="s">
        <v>918</v>
      </c>
      <c r="D2637">
        <v>32</v>
      </c>
    </row>
    <row r="2638" spans="1:4">
      <c r="A2638" t="s">
        <v>374</v>
      </c>
      <c r="B2638" t="s">
        <v>408</v>
      </c>
      <c r="C2638" t="s">
        <v>470</v>
      </c>
      <c r="D2638">
        <v>27</v>
      </c>
    </row>
    <row r="2639" spans="1:4">
      <c r="A2639" t="s">
        <v>374</v>
      </c>
      <c r="B2639" t="s">
        <v>408</v>
      </c>
      <c r="C2639" t="s">
        <v>1367</v>
      </c>
      <c r="D2639">
        <v>2</v>
      </c>
    </row>
    <row r="2640" spans="1:4">
      <c r="A2640" t="s">
        <v>374</v>
      </c>
      <c r="B2640" t="s">
        <v>408</v>
      </c>
      <c r="C2640" t="s">
        <v>472</v>
      </c>
      <c r="D2640">
        <v>3</v>
      </c>
    </row>
    <row r="2641" spans="1:4">
      <c r="A2641" t="s">
        <v>374</v>
      </c>
      <c r="B2641" t="s">
        <v>409</v>
      </c>
      <c r="C2641" t="s">
        <v>467</v>
      </c>
      <c r="D2641">
        <v>33</v>
      </c>
    </row>
    <row r="2642" spans="1:4">
      <c r="A2642" t="s">
        <v>374</v>
      </c>
      <c r="B2642" t="s">
        <v>409</v>
      </c>
      <c r="C2642" t="s">
        <v>466</v>
      </c>
      <c r="D2642">
        <v>4</v>
      </c>
    </row>
    <row r="2643" spans="1:4">
      <c r="A2643" t="s">
        <v>374</v>
      </c>
      <c r="B2643" t="s">
        <v>409</v>
      </c>
      <c r="C2643" t="s">
        <v>468</v>
      </c>
      <c r="D2643">
        <v>3</v>
      </c>
    </row>
    <row r="2644" spans="1:4">
      <c r="A2644" t="s">
        <v>374</v>
      </c>
      <c r="B2644" t="s">
        <v>409</v>
      </c>
      <c r="C2644" t="s">
        <v>918</v>
      </c>
      <c r="D2644">
        <v>7</v>
      </c>
    </row>
    <row r="2645" spans="1:4">
      <c r="A2645" t="s">
        <v>374</v>
      </c>
      <c r="B2645" t="s">
        <v>409</v>
      </c>
      <c r="C2645" t="s">
        <v>470</v>
      </c>
      <c r="D2645">
        <v>21</v>
      </c>
    </row>
    <row r="2646" spans="1:4">
      <c r="A2646" t="s">
        <v>374</v>
      </c>
      <c r="B2646" t="s">
        <v>409</v>
      </c>
      <c r="C2646" t="s">
        <v>1367</v>
      </c>
      <c r="D2646">
        <v>6</v>
      </c>
    </row>
    <row r="2647" spans="1:4">
      <c r="A2647" t="s">
        <v>374</v>
      </c>
      <c r="B2647" t="s">
        <v>409</v>
      </c>
      <c r="C2647" t="s">
        <v>472</v>
      </c>
      <c r="D2647">
        <v>4</v>
      </c>
    </row>
    <row r="2648" spans="1:4">
      <c r="A2648" t="s">
        <v>374</v>
      </c>
      <c r="B2648" t="s">
        <v>410</v>
      </c>
      <c r="C2648" t="s">
        <v>467</v>
      </c>
      <c r="D2648">
        <v>49</v>
      </c>
    </row>
    <row r="2649" spans="1:4">
      <c r="A2649" t="s">
        <v>374</v>
      </c>
      <c r="B2649" t="s">
        <v>410</v>
      </c>
      <c r="C2649" t="s">
        <v>466</v>
      </c>
      <c r="D2649">
        <v>10</v>
      </c>
    </row>
    <row r="2650" spans="1:4">
      <c r="A2650" t="s">
        <v>374</v>
      </c>
      <c r="B2650" t="s">
        <v>410</v>
      </c>
      <c r="C2650" t="s">
        <v>468</v>
      </c>
      <c r="D2650">
        <v>10</v>
      </c>
    </row>
    <row r="2651" spans="1:4">
      <c r="A2651" t="s">
        <v>374</v>
      </c>
      <c r="B2651" t="s">
        <v>410</v>
      </c>
      <c r="C2651" t="s">
        <v>918</v>
      </c>
      <c r="D2651">
        <v>13</v>
      </c>
    </row>
    <row r="2652" spans="1:4">
      <c r="A2652" t="s">
        <v>374</v>
      </c>
      <c r="B2652" t="s">
        <v>410</v>
      </c>
      <c r="C2652" t="s">
        <v>470</v>
      </c>
      <c r="D2652">
        <v>19</v>
      </c>
    </row>
    <row r="2653" spans="1:4">
      <c r="A2653" t="s">
        <v>374</v>
      </c>
      <c r="B2653" t="s">
        <v>410</v>
      </c>
      <c r="C2653" t="s">
        <v>1367</v>
      </c>
      <c r="D2653">
        <v>5</v>
      </c>
    </row>
    <row r="2654" spans="1:4">
      <c r="A2654" t="s">
        <v>374</v>
      </c>
      <c r="B2654" t="s">
        <v>410</v>
      </c>
      <c r="C2654" t="s">
        <v>472</v>
      </c>
      <c r="D2654">
        <v>0</v>
      </c>
    </row>
    <row r="2655" spans="1:4">
      <c r="A2655" t="s">
        <v>374</v>
      </c>
      <c r="B2655" t="s">
        <v>411</v>
      </c>
      <c r="C2655" t="s">
        <v>467</v>
      </c>
      <c r="D2655">
        <v>47</v>
      </c>
    </row>
    <row r="2656" spans="1:4">
      <c r="A2656" t="s">
        <v>374</v>
      </c>
      <c r="B2656" t="s">
        <v>411</v>
      </c>
      <c r="C2656" t="s">
        <v>466</v>
      </c>
      <c r="D2656">
        <v>17</v>
      </c>
    </row>
    <row r="2657" spans="1:4">
      <c r="A2657" t="s">
        <v>374</v>
      </c>
      <c r="B2657" t="s">
        <v>411</v>
      </c>
      <c r="C2657" t="s">
        <v>468</v>
      </c>
      <c r="D2657">
        <v>4</v>
      </c>
    </row>
    <row r="2658" spans="1:4">
      <c r="A2658" t="s">
        <v>374</v>
      </c>
      <c r="B2658" t="s">
        <v>411</v>
      </c>
      <c r="C2658" t="s">
        <v>918</v>
      </c>
      <c r="D2658">
        <v>4</v>
      </c>
    </row>
    <row r="2659" spans="1:4">
      <c r="A2659" t="s">
        <v>374</v>
      </c>
      <c r="B2659" t="s">
        <v>411</v>
      </c>
      <c r="C2659" t="s">
        <v>470</v>
      </c>
      <c r="D2659">
        <v>26</v>
      </c>
    </row>
    <row r="2660" spans="1:4">
      <c r="A2660" t="s">
        <v>374</v>
      </c>
      <c r="B2660" t="s">
        <v>411</v>
      </c>
      <c r="C2660" t="s">
        <v>1367</v>
      </c>
      <c r="D2660">
        <v>2</v>
      </c>
    </row>
    <row r="2661" spans="1:4">
      <c r="A2661" t="s">
        <v>374</v>
      </c>
      <c r="B2661" t="s">
        <v>411</v>
      </c>
      <c r="C2661" t="s">
        <v>472</v>
      </c>
      <c r="D2661">
        <v>0</v>
      </c>
    </row>
    <row r="2662" spans="1:4">
      <c r="A2662" t="s">
        <v>374</v>
      </c>
      <c r="B2662" t="s">
        <v>412</v>
      </c>
      <c r="C2662" t="s">
        <v>467</v>
      </c>
      <c r="D2662">
        <v>16</v>
      </c>
    </row>
    <row r="2663" spans="1:4">
      <c r="A2663" t="s">
        <v>374</v>
      </c>
      <c r="B2663" t="s">
        <v>412</v>
      </c>
      <c r="C2663" t="s">
        <v>466</v>
      </c>
      <c r="D2663">
        <v>3</v>
      </c>
    </row>
    <row r="2664" spans="1:4">
      <c r="A2664" t="s">
        <v>374</v>
      </c>
      <c r="B2664" t="s">
        <v>412</v>
      </c>
      <c r="C2664" t="s">
        <v>468</v>
      </c>
      <c r="D2664">
        <v>2</v>
      </c>
    </row>
    <row r="2665" spans="1:4">
      <c r="A2665" t="s">
        <v>374</v>
      </c>
      <c r="B2665" t="s">
        <v>412</v>
      </c>
      <c r="C2665" t="s">
        <v>918</v>
      </c>
      <c r="D2665">
        <v>8</v>
      </c>
    </row>
    <row r="2666" spans="1:4">
      <c r="A2666" t="s">
        <v>374</v>
      </c>
      <c r="B2666" t="s">
        <v>412</v>
      </c>
      <c r="C2666" t="s">
        <v>470</v>
      </c>
      <c r="D2666">
        <v>4</v>
      </c>
    </row>
    <row r="2667" spans="1:4">
      <c r="A2667" t="s">
        <v>374</v>
      </c>
      <c r="B2667" t="s">
        <v>412</v>
      </c>
      <c r="C2667" t="s">
        <v>1367</v>
      </c>
      <c r="D2667">
        <v>3</v>
      </c>
    </row>
    <row r="2668" spans="1:4">
      <c r="A2668" t="s">
        <v>374</v>
      </c>
      <c r="B2668" t="s">
        <v>412</v>
      </c>
      <c r="C2668" t="s">
        <v>472</v>
      </c>
      <c r="D2668">
        <v>0</v>
      </c>
    </row>
    <row r="2669" spans="1:4">
      <c r="A2669" t="s">
        <v>374</v>
      </c>
      <c r="B2669" t="s">
        <v>413</v>
      </c>
      <c r="C2669" t="s">
        <v>467</v>
      </c>
      <c r="D2669">
        <v>63</v>
      </c>
    </row>
    <row r="2670" spans="1:4">
      <c r="A2670" t="s">
        <v>374</v>
      </c>
      <c r="B2670" t="s">
        <v>413</v>
      </c>
      <c r="C2670" t="s">
        <v>466</v>
      </c>
      <c r="D2670">
        <v>7</v>
      </c>
    </row>
    <row r="2671" spans="1:4">
      <c r="A2671" t="s">
        <v>374</v>
      </c>
      <c r="B2671" t="s">
        <v>413</v>
      </c>
      <c r="C2671" t="s">
        <v>468</v>
      </c>
      <c r="D2671">
        <v>20</v>
      </c>
    </row>
    <row r="2672" spans="1:4">
      <c r="A2672" t="s">
        <v>374</v>
      </c>
      <c r="B2672" t="s">
        <v>413</v>
      </c>
      <c r="C2672" t="s">
        <v>918</v>
      </c>
      <c r="D2672">
        <v>12</v>
      </c>
    </row>
    <row r="2673" spans="1:4">
      <c r="A2673" t="s">
        <v>374</v>
      </c>
      <c r="B2673" t="s">
        <v>413</v>
      </c>
      <c r="C2673" t="s">
        <v>470</v>
      </c>
      <c r="D2673">
        <v>19</v>
      </c>
    </row>
    <row r="2674" spans="1:4">
      <c r="A2674" t="s">
        <v>374</v>
      </c>
      <c r="B2674" t="s">
        <v>413</v>
      </c>
      <c r="C2674" t="s">
        <v>1367</v>
      </c>
      <c r="D2674">
        <v>15</v>
      </c>
    </row>
    <row r="2675" spans="1:4">
      <c r="A2675" t="s">
        <v>374</v>
      </c>
      <c r="B2675" t="s">
        <v>413</v>
      </c>
      <c r="C2675" t="s">
        <v>472</v>
      </c>
      <c r="D2675">
        <v>13</v>
      </c>
    </row>
    <row r="2676" spans="1:4">
      <c r="A2676" t="s">
        <v>374</v>
      </c>
      <c r="B2676" t="s">
        <v>414</v>
      </c>
      <c r="C2676" t="s">
        <v>467</v>
      </c>
      <c r="D2676">
        <v>7</v>
      </c>
    </row>
    <row r="2677" spans="1:4">
      <c r="A2677" t="s">
        <v>374</v>
      </c>
      <c r="B2677" t="s">
        <v>414</v>
      </c>
      <c r="C2677" t="s">
        <v>466</v>
      </c>
      <c r="D2677">
        <v>2</v>
      </c>
    </row>
    <row r="2678" spans="1:4">
      <c r="A2678" t="s">
        <v>374</v>
      </c>
      <c r="B2678" t="s">
        <v>414</v>
      </c>
      <c r="C2678" t="s">
        <v>468</v>
      </c>
      <c r="D2678">
        <v>3</v>
      </c>
    </row>
    <row r="2679" spans="1:4">
      <c r="A2679" t="s">
        <v>374</v>
      </c>
      <c r="B2679" t="s">
        <v>414</v>
      </c>
      <c r="C2679" t="s">
        <v>918</v>
      </c>
      <c r="D2679">
        <v>36</v>
      </c>
    </row>
    <row r="2680" spans="1:4">
      <c r="A2680" t="s">
        <v>374</v>
      </c>
      <c r="B2680" t="s">
        <v>414</v>
      </c>
      <c r="C2680" t="s">
        <v>470</v>
      </c>
      <c r="D2680">
        <v>2</v>
      </c>
    </row>
    <row r="2681" spans="1:4">
      <c r="A2681" t="s">
        <v>374</v>
      </c>
      <c r="B2681" t="s">
        <v>414</v>
      </c>
      <c r="C2681" t="s">
        <v>1367</v>
      </c>
      <c r="D2681">
        <v>27</v>
      </c>
    </row>
    <row r="2682" spans="1:4">
      <c r="A2682" t="s">
        <v>374</v>
      </c>
      <c r="B2682" t="s">
        <v>414</v>
      </c>
      <c r="C2682" t="s">
        <v>472</v>
      </c>
      <c r="D2682">
        <v>1</v>
      </c>
    </row>
    <row r="2683" spans="1:4">
      <c r="A2683" t="s">
        <v>374</v>
      </c>
      <c r="B2683" t="s">
        <v>415</v>
      </c>
      <c r="C2683" t="s">
        <v>467</v>
      </c>
      <c r="D2683">
        <v>1</v>
      </c>
    </row>
    <row r="2684" spans="1:4">
      <c r="A2684" t="s">
        <v>374</v>
      </c>
      <c r="B2684" t="s">
        <v>415</v>
      </c>
      <c r="C2684" t="s">
        <v>466</v>
      </c>
      <c r="D2684">
        <v>0</v>
      </c>
    </row>
    <row r="2685" spans="1:4">
      <c r="A2685" t="s">
        <v>374</v>
      </c>
      <c r="B2685" t="s">
        <v>415</v>
      </c>
      <c r="C2685" t="s">
        <v>468</v>
      </c>
      <c r="D2685">
        <v>0</v>
      </c>
    </row>
    <row r="2686" spans="1:4">
      <c r="A2686" t="s">
        <v>374</v>
      </c>
      <c r="B2686" t="s">
        <v>415</v>
      </c>
      <c r="C2686" t="s">
        <v>918</v>
      </c>
      <c r="D2686">
        <v>0</v>
      </c>
    </row>
    <row r="2687" spans="1:4">
      <c r="A2687" t="s">
        <v>374</v>
      </c>
      <c r="B2687" t="s">
        <v>415</v>
      </c>
      <c r="C2687" t="s">
        <v>470</v>
      </c>
      <c r="D2687">
        <v>1</v>
      </c>
    </row>
    <row r="2688" spans="1:4">
      <c r="A2688" t="s">
        <v>374</v>
      </c>
      <c r="B2688" t="s">
        <v>415</v>
      </c>
      <c r="C2688" t="s">
        <v>1367</v>
      </c>
      <c r="D2688">
        <v>0</v>
      </c>
    </row>
    <row r="2689" spans="1:4">
      <c r="A2689" t="s">
        <v>374</v>
      </c>
      <c r="B2689" t="s">
        <v>415</v>
      </c>
      <c r="C2689" t="s">
        <v>472</v>
      </c>
      <c r="D2689">
        <v>0</v>
      </c>
    </row>
    <row r="2690" spans="1:4">
      <c r="A2690" t="s">
        <v>464</v>
      </c>
      <c r="B2690" t="s">
        <v>416</v>
      </c>
      <c r="C2690" t="s">
        <v>467</v>
      </c>
      <c r="D2690">
        <v>229</v>
      </c>
    </row>
    <row r="2691" spans="1:4">
      <c r="A2691" t="s">
        <v>464</v>
      </c>
      <c r="B2691" t="s">
        <v>416</v>
      </c>
      <c r="C2691" t="s">
        <v>466</v>
      </c>
      <c r="D2691">
        <v>51</v>
      </c>
    </row>
    <row r="2692" spans="1:4">
      <c r="A2692" t="s">
        <v>464</v>
      </c>
      <c r="B2692" t="s">
        <v>416</v>
      </c>
      <c r="C2692" t="s">
        <v>468</v>
      </c>
      <c r="D2692">
        <v>103</v>
      </c>
    </row>
    <row r="2693" spans="1:4">
      <c r="A2693" t="s">
        <v>464</v>
      </c>
      <c r="B2693" t="s">
        <v>416</v>
      </c>
      <c r="C2693" t="s">
        <v>918</v>
      </c>
      <c r="D2693">
        <v>3</v>
      </c>
    </row>
    <row r="2694" spans="1:4">
      <c r="A2694" t="s">
        <v>464</v>
      </c>
      <c r="B2694" t="s">
        <v>416</v>
      </c>
      <c r="C2694" t="s">
        <v>470</v>
      </c>
      <c r="D2694">
        <v>40</v>
      </c>
    </row>
    <row r="2695" spans="1:4">
      <c r="A2695" t="s">
        <v>464</v>
      </c>
      <c r="B2695" t="s">
        <v>416</v>
      </c>
      <c r="C2695" t="s">
        <v>1367</v>
      </c>
      <c r="D2695">
        <v>12</v>
      </c>
    </row>
    <row r="2696" spans="1:4">
      <c r="A2696" t="s">
        <v>464</v>
      </c>
      <c r="B2696" t="s">
        <v>416</v>
      </c>
      <c r="C2696" t="s">
        <v>472</v>
      </c>
      <c r="D2696">
        <v>67</v>
      </c>
    </row>
    <row r="2697" spans="1:4">
      <c r="A2697" t="s">
        <v>464</v>
      </c>
      <c r="B2697" t="s">
        <v>417</v>
      </c>
      <c r="C2697" t="s">
        <v>467</v>
      </c>
      <c r="D2697">
        <v>149</v>
      </c>
    </row>
    <row r="2698" spans="1:4">
      <c r="A2698" t="s">
        <v>464</v>
      </c>
      <c r="B2698" t="s">
        <v>417</v>
      </c>
      <c r="C2698" t="s">
        <v>466</v>
      </c>
      <c r="D2698">
        <v>34</v>
      </c>
    </row>
    <row r="2699" spans="1:4">
      <c r="A2699" t="s">
        <v>464</v>
      </c>
      <c r="B2699" t="s">
        <v>417</v>
      </c>
      <c r="C2699" t="s">
        <v>468</v>
      </c>
      <c r="D2699">
        <v>99</v>
      </c>
    </row>
    <row r="2700" spans="1:4">
      <c r="A2700" t="s">
        <v>464</v>
      </c>
      <c r="B2700" t="s">
        <v>417</v>
      </c>
      <c r="C2700" t="s">
        <v>918</v>
      </c>
      <c r="D2700">
        <v>8</v>
      </c>
    </row>
    <row r="2701" spans="1:4">
      <c r="A2701" t="s">
        <v>464</v>
      </c>
      <c r="B2701" t="s">
        <v>417</v>
      </c>
      <c r="C2701" t="s">
        <v>470</v>
      </c>
      <c r="D2701">
        <v>25</v>
      </c>
    </row>
    <row r="2702" spans="1:4">
      <c r="A2702" t="s">
        <v>464</v>
      </c>
      <c r="B2702" t="s">
        <v>417</v>
      </c>
      <c r="C2702" t="s">
        <v>1367</v>
      </c>
      <c r="D2702">
        <v>97</v>
      </c>
    </row>
    <row r="2703" spans="1:4">
      <c r="A2703" t="s">
        <v>464</v>
      </c>
      <c r="B2703" t="s">
        <v>417</v>
      </c>
      <c r="C2703" t="s">
        <v>472</v>
      </c>
      <c r="D2703">
        <v>47</v>
      </c>
    </row>
    <row r="2704" spans="1:4">
      <c r="A2704" t="s">
        <v>464</v>
      </c>
      <c r="B2704" t="s">
        <v>418</v>
      </c>
      <c r="C2704" t="s">
        <v>467</v>
      </c>
      <c r="D2704">
        <v>10</v>
      </c>
    </row>
    <row r="2705" spans="1:4">
      <c r="A2705" t="s">
        <v>464</v>
      </c>
      <c r="B2705" t="s">
        <v>418</v>
      </c>
      <c r="C2705" t="s">
        <v>466</v>
      </c>
      <c r="D2705">
        <v>7</v>
      </c>
    </row>
    <row r="2706" spans="1:4">
      <c r="A2706" t="s">
        <v>464</v>
      </c>
      <c r="B2706" t="s">
        <v>418</v>
      </c>
      <c r="C2706" t="s">
        <v>468</v>
      </c>
      <c r="D2706">
        <v>16</v>
      </c>
    </row>
    <row r="2707" spans="1:4">
      <c r="A2707" t="s">
        <v>464</v>
      </c>
      <c r="B2707" t="s">
        <v>418</v>
      </c>
      <c r="C2707" t="s">
        <v>918</v>
      </c>
      <c r="D2707">
        <v>2</v>
      </c>
    </row>
    <row r="2708" spans="1:4">
      <c r="A2708" t="s">
        <v>464</v>
      </c>
      <c r="B2708" t="s">
        <v>418</v>
      </c>
      <c r="C2708" t="s">
        <v>470</v>
      </c>
      <c r="D2708">
        <v>7</v>
      </c>
    </row>
    <row r="2709" spans="1:4">
      <c r="A2709" t="s">
        <v>464</v>
      </c>
      <c r="B2709" t="s">
        <v>418</v>
      </c>
      <c r="C2709" t="s">
        <v>1367</v>
      </c>
      <c r="D2709">
        <v>3</v>
      </c>
    </row>
    <row r="2710" spans="1:4">
      <c r="A2710" t="s">
        <v>464</v>
      </c>
      <c r="B2710" t="s">
        <v>418</v>
      </c>
      <c r="C2710" t="s">
        <v>472</v>
      </c>
      <c r="D2710">
        <v>13</v>
      </c>
    </row>
    <row r="2711" spans="1:4">
      <c r="A2711" t="s">
        <v>464</v>
      </c>
      <c r="B2711" t="s">
        <v>419</v>
      </c>
      <c r="C2711" t="s">
        <v>467</v>
      </c>
      <c r="D2711">
        <v>20</v>
      </c>
    </row>
    <row r="2712" spans="1:4">
      <c r="A2712" t="s">
        <v>464</v>
      </c>
      <c r="B2712" t="s">
        <v>419</v>
      </c>
      <c r="C2712" t="s">
        <v>466</v>
      </c>
      <c r="D2712">
        <v>2</v>
      </c>
    </row>
    <row r="2713" spans="1:4">
      <c r="A2713" t="s">
        <v>464</v>
      </c>
      <c r="B2713" t="s">
        <v>419</v>
      </c>
      <c r="C2713" t="s">
        <v>468</v>
      </c>
      <c r="D2713">
        <v>1</v>
      </c>
    </row>
    <row r="2714" spans="1:4">
      <c r="A2714" t="s">
        <v>464</v>
      </c>
      <c r="B2714" t="s">
        <v>419</v>
      </c>
      <c r="C2714" t="s">
        <v>918</v>
      </c>
      <c r="D2714">
        <v>3</v>
      </c>
    </row>
    <row r="2715" spans="1:4">
      <c r="A2715" t="s">
        <v>464</v>
      </c>
      <c r="B2715" t="s">
        <v>419</v>
      </c>
      <c r="C2715" t="s">
        <v>470</v>
      </c>
      <c r="D2715">
        <v>5</v>
      </c>
    </row>
    <row r="2716" spans="1:4">
      <c r="A2716" t="s">
        <v>464</v>
      </c>
      <c r="B2716" t="s">
        <v>419</v>
      </c>
      <c r="C2716" t="s">
        <v>1367</v>
      </c>
      <c r="D2716">
        <v>8</v>
      </c>
    </row>
    <row r="2717" spans="1:4">
      <c r="A2717" t="s">
        <v>464</v>
      </c>
      <c r="B2717" t="s">
        <v>419</v>
      </c>
      <c r="C2717" t="s">
        <v>472</v>
      </c>
      <c r="D2717">
        <v>0</v>
      </c>
    </row>
    <row r="2718" spans="1:4">
      <c r="A2718" t="s">
        <v>464</v>
      </c>
      <c r="B2718" t="s">
        <v>420</v>
      </c>
      <c r="C2718" t="s">
        <v>467</v>
      </c>
      <c r="D2718">
        <v>11</v>
      </c>
    </row>
    <row r="2719" spans="1:4">
      <c r="A2719" t="s">
        <v>464</v>
      </c>
      <c r="B2719" t="s">
        <v>420</v>
      </c>
      <c r="C2719" t="s">
        <v>466</v>
      </c>
      <c r="D2719">
        <v>7</v>
      </c>
    </row>
    <row r="2720" spans="1:4">
      <c r="A2720" t="s">
        <v>464</v>
      </c>
      <c r="B2720" t="s">
        <v>420</v>
      </c>
      <c r="C2720" t="s">
        <v>468</v>
      </c>
      <c r="D2720">
        <v>1</v>
      </c>
    </row>
    <row r="2721" spans="1:4">
      <c r="A2721" t="s">
        <v>464</v>
      </c>
      <c r="B2721" t="s">
        <v>420</v>
      </c>
      <c r="C2721" t="s">
        <v>918</v>
      </c>
      <c r="D2721">
        <v>3</v>
      </c>
    </row>
    <row r="2722" spans="1:4">
      <c r="A2722" t="s">
        <v>464</v>
      </c>
      <c r="B2722" t="s">
        <v>420</v>
      </c>
      <c r="C2722" t="s">
        <v>470</v>
      </c>
      <c r="D2722">
        <v>6</v>
      </c>
    </row>
    <row r="2723" spans="1:4">
      <c r="A2723" t="s">
        <v>464</v>
      </c>
      <c r="B2723" t="s">
        <v>420</v>
      </c>
      <c r="C2723" t="s">
        <v>1367</v>
      </c>
      <c r="D2723">
        <v>4</v>
      </c>
    </row>
    <row r="2724" spans="1:4">
      <c r="A2724" t="s">
        <v>464</v>
      </c>
      <c r="B2724" t="s">
        <v>420</v>
      </c>
      <c r="C2724" t="s">
        <v>472</v>
      </c>
      <c r="D2724">
        <v>1</v>
      </c>
    </row>
    <row r="2725" spans="1:4">
      <c r="A2725" t="s">
        <v>464</v>
      </c>
      <c r="B2725" t="s">
        <v>421</v>
      </c>
      <c r="C2725" t="s">
        <v>467</v>
      </c>
      <c r="D2725">
        <v>11</v>
      </c>
    </row>
    <row r="2726" spans="1:4">
      <c r="A2726" t="s">
        <v>464</v>
      </c>
      <c r="B2726" t="s">
        <v>421</v>
      </c>
      <c r="C2726" t="s">
        <v>466</v>
      </c>
      <c r="D2726">
        <v>3</v>
      </c>
    </row>
    <row r="2727" spans="1:4">
      <c r="A2727" t="s">
        <v>464</v>
      </c>
      <c r="B2727" t="s">
        <v>421</v>
      </c>
      <c r="C2727" t="s">
        <v>468</v>
      </c>
      <c r="D2727">
        <v>7</v>
      </c>
    </row>
    <row r="2728" spans="1:4">
      <c r="A2728" t="s">
        <v>464</v>
      </c>
      <c r="B2728" t="s">
        <v>421</v>
      </c>
      <c r="C2728" t="s">
        <v>918</v>
      </c>
      <c r="D2728">
        <v>0</v>
      </c>
    </row>
    <row r="2729" spans="1:4">
      <c r="A2729" t="s">
        <v>464</v>
      </c>
      <c r="B2729" t="s">
        <v>421</v>
      </c>
      <c r="C2729" t="s">
        <v>470</v>
      </c>
      <c r="D2729">
        <v>1</v>
      </c>
    </row>
    <row r="2730" spans="1:4">
      <c r="A2730" t="s">
        <v>464</v>
      </c>
      <c r="B2730" t="s">
        <v>421</v>
      </c>
      <c r="C2730" t="s">
        <v>1367</v>
      </c>
      <c r="D2730">
        <v>2</v>
      </c>
    </row>
    <row r="2731" spans="1:4">
      <c r="A2731" t="s">
        <v>464</v>
      </c>
      <c r="B2731" t="s">
        <v>421</v>
      </c>
      <c r="C2731" t="s">
        <v>472</v>
      </c>
      <c r="D2731">
        <v>0</v>
      </c>
    </row>
    <row r="2732" spans="1:4">
      <c r="A2732" t="s">
        <v>464</v>
      </c>
      <c r="B2732" t="s">
        <v>422</v>
      </c>
      <c r="C2732" t="s">
        <v>467</v>
      </c>
      <c r="D2732">
        <v>12</v>
      </c>
    </row>
    <row r="2733" spans="1:4">
      <c r="A2733" t="s">
        <v>464</v>
      </c>
      <c r="B2733" t="s">
        <v>422</v>
      </c>
      <c r="C2733" t="s">
        <v>466</v>
      </c>
      <c r="D2733">
        <v>8</v>
      </c>
    </row>
    <row r="2734" spans="1:4">
      <c r="A2734" t="s">
        <v>464</v>
      </c>
      <c r="B2734" t="s">
        <v>422</v>
      </c>
      <c r="C2734" t="s">
        <v>468</v>
      </c>
      <c r="D2734">
        <v>9</v>
      </c>
    </row>
    <row r="2735" spans="1:4">
      <c r="A2735" t="s">
        <v>464</v>
      </c>
      <c r="B2735" t="s">
        <v>422</v>
      </c>
      <c r="C2735" t="s">
        <v>918</v>
      </c>
      <c r="D2735">
        <v>2</v>
      </c>
    </row>
    <row r="2736" spans="1:4">
      <c r="A2736" t="s">
        <v>464</v>
      </c>
      <c r="B2736" t="s">
        <v>422</v>
      </c>
      <c r="C2736" t="s">
        <v>470</v>
      </c>
      <c r="D2736">
        <v>3</v>
      </c>
    </row>
    <row r="2737" spans="1:4">
      <c r="A2737" t="s">
        <v>464</v>
      </c>
      <c r="B2737" t="s">
        <v>422</v>
      </c>
      <c r="C2737" t="s">
        <v>1367</v>
      </c>
      <c r="D2737">
        <v>2</v>
      </c>
    </row>
    <row r="2738" spans="1:4">
      <c r="A2738" t="s">
        <v>464</v>
      </c>
      <c r="B2738" t="s">
        <v>422</v>
      </c>
      <c r="C2738" t="s">
        <v>472</v>
      </c>
      <c r="D2738">
        <v>6</v>
      </c>
    </row>
    <row r="2739" spans="1:4">
      <c r="A2739" t="s">
        <v>464</v>
      </c>
      <c r="B2739" t="s">
        <v>423</v>
      </c>
      <c r="C2739" t="s">
        <v>467</v>
      </c>
      <c r="D2739">
        <v>32</v>
      </c>
    </row>
    <row r="2740" spans="1:4">
      <c r="A2740" t="s">
        <v>464</v>
      </c>
      <c r="B2740" t="s">
        <v>423</v>
      </c>
      <c r="C2740" t="s">
        <v>466</v>
      </c>
      <c r="D2740">
        <v>1</v>
      </c>
    </row>
    <row r="2741" spans="1:4">
      <c r="A2741" t="s">
        <v>464</v>
      </c>
      <c r="B2741" t="s">
        <v>423</v>
      </c>
      <c r="C2741" t="s">
        <v>468</v>
      </c>
      <c r="D2741">
        <v>32</v>
      </c>
    </row>
    <row r="2742" spans="1:4">
      <c r="A2742" t="s">
        <v>464</v>
      </c>
      <c r="B2742" t="s">
        <v>423</v>
      </c>
      <c r="C2742" t="s">
        <v>918</v>
      </c>
      <c r="D2742">
        <v>28</v>
      </c>
    </row>
    <row r="2743" spans="1:4">
      <c r="A2743" t="s">
        <v>464</v>
      </c>
      <c r="B2743" t="s">
        <v>423</v>
      </c>
      <c r="C2743" t="s">
        <v>470</v>
      </c>
      <c r="D2743">
        <v>21</v>
      </c>
    </row>
    <row r="2744" spans="1:4">
      <c r="A2744" t="s">
        <v>464</v>
      </c>
      <c r="B2744" t="s">
        <v>423</v>
      </c>
      <c r="C2744" t="s">
        <v>1367</v>
      </c>
      <c r="D2744">
        <v>1</v>
      </c>
    </row>
    <row r="2745" spans="1:4">
      <c r="A2745" t="s">
        <v>464</v>
      </c>
      <c r="B2745" t="s">
        <v>423</v>
      </c>
      <c r="C2745" t="s">
        <v>472</v>
      </c>
      <c r="D2745">
        <v>14</v>
      </c>
    </row>
    <row r="2746" spans="1:4">
      <c r="A2746" t="s">
        <v>464</v>
      </c>
      <c r="B2746" t="s">
        <v>424</v>
      </c>
      <c r="C2746" t="s">
        <v>467</v>
      </c>
      <c r="D2746">
        <v>9</v>
      </c>
    </row>
    <row r="2747" spans="1:4">
      <c r="A2747" t="s">
        <v>464</v>
      </c>
      <c r="B2747" t="s">
        <v>424</v>
      </c>
      <c r="C2747" t="s">
        <v>466</v>
      </c>
      <c r="D2747">
        <v>1</v>
      </c>
    </row>
    <row r="2748" spans="1:4">
      <c r="A2748" t="s">
        <v>464</v>
      </c>
      <c r="B2748" t="s">
        <v>424</v>
      </c>
      <c r="C2748" t="s">
        <v>468</v>
      </c>
      <c r="D2748">
        <v>4</v>
      </c>
    </row>
    <row r="2749" spans="1:4">
      <c r="A2749" t="s">
        <v>464</v>
      </c>
      <c r="B2749" t="s">
        <v>424</v>
      </c>
      <c r="C2749" t="s">
        <v>918</v>
      </c>
      <c r="D2749">
        <v>11</v>
      </c>
    </row>
    <row r="2750" spans="1:4">
      <c r="A2750" t="s">
        <v>464</v>
      </c>
      <c r="B2750" t="s">
        <v>424</v>
      </c>
      <c r="C2750" t="s">
        <v>470</v>
      </c>
      <c r="D2750">
        <v>21</v>
      </c>
    </row>
    <row r="2751" spans="1:4">
      <c r="A2751" t="s">
        <v>464</v>
      </c>
      <c r="B2751" t="s">
        <v>424</v>
      </c>
      <c r="C2751" t="s">
        <v>1367</v>
      </c>
      <c r="D2751">
        <v>0</v>
      </c>
    </row>
    <row r="2752" spans="1:4">
      <c r="A2752" t="s">
        <v>464</v>
      </c>
      <c r="B2752" t="s">
        <v>424</v>
      </c>
      <c r="C2752" t="s">
        <v>472</v>
      </c>
      <c r="D2752">
        <v>0</v>
      </c>
    </row>
    <row r="2753" spans="1:4">
      <c r="A2753" t="s">
        <v>464</v>
      </c>
      <c r="B2753" t="s">
        <v>425</v>
      </c>
      <c r="C2753" t="s">
        <v>467</v>
      </c>
      <c r="D2753">
        <v>26</v>
      </c>
    </row>
    <row r="2754" spans="1:4">
      <c r="A2754" t="s">
        <v>464</v>
      </c>
      <c r="B2754" t="s">
        <v>425</v>
      </c>
      <c r="C2754" t="s">
        <v>466</v>
      </c>
      <c r="D2754">
        <v>3</v>
      </c>
    </row>
    <row r="2755" spans="1:4">
      <c r="A2755" t="s">
        <v>464</v>
      </c>
      <c r="B2755" t="s">
        <v>425</v>
      </c>
      <c r="C2755" t="s">
        <v>468</v>
      </c>
      <c r="D2755">
        <v>16</v>
      </c>
    </row>
    <row r="2756" spans="1:4">
      <c r="A2756" t="s">
        <v>464</v>
      </c>
      <c r="B2756" t="s">
        <v>425</v>
      </c>
      <c r="C2756" t="s">
        <v>918</v>
      </c>
      <c r="D2756">
        <v>3</v>
      </c>
    </row>
    <row r="2757" spans="1:4">
      <c r="A2757" t="s">
        <v>464</v>
      </c>
      <c r="B2757" t="s">
        <v>425</v>
      </c>
      <c r="C2757" t="s">
        <v>470</v>
      </c>
      <c r="D2757">
        <v>24</v>
      </c>
    </row>
    <row r="2758" spans="1:4">
      <c r="A2758" t="s">
        <v>464</v>
      </c>
      <c r="B2758" t="s">
        <v>425</v>
      </c>
      <c r="C2758" t="s">
        <v>1367</v>
      </c>
      <c r="D2758">
        <v>10</v>
      </c>
    </row>
    <row r="2759" spans="1:4">
      <c r="A2759" t="s">
        <v>464</v>
      </c>
      <c r="B2759" t="s">
        <v>425</v>
      </c>
      <c r="C2759" t="s">
        <v>472</v>
      </c>
      <c r="D2759">
        <v>0</v>
      </c>
    </row>
    <row r="2760" spans="1:4">
      <c r="A2760" t="s">
        <v>464</v>
      </c>
      <c r="B2760" t="s">
        <v>426</v>
      </c>
      <c r="C2760" t="s">
        <v>467</v>
      </c>
      <c r="D2760">
        <v>86</v>
      </c>
    </row>
    <row r="2761" spans="1:4">
      <c r="A2761" t="s">
        <v>464</v>
      </c>
      <c r="B2761" t="s">
        <v>426</v>
      </c>
      <c r="C2761" t="s">
        <v>466</v>
      </c>
      <c r="D2761">
        <v>3</v>
      </c>
    </row>
    <row r="2762" spans="1:4">
      <c r="A2762" t="s">
        <v>464</v>
      </c>
      <c r="B2762" t="s">
        <v>426</v>
      </c>
      <c r="C2762" t="s">
        <v>468</v>
      </c>
      <c r="D2762">
        <v>18</v>
      </c>
    </row>
    <row r="2763" spans="1:4">
      <c r="A2763" t="s">
        <v>464</v>
      </c>
      <c r="B2763" t="s">
        <v>426</v>
      </c>
      <c r="C2763" t="s">
        <v>918</v>
      </c>
      <c r="D2763">
        <v>4</v>
      </c>
    </row>
    <row r="2764" spans="1:4">
      <c r="A2764" t="s">
        <v>464</v>
      </c>
      <c r="B2764" t="s">
        <v>426</v>
      </c>
      <c r="C2764" t="s">
        <v>470</v>
      </c>
      <c r="D2764">
        <v>5</v>
      </c>
    </row>
    <row r="2765" spans="1:4">
      <c r="A2765" t="s">
        <v>464</v>
      </c>
      <c r="B2765" t="s">
        <v>426</v>
      </c>
      <c r="C2765" t="s">
        <v>1367</v>
      </c>
      <c r="D2765">
        <v>1</v>
      </c>
    </row>
    <row r="2766" spans="1:4">
      <c r="A2766" t="s">
        <v>464</v>
      </c>
      <c r="B2766" t="s">
        <v>426</v>
      </c>
      <c r="C2766" t="s">
        <v>472</v>
      </c>
      <c r="D2766">
        <v>28</v>
      </c>
    </row>
    <row r="2767" spans="1:4">
      <c r="A2767" t="s">
        <v>464</v>
      </c>
      <c r="B2767" t="s">
        <v>427</v>
      </c>
      <c r="C2767" t="s">
        <v>467</v>
      </c>
      <c r="D2767">
        <v>11</v>
      </c>
    </row>
    <row r="2768" spans="1:4">
      <c r="A2768" t="s">
        <v>464</v>
      </c>
      <c r="B2768" t="s">
        <v>427</v>
      </c>
      <c r="C2768" t="s">
        <v>466</v>
      </c>
      <c r="D2768">
        <v>5</v>
      </c>
    </row>
    <row r="2769" spans="1:4">
      <c r="A2769" t="s">
        <v>464</v>
      </c>
      <c r="B2769" t="s">
        <v>427</v>
      </c>
      <c r="C2769" t="s">
        <v>468</v>
      </c>
      <c r="D2769">
        <v>0</v>
      </c>
    </row>
    <row r="2770" spans="1:4">
      <c r="A2770" t="s">
        <v>464</v>
      </c>
      <c r="B2770" t="s">
        <v>427</v>
      </c>
      <c r="C2770" t="s">
        <v>918</v>
      </c>
      <c r="D2770">
        <v>0</v>
      </c>
    </row>
    <row r="2771" spans="1:4">
      <c r="A2771" t="s">
        <v>464</v>
      </c>
      <c r="B2771" t="s">
        <v>427</v>
      </c>
      <c r="C2771" t="s">
        <v>470</v>
      </c>
      <c r="D2771">
        <v>0</v>
      </c>
    </row>
    <row r="2772" spans="1:4">
      <c r="A2772" t="s">
        <v>464</v>
      </c>
      <c r="B2772" t="s">
        <v>427</v>
      </c>
      <c r="C2772" t="s">
        <v>1367</v>
      </c>
      <c r="D2772">
        <v>0</v>
      </c>
    </row>
    <row r="2773" spans="1:4">
      <c r="A2773" t="s">
        <v>464</v>
      </c>
      <c r="B2773" t="s">
        <v>427</v>
      </c>
      <c r="C2773" t="s">
        <v>472</v>
      </c>
      <c r="D2773">
        <v>0</v>
      </c>
    </row>
    <row r="2774" spans="1:4">
      <c r="A2774" t="s">
        <v>464</v>
      </c>
      <c r="B2774" t="s">
        <v>428</v>
      </c>
      <c r="C2774" t="s">
        <v>467</v>
      </c>
      <c r="D2774">
        <v>13</v>
      </c>
    </row>
    <row r="2775" spans="1:4">
      <c r="A2775" t="s">
        <v>464</v>
      </c>
      <c r="B2775" t="s">
        <v>428</v>
      </c>
      <c r="C2775" t="s">
        <v>466</v>
      </c>
      <c r="D2775">
        <v>1</v>
      </c>
    </row>
    <row r="2776" spans="1:4">
      <c r="A2776" t="s">
        <v>464</v>
      </c>
      <c r="B2776" t="s">
        <v>428</v>
      </c>
      <c r="C2776" t="s">
        <v>468</v>
      </c>
      <c r="D2776">
        <v>1</v>
      </c>
    </row>
    <row r="2777" spans="1:4">
      <c r="A2777" t="s">
        <v>464</v>
      </c>
      <c r="B2777" t="s">
        <v>428</v>
      </c>
      <c r="C2777" t="s">
        <v>918</v>
      </c>
      <c r="D2777">
        <v>4</v>
      </c>
    </row>
    <row r="2778" spans="1:4">
      <c r="A2778" t="s">
        <v>464</v>
      </c>
      <c r="B2778" t="s">
        <v>428</v>
      </c>
      <c r="C2778" t="s">
        <v>470</v>
      </c>
      <c r="D2778">
        <v>4</v>
      </c>
    </row>
    <row r="2779" spans="1:4">
      <c r="A2779" t="s">
        <v>464</v>
      </c>
      <c r="B2779" t="s">
        <v>428</v>
      </c>
      <c r="C2779" t="s">
        <v>1367</v>
      </c>
      <c r="D2779">
        <v>1</v>
      </c>
    </row>
    <row r="2780" spans="1:4">
      <c r="A2780" t="s">
        <v>464</v>
      </c>
      <c r="B2780" t="s">
        <v>428</v>
      </c>
      <c r="C2780" t="s">
        <v>472</v>
      </c>
      <c r="D2780">
        <v>0</v>
      </c>
    </row>
    <row r="2781" spans="1:4">
      <c r="A2781" t="s">
        <v>464</v>
      </c>
      <c r="B2781" t="s">
        <v>429</v>
      </c>
      <c r="C2781" t="s">
        <v>467</v>
      </c>
      <c r="D2781">
        <v>12</v>
      </c>
    </row>
    <row r="2782" spans="1:4">
      <c r="A2782" t="s">
        <v>464</v>
      </c>
      <c r="B2782" t="s">
        <v>429</v>
      </c>
      <c r="C2782" t="s">
        <v>466</v>
      </c>
      <c r="D2782">
        <v>6</v>
      </c>
    </row>
    <row r="2783" spans="1:4">
      <c r="A2783" t="s">
        <v>464</v>
      </c>
      <c r="B2783" t="s">
        <v>429</v>
      </c>
      <c r="C2783" t="s">
        <v>468</v>
      </c>
      <c r="D2783">
        <v>0</v>
      </c>
    </row>
    <row r="2784" spans="1:4">
      <c r="A2784" t="s">
        <v>464</v>
      </c>
      <c r="B2784" t="s">
        <v>429</v>
      </c>
      <c r="C2784" t="s">
        <v>918</v>
      </c>
      <c r="D2784">
        <v>0</v>
      </c>
    </row>
    <row r="2785" spans="1:4">
      <c r="A2785" t="s">
        <v>464</v>
      </c>
      <c r="B2785" t="s">
        <v>429</v>
      </c>
      <c r="C2785" t="s">
        <v>470</v>
      </c>
      <c r="D2785">
        <v>1</v>
      </c>
    </row>
    <row r="2786" spans="1:4">
      <c r="A2786" t="s">
        <v>464</v>
      </c>
      <c r="B2786" t="s">
        <v>429</v>
      </c>
      <c r="C2786" t="s">
        <v>1367</v>
      </c>
      <c r="D2786">
        <v>0</v>
      </c>
    </row>
    <row r="2787" spans="1:4">
      <c r="A2787" t="s">
        <v>464</v>
      </c>
      <c r="B2787" t="s">
        <v>429</v>
      </c>
      <c r="C2787" t="s">
        <v>472</v>
      </c>
      <c r="D2787">
        <v>1</v>
      </c>
    </row>
    <row r="2788" spans="1:4">
      <c r="A2788" t="s">
        <v>464</v>
      </c>
      <c r="B2788" t="s">
        <v>430</v>
      </c>
      <c r="C2788" t="s">
        <v>467</v>
      </c>
      <c r="D2788">
        <v>2</v>
      </c>
    </row>
    <row r="2789" spans="1:4">
      <c r="A2789" t="s">
        <v>464</v>
      </c>
      <c r="B2789" t="s">
        <v>430</v>
      </c>
      <c r="C2789" t="s">
        <v>466</v>
      </c>
      <c r="D2789">
        <v>0</v>
      </c>
    </row>
    <row r="2790" spans="1:4">
      <c r="A2790" t="s">
        <v>464</v>
      </c>
      <c r="B2790" t="s">
        <v>430</v>
      </c>
      <c r="C2790" t="s">
        <v>468</v>
      </c>
      <c r="D2790">
        <v>0</v>
      </c>
    </row>
    <row r="2791" spans="1:4">
      <c r="A2791" t="s">
        <v>464</v>
      </c>
      <c r="B2791" t="s">
        <v>430</v>
      </c>
      <c r="C2791" t="s">
        <v>918</v>
      </c>
      <c r="D2791">
        <v>0</v>
      </c>
    </row>
    <row r="2792" spans="1:4">
      <c r="A2792" t="s">
        <v>464</v>
      </c>
      <c r="B2792" t="s">
        <v>430</v>
      </c>
      <c r="C2792" t="s">
        <v>470</v>
      </c>
      <c r="D2792">
        <v>1</v>
      </c>
    </row>
    <row r="2793" spans="1:4">
      <c r="A2793" t="s">
        <v>464</v>
      </c>
      <c r="B2793" t="s">
        <v>430</v>
      </c>
      <c r="C2793" t="s">
        <v>1367</v>
      </c>
      <c r="D2793">
        <v>0</v>
      </c>
    </row>
    <row r="2794" spans="1:4">
      <c r="A2794" t="s">
        <v>464</v>
      </c>
      <c r="B2794" t="s">
        <v>430</v>
      </c>
      <c r="C2794" t="s">
        <v>472</v>
      </c>
      <c r="D2794">
        <v>0</v>
      </c>
    </row>
    <row r="2795" spans="1:4">
      <c r="A2795" t="s">
        <v>464</v>
      </c>
      <c r="B2795" t="s">
        <v>431</v>
      </c>
      <c r="C2795" t="s">
        <v>467</v>
      </c>
      <c r="D2795">
        <v>86</v>
      </c>
    </row>
    <row r="2796" spans="1:4">
      <c r="A2796" t="s">
        <v>464</v>
      </c>
      <c r="B2796" t="s">
        <v>431</v>
      </c>
      <c r="C2796" t="s">
        <v>466</v>
      </c>
      <c r="D2796">
        <v>17</v>
      </c>
    </row>
    <row r="2797" spans="1:4">
      <c r="A2797" t="s">
        <v>464</v>
      </c>
      <c r="B2797" t="s">
        <v>431</v>
      </c>
      <c r="C2797" t="s">
        <v>468</v>
      </c>
      <c r="D2797">
        <v>12</v>
      </c>
    </row>
    <row r="2798" spans="1:4">
      <c r="A2798" t="s">
        <v>464</v>
      </c>
      <c r="B2798" t="s">
        <v>431</v>
      </c>
      <c r="C2798" t="s">
        <v>918</v>
      </c>
      <c r="D2798">
        <v>6</v>
      </c>
    </row>
    <row r="2799" spans="1:4">
      <c r="A2799" t="s">
        <v>464</v>
      </c>
      <c r="B2799" t="s">
        <v>431</v>
      </c>
      <c r="C2799" t="s">
        <v>470</v>
      </c>
      <c r="D2799">
        <v>12</v>
      </c>
    </row>
    <row r="2800" spans="1:4">
      <c r="A2800" t="s">
        <v>464</v>
      </c>
      <c r="B2800" t="s">
        <v>431</v>
      </c>
      <c r="C2800" t="s">
        <v>1367</v>
      </c>
      <c r="D2800">
        <v>1</v>
      </c>
    </row>
    <row r="2801" spans="1:4">
      <c r="A2801" t="s">
        <v>464</v>
      </c>
      <c r="B2801" t="s">
        <v>431</v>
      </c>
      <c r="C2801" t="s">
        <v>472</v>
      </c>
      <c r="D2801">
        <v>5</v>
      </c>
    </row>
    <row r="2802" spans="1:4">
      <c r="A2802" t="s">
        <v>464</v>
      </c>
      <c r="B2802" t="s">
        <v>432</v>
      </c>
      <c r="C2802" t="s">
        <v>467</v>
      </c>
      <c r="D2802">
        <v>88</v>
      </c>
    </row>
    <row r="2803" spans="1:4">
      <c r="A2803" t="s">
        <v>464</v>
      </c>
      <c r="B2803" t="s">
        <v>432</v>
      </c>
      <c r="C2803" t="s">
        <v>466</v>
      </c>
      <c r="D2803">
        <v>15</v>
      </c>
    </row>
    <row r="2804" spans="1:4">
      <c r="A2804" t="s">
        <v>464</v>
      </c>
      <c r="B2804" t="s">
        <v>432</v>
      </c>
      <c r="C2804" t="s">
        <v>468</v>
      </c>
      <c r="D2804">
        <v>82</v>
      </c>
    </row>
    <row r="2805" spans="1:4">
      <c r="A2805" t="s">
        <v>464</v>
      </c>
      <c r="B2805" t="s">
        <v>432</v>
      </c>
      <c r="C2805" t="s">
        <v>918</v>
      </c>
      <c r="D2805">
        <v>40</v>
      </c>
    </row>
    <row r="2806" spans="1:4">
      <c r="A2806" t="s">
        <v>464</v>
      </c>
      <c r="B2806" t="s">
        <v>432</v>
      </c>
      <c r="C2806" t="s">
        <v>470</v>
      </c>
      <c r="D2806">
        <v>77</v>
      </c>
    </row>
    <row r="2807" spans="1:4">
      <c r="A2807" t="s">
        <v>464</v>
      </c>
      <c r="B2807" t="s">
        <v>432</v>
      </c>
      <c r="C2807" t="s">
        <v>1367</v>
      </c>
      <c r="D2807">
        <v>18</v>
      </c>
    </row>
    <row r="2808" spans="1:4">
      <c r="A2808" t="s">
        <v>464</v>
      </c>
      <c r="B2808" t="s">
        <v>432</v>
      </c>
      <c r="C2808" t="s">
        <v>472</v>
      </c>
      <c r="D2808">
        <v>36</v>
      </c>
    </row>
    <row r="2809" spans="1:4">
      <c r="A2809" t="s">
        <v>464</v>
      </c>
      <c r="B2809" t="s">
        <v>433</v>
      </c>
      <c r="C2809" t="s">
        <v>467</v>
      </c>
      <c r="D2809">
        <v>15</v>
      </c>
    </row>
    <row r="2810" spans="1:4">
      <c r="A2810" t="s">
        <v>464</v>
      </c>
      <c r="B2810" t="s">
        <v>433</v>
      </c>
      <c r="C2810" t="s">
        <v>466</v>
      </c>
      <c r="D2810">
        <v>10</v>
      </c>
    </row>
    <row r="2811" spans="1:4">
      <c r="A2811" t="s">
        <v>464</v>
      </c>
      <c r="B2811" t="s">
        <v>433</v>
      </c>
      <c r="C2811" t="s">
        <v>468</v>
      </c>
      <c r="D2811">
        <v>3</v>
      </c>
    </row>
    <row r="2812" spans="1:4">
      <c r="A2812" t="s">
        <v>464</v>
      </c>
      <c r="B2812" t="s">
        <v>433</v>
      </c>
      <c r="C2812" t="s">
        <v>918</v>
      </c>
      <c r="D2812">
        <v>11</v>
      </c>
    </row>
    <row r="2813" spans="1:4">
      <c r="A2813" t="s">
        <v>464</v>
      </c>
      <c r="B2813" t="s">
        <v>433</v>
      </c>
      <c r="C2813" t="s">
        <v>470</v>
      </c>
      <c r="D2813">
        <v>4</v>
      </c>
    </row>
    <row r="2814" spans="1:4">
      <c r="A2814" t="s">
        <v>464</v>
      </c>
      <c r="B2814" t="s">
        <v>433</v>
      </c>
      <c r="C2814" t="s">
        <v>1367</v>
      </c>
      <c r="D2814">
        <v>3</v>
      </c>
    </row>
    <row r="2815" spans="1:4">
      <c r="A2815" t="s">
        <v>464</v>
      </c>
      <c r="B2815" t="s">
        <v>433</v>
      </c>
      <c r="C2815" t="s">
        <v>472</v>
      </c>
      <c r="D2815">
        <v>0</v>
      </c>
    </row>
    <row r="2816" spans="1:4">
      <c r="A2816" t="s">
        <v>464</v>
      </c>
      <c r="B2816" t="s">
        <v>434</v>
      </c>
      <c r="C2816" t="s">
        <v>467</v>
      </c>
      <c r="D2816">
        <v>21</v>
      </c>
    </row>
    <row r="2817" spans="1:4">
      <c r="A2817" t="s">
        <v>464</v>
      </c>
      <c r="B2817" t="s">
        <v>434</v>
      </c>
      <c r="C2817" t="s">
        <v>466</v>
      </c>
      <c r="D2817">
        <v>5</v>
      </c>
    </row>
    <row r="2818" spans="1:4">
      <c r="A2818" t="s">
        <v>464</v>
      </c>
      <c r="B2818" t="s">
        <v>434</v>
      </c>
      <c r="C2818" t="s">
        <v>468</v>
      </c>
      <c r="D2818">
        <v>8</v>
      </c>
    </row>
    <row r="2819" spans="1:4">
      <c r="A2819" t="s">
        <v>464</v>
      </c>
      <c r="B2819" t="s">
        <v>434</v>
      </c>
      <c r="C2819" t="s">
        <v>918</v>
      </c>
      <c r="D2819">
        <v>8</v>
      </c>
    </row>
    <row r="2820" spans="1:4">
      <c r="A2820" t="s">
        <v>464</v>
      </c>
      <c r="B2820" t="s">
        <v>434</v>
      </c>
      <c r="C2820" t="s">
        <v>470</v>
      </c>
      <c r="D2820">
        <v>4</v>
      </c>
    </row>
    <row r="2821" spans="1:4">
      <c r="A2821" t="s">
        <v>464</v>
      </c>
      <c r="B2821" t="s">
        <v>434</v>
      </c>
      <c r="C2821" t="s">
        <v>1367</v>
      </c>
      <c r="D2821">
        <v>0</v>
      </c>
    </row>
    <row r="2822" spans="1:4">
      <c r="A2822" t="s">
        <v>464</v>
      </c>
      <c r="B2822" t="s">
        <v>434</v>
      </c>
      <c r="C2822" t="s">
        <v>472</v>
      </c>
      <c r="D2822">
        <v>1</v>
      </c>
    </row>
    <row r="2823" spans="1:4">
      <c r="A2823" t="s">
        <v>464</v>
      </c>
      <c r="B2823" t="s">
        <v>435</v>
      </c>
      <c r="C2823" t="s">
        <v>467</v>
      </c>
      <c r="D2823">
        <v>3</v>
      </c>
    </row>
    <row r="2824" spans="1:4">
      <c r="A2824" t="s">
        <v>464</v>
      </c>
      <c r="B2824" t="s">
        <v>435</v>
      </c>
      <c r="C2824" t="s">
        <v>466</v>
      </c>
      <c r="D2824">
        <v>0</v>
      </c>
    </row>
    <row r="2825" spans="1:4">
      <c r="A2825" t="s">
        <v>464</v>
      </c>
      <c r="B2825" t="s">
        <v>435</v>
      </c>
      <c r="C2825" t="s">
        <v>468</v>
      </c>
      <c r="D2825">
        <v>0</v>
      </c>
    </row>
    <row r="2826" spans="1:4">
      <c r="A2826" t="s">
        <v>464</v>
      </c>
      <c r="B2826" t="s">
        <v>435</v>
      </c>
      <c r="C2826" t="s">
        <v>918</v>
      </c>
      <c r="D2826">
        <v>0</v>
      </c>
    </row>
    <row r="2827" spans="1:4">
      <c r="A2827" t="s">
        <v>464</v>
      </c>
      <c r="B2827" t="s">
        <v>435</v>
      </c>
      <c r="C2827" t="s">
        <v>470</v>
      </c>
      <c r="D2827">
        <v>2</v>
      </c>
    </row>
    <row r="2828" spans="1:4">
      <c r="A2828" t="s">
        <v>464</v>
      </c>
      <c r="B2828" t="s">
        <v>435</v>
      </c>
      <c r="C2828" t="s">
        <v>1367</v>
      </c>
      <c r="D2828">
        <v>1</v>
      </c>
    </row>
    <row r="2829" spans="1:4">
      <c r="A2829" t="s">
        <v>464</v>
      </c>
      <c r="B2829" t="s">
        <v>435</v>
      </c>
      <c r="C2829" t="s">
        <v>472</v>
      </c>
      <c r="D2829">
        <v>1</v>
      </c>
    </row>
    <row r="2830" spans="1:4">
      <c r="A2830" t="s">
        <v>464</v>
      </c>
      <c r="B2830" t="s">
        <v>460</v>
      </c>
      <c r="C2830" t="s">
        <v>467</v>
      </c>
      <c r="D2830">
        <v>27</v>
      </c>
    </row>
    <row r="2831" spans="1:4">
      <c r="A2831" t="s">
        <v>464</v>
      </c>
      <c r="B2831" t="s">
        <v>460</v>
      </c>
      <c r="C2831" t="s">
        <v>466</v>
      </c>
      <c r="D2831">
        <v>4</v>
      </c>
    </row>
    <row r="2832" spans="1:4">
      <c r="A2832" t="s">
        <v>464</v>
      </c>
      <c r="B2832" t="s">
        <v>460</v>
      </c>
      <c r="C2832" t="s">
        <v>468</v>
      </c>
      <c r="D2832">
        <v>4</v>
      </c>
    </row>
    <row r="2833" spans="1:4">
      <c r="A2833" t="s">
        <v>464</v>
      </c>
      <c r="B2833" t="s">
        <v>460</v>
      </c>
      <c r="C2833" t="s">
        <v>918</v>
      </c>
      <c r="D2833">
        <v>47</v>
      </c>
    </row>
    <row r="2834" spans="1:4">
      <c r="A2834" t="s">
        <v>464</v>
      </c>
      <c r="B2834" t="s">
        <v>460</v>
      </c>
      <c r="C2834" t="s">
        <v>470</v>
      </c>
      <c r="D2834">
        <v>1</v>
      </c>
    </row>
    <row r="2835" spans="1:4">
      <c r="A2835" t="s">
        <v>464</v>
      </c>
      <c r="B2835" t="s">
        <v>460</v>
      </c>
      <c r="C2835" t="s">
        <v>1367</v>
      </c>
      <c r="D2835">
        <v>3</v>
      </c>
    </row>
    <row r="2836" spans="1:4">
      <c r="A2836" t="s">
        <v>464</v>
      </c>
      <c r="B2836" t="s">
        <v>460</v>
      </c>
      <c r="C2836" t="s">
        <v>472</v>
      </c>
      <c r="D2836">
        <v>1</v>
      </c>
    </row>
    <row r="2837" spans="1:4">
      <c r="A2837" t="s">
        <v>464</v>
      </c>
      <c r="B2837" t="s">
        <v>436</v>
      </c>
      <c r="C2837" t="s">
        <v>467</v>
      </c>
      <c r="D2837">
        <v>4</v>
      </c>
    </row>
    <row r="2838" spans="1:4">
      <c r="A2838" t="s">
        <v>464</v>
      </c>
      <c r="B2838" t="s">
        <v>436</v>
      </c>
      <c r="C2838" t="s">
        <v>466</v>
      </c>
      <c r="D2838">
        <v>5</v>
      </c>
    </row>
    <row r="2839" spans="1:4">
      <c r="A2839" t="s">
        <v>464</v>
      </c>
      <c r="B2839" t="s">
        <v>436</v>
      </c>
      <c r="C2839" t="s">
        <v>468</v>
      </c>
      <c r="D2839">
        <v>0</v>
      </c>
    </row>
    <row r="2840" spans="1:4">
      <c r="A2840" t="s">
        <v>464</v>
      </c>
      <c r="B2840" t="s">
        <v>436</v>
      </c>
      <c r="C2840" t="s">
        <v>918</v>
      </c>
      <c r="D2840">
        <v>0</v>
      </c>
    </row>
    <row r="2841" spans="1:4">
      <c r="A2841" t="s">
        <v>464</v>
      </c>
      <c r="B2841" t="s">
        <v>436</v>
      </c>
      <c r="C2841" t="s">
        <v>470</v>
      </c>
      <c r="D2841">
        <v>1</v>
      </c>
    </row>
    <row r="2842" spans="1:4">
      <c r="A2842" t="s">
        <v>464</v>
      </c>
      <c r="B2842" t="s">
        <v>436</v>
      </c>
      <c r="C2842" t="s">
        <v>1367</v>
      </c>
      <c r="D2842">
        <v>0</v>
      </c>
    </row>
    <row r="2843" spans="1:4">
      <c r="A2843" t="s">
        <v>464</v>
      </c>
      <c r="B2843" t="s">
        <v>436</v>
      </c>
      <c r="C2843" t="s">
        <v>472</v>
      </c>
      <c r="D2843">
        <v>0</v>
      </c>
    </row>
    <row r="2844" spans="1:4">
      <c r="A2844" t="s">
        <v>464</v>
      </c>
      <c r="B2844" t="s">
        <v>437</v>
      </c>
      <c r="C2844" t="s">
        <v>467</v>
      </c>
      <c r="D2844">
        <v>18</v>
      </c>
    </row>
    <row r="2845" spans="1:4">
      <c r="A2845" t="s">
        <v>464</v>
      </c>
      <c r="B2845" t="s">
        <v>437</v>
      </c>
      <c r="C2845" t="s">
        <v>466</v>
      </c>
      <c r="D2845">
        <v>7</v>
      </c>
    </row>
    <row r="2846" spans="1:4">
      <c r="A2846" t="s">
        <v>464</v>
      </c>
      <c r="B2846" t="s">
        <v>437</v>
      </c>
      <c r="C2846" t="s">
        <v>468</v>
      </c>
      <c r="D2846">
        <v>4</v>
      </c>
    </row>
    <row r="2847" spans="1:4">
      <c r="A2847" t="s">
        <v>464</v>
      </c>
      <c r="B2847" t="s">
        <v>437</v>
      </c>
      <c r="C2847" t="s">
        <v>918</v>
      </c>
      <c r="D2847">
        <v>14</v>
      </c>
    </row>
    <row r="2848" spans="1:4">
      <c r="A2848" t="s">
        <v>464</v>
      </c>
      <c r="B2848" t="s">
        <v>437</v>
      </c>
      <c r="C2848" t="s">
        <v>470</v>
      </c>
      <c r="D2848">
        <v>5</v>
      </c>
    </row>
    <row r="2849" spans="1:4">
      <c r="A2849" t="s">
        <v>464</v>
      </c>
      <c r="B2849" t="s">
        <v>437</v>
      </c>
      <c r="C2849" t="s">
        <v>1367</v>
      </c>
      <c r="D2849">
        <v>13</v>
      </c>
    </row>
    <row r="2850" spans="1:4">
      <c r="A2850" t="s">
        <v>464</v>
      </c>
      <c r="B2850" t="s">
        <v>437</v>
      </c>
      <c r="C2850" t="s">
        <v>472</v>
      </c>
      <c r="D2850">
        <v>2</v>
      </c>
    </row>
    <row r="2851" spans="1:4">
      <c r="A2851" t="s">
        <v>464</v>
      </c>
      <c r="B2851" t="s">
        <v>438</v>
      </c>
      <c r="C2851" t="s">
        <v>467</v>
      </c>
      <c r="D2851">
        <v>6</v>
      </c>
    </row>
    <row r="2852" spans="1:4">
      <c r="A2852" t="s">
        <v>464</v>
      </c>
      <c r="B2852" t="s">
        <v>438</v>
      </c>
      <c r="C2852" t="s">
        <v>466</v>
      </c>
      <c r="D2852">
        <v>10</v>
      </c>
    </row>
    <row r="2853" spans="1:4">
      <c r="A2853" t="s">
        <v>464</v>
      </c>
      <c r="B2853" t="s">
        <v>438</v>
      </c>
      <c r="C2853" t="s">
        <v>468</v>
      </c>
      <c r="D2853">
        <v>2</v>
      </c>
    </row>
    <row r="2854" spans="1:4">
      <c r="A2854" t="s">
        <v>464</v>
      </c>
      <c r="B2854" t="s">
        <v>438</v>
      </c>
      <c r="C2854" t="s">
        <v>918</v>
      </c>
      <c r="D2854">
        <v>2</v>
      </c>
    </row>
    <row r="2855" spans="1:4">
      <c r="A2855" t="s">
        <v>464</v>
      </c>
      <c r="B2855" t="s">
        <v>438</v>
      </c>
      <c r="C2855" t="s">
        <v>470</v>
      </c>
      <c r="D2855">
        <v>1</v>
      </c>
    </row>
    <row r="2856" spans="1:4">
      <c r="A2856" t="s">
        <v>464</v>
      </c>
      <c r="B2856" t="s">
        <v>438</v>
      </c>
      <c r="C2856" t="s">
        <v>1367</v>
      </c>
      <c r="D2856">
        <v>0</v>
      </c>
    </row>
    <row r="2857" spans="1:4">
      <c r="A2857" t="s">
        <v>464</v>
      </c>
      <c r="B2857" t="s">
        <v>438</v>
      </c>
      <c r="C2857" t="s">
        <v>472</v>
      </c>
      <c r="D2857">
        <v>0</v>
      </c>
    </row>
    <row r="2858" spans="1:4">
      <c r="A2858" t="s">
        <v>465</v>
      </c>
      <c r="B2858" t="s">
        <v>439</v>
      </c>
      <c r="C2858" t="s">
        <v>467</v>
      </c>
      <c r="D2858">
        <v>1</v>
      </c>
    </row>
    <row r="2859" spans="1:4">
      <c r="A2859" t="s">
        <v>465</v>
      </c>
      <c r="B2859" t="s">
        <v>439</v>
      </c>
      <c r="C2859" t="s">
        <v>466</v>
      </c>
      <c r="D2859">
        <v>3</v>
      </c>
    </row>
    <row r="2860" spans="1:4">
      <c r="A2860" t="s">
        <v>465</v>
      </c>
      <c r="B2860" t="s">
        <v>439</v>
      </c>
      <c r="C2860" t="s">
        <v>468</v>
      </c>
      <c r="D2860">
        <v>0</v>
      </c>
    </row>
    <row r="2861" spans="1:4">
      <c r="A2861" t="s">
        <v>465</v>
      </c>
      <c r="B2861" t="s">
        <v>439</v>
      </c>
      <c r="C2861" t="s">
        <v>918</v>
      </c>
      <c r="D2861">
        <v>0</v>
      </c>
    </row>
    <row r="2862" spans="1:4">
      <c r="A2862" t="s">
        <v>465</v>
      </c>
      <c r="B2862" t="s">
        <v>439</v>
      </c>
      <c r="C2862" t="s">
        <v>470</v>
      </c>
      <c r="D2862">
        <v>1</v>
      </c>
    </row>
    <row r="2863" spans="1:4">
      <c r="A2863" t="s">
        <v>465</v>
      </c>
      <c r="B2863" t="s">
        <v>439</v>
      </c>
      <c r="C2863" t="s">
        <v>1367</v>
      </c>
      <c r="D2863">
        <v>0</v>
      </c>
    </row>
    <row r="2864" spans="1:4">
      <c r="A2864" t="s">
        <v>465</v>
      </c>
      <c r="B2864" t="s">
        <v>439</v>
      </c>
      <c r="C2864" t="s">
        <v>472</v>
      </c>
      <c r="D2864">
        <v>5</v>
      </c>
    </row>
    <row r="2865" spans="1:4">
      <c r="A2865" t="s">
        <v>465</v>
      </c>
      <c r="B2865" t="s">
        <v>440</v>
      </c>
      <c r="C2865" t="s">
        <v>467</v>
      </c>
      <c r="D2865">
        <v>32</v>
      </c>
    </row>
    <row r="2866" spans="1:4">
      <c r="A2866" t="s">
        <v>465</v>
      </c>
      <c r="B2866" t="s">
        <v>440</v>
      </c>
      <c r="C2866" t="s">
        <v>466</v>
      </c>
      <c r="D2866">
        <v>5</v>
      </c>
    </row>
    <row r="2867" spans="1:4">
      <c r="A2867" t="s">
        <v>465</v>
      </c>
      <c r="B2867" t="s">
        <v>440</v>
      </c>
      <c r="C2867" t="s">
        <v>468</v>
      </c>
      <c r="D2867">
        <v>11</v>
      </c>
    </row>
    <row r="2868" spans="1:4">
      <c r="A2868" t="s">
        <v>465</v>
      </c>
      <c r="B2868" t="s">
        <v>440</v>
      </c>
      <c r="C2868" t="s">
        <v>918</v>
      </c>
      <c r="D2868">
        <v>29</v>
      </c>
    </row>
    <row r="2869" spans="1:4">
      <c r="A2869" t="s">
        <v>465</v>
      </c>
      <c r="B2869" t="s">
        <v>440</v>
      </c>
      <c r="C2869" t="s">
        <v>470</v>
      </c>
      <c r="D2869">
        <v>9</v>
      </c>
    </row>
    <row r="2870" spans="1:4">
      <c r="A2870" t="s">
        <v>465</v>
      </c>
      <c r="B2870" t="s">
        <v>440</v>
      </c>
      <c r="C2870" t="s">
        <v>1367</v>
      </c>
      <c r="D2870">
        <v>4</v>
      </c>
    </row>
    <row r="2871" spans="1:4">
      <c r="A2871" t="s">
        <v>465</v>
      </c>
      <c r="B2871" t="s">
        <v>440</v>
      </c>
      <c r="C2871" t="s">
        <v>472</v>
      </c>
      <c r="D2871">
        <v>5</v>
      </c>
    </row>
    <row r="2872" spans="1:4">
      <c r="A2872" t="s">
        <v>465</v>
      </c>
      <c r="B2872" t="s">
        <v>441</v>
      </c>
      <c r="C2872" t="s">
        <v>467</v>
      </c>
      <c r="D2872">
        <v>37</v>
      </c>
    </row>
    <row r="2873" spans="1:4">
      <c r="A2873" t="s">
        <v>465</v>
      </c>
      <c r="B2873" t="s">
        <v>441</v>
      </c>
      <c r="C2873" t="s">
        <v>466</v>
      </c>
      <c r="D2873">
        <v>4</v>
      </c>
    </row>
    <row r="2874" spans="1:4">
      <c r="A2874" t="s">
        <v>465</v>
      </c>
      <c r="B2874" t="s">
        <v>441</v>
      </c>
      <c r="C2874" t="s">
        <v>468</v>
      </c>
      <c r="D2874">
        <v>4</v>
      </c>
    </row>
    <row r="2875" spans="1:4">
      <c r="A2875" t="s">
        <v>465</v>
      </c>
      <c r="B2875" t="s">
        <v>441</v>
      </c>
      <c r="C2875" t="s">
        <v>918</v>
      </c>
      <c r="D2875">
        <v>2</v>
      </c>
    </row>
    <row r="2876" spans="1:4">
      <c r="A2876" t="s">
        <v>465</v>
      </c>
      <c r="B2876" t="s">
        <v>441</v>
      </c>
      <c r="C2876" t="s">
        <v>470</v>
      </c>
      <c r="D2876">
        <v>3</v>
      </c>
    </row>
    <row r="2877" spans="1:4">
      <c r="A2877" t="s">
        <v>465</v>
      </c>
      <c r="B2877" t="s">
        <v>441</v>
      </c>
      <c r="C2877" t="s">
        <v>1367</v>
      </c>
      <c r="D2877">
        <v>0</v>
      </c>
    </row>
    <row r="2878" spans="1:4">
      <c r="A2878" t="s">
        <v>465</v>
      </c>
      <c r="B2878" t="s">
        <v>441</v>
      </c>
      <c r="C2878" t="s">
        <v>472</v>
      </c>
      <c r="D2878">
        <v>0</v>
      </c>
    </row>
    <row r="2879" spans="1:4">
      <c r="A2879" t="s">
        <v>465</v>
      </c>
      <c r="B2879" t="s">
        <v>442</v>
      </c>
      <c r="C2879" t="s">
        <v>467</v>
      </c>
      <c r="D2879">
        <v>1</v>
      </c>
    </row>
    <row r="2880" spans="1:4">
      <c r="A2880" t="s">
        <v>465</v>
      </c>
      <c r="B2880" t="s">
        <v>442</v>
      </c>
      <c r="C2880" t="s">
        <v>466</v>
      </c>
      <c r="D2880">
        <v>2</v>
      </c>
    </row>
    <row r="2881" spans="1:4">
      <c r="A2881" t="s">
        <v>465</v>
      </c>
      <c r="B2881" t="s">
        <v>442</v>
      </c>
      <c r="C2881" t="s">
        <v>468</v>
      </c>
      <c r="D2881">
        <v>0</v>
      </c>
    </row>
    <row r="2882" spans="1:4">
      <c r="A2882" t="s">
        <v>465</v>
      </c>
      <c r="B2882" t="s">
        <v>442</v>
      </c>
      <c r="C2882" t="s">
        <v>918</v>
      </c>
      <c r="D2882">
        <v>0</v>
      </c>
    </row>
    <row r="2883" spans="1:4">
      <c r="A2883" t="s">
        <v>465</v>
      </c>
      <c r="B2883" t="s">
        <v>442</v>
      </c>
      <c r="C2883" t="s">
        <v>470</v>
      </c>
      <c r="D2883">
        <v>1</v>
      </c>
    </row>
    <row r="2884" spans="1:4">
      <c r="A2884" t="s">
        <v>465</v>
      </c>
      <c r="B2884" t="s">
        <v>442</v>
      </c>
      <c r="C2884" t="s">
        <v>1367</v>
      </c>
      <c r="D2884">
        <v>0</v>
      </c>
    </row>
    <row r="2885" spans="1:4">
      <c r="A2885" t="s">
        <v>465</v>
      </c>
      <c r="B2885" t="s">
        <v>442</v>
      </c>
      <c r="C2885" t="s">
        <v>472</v>
      </c>
      <c r="D2885">
        <v>4</v>
      </c>
    </row>
    <row r="2886" spans="1:4">
      <c r="A2886" t="s">
        <v>465</v>
      </c>
      <c r="B2886" t="s">
        <v>443</v>
      </c>
      <c r="C2886" t="s">
        <v>467</v>
      </c>
      <c r="D2886">
        <v>103</v>
      </c>
    </row>
    <row r="2887" spans="1:4">
      <c r="A2887" t="s">
        <v>465</v>
      </c>
      <c r="B2887" t="s">
        <v>443</v>
      </c>
      <c r="C2887" t="s">
        <v>466</v>
      </c>
      <c r="D2887">
        <v>21</v>
      </c>
    </row>
    <row r="2888" spans="1:4">
      <c r="A2888" t="s">
        <v>465</v>
      </c>
      <c r="B2888" t="s">
        <v>443</v>
      </c>
      <c r="C2888" t="s">
        <v>468</v>
      </c>
      <c r="D2888">
        <v>8</v>
      </c>
    </row>
    <row r="2889" spans="1:4">
      <c r="A2889" t="s">
        <v>465</v>
      </c>
      <c r="B2889" t="s">
        <v>443</v>
      </c>
      <c r="C2889" t="s">
        <v>918</v>
      </c>
      <c r="D2889">
        <v>38</v>
      </c>
    </row>
    <row r="2890" spans="1:4">
      <c r="A2890" t="s">
        <v>465</v>
      </c>
      <c r="B2890" t="s">
        <v>443</v>
      </c>
      <c r="C2890" t="s">
        <v>470</v>
      </c>
      <c r="D2890">
        <v>39</v>
      </c>
    </row>
    <row r="2891" spans="1:4">
      <c r="A2891" t="s">
        <v>465</v>
      </c>
      <c r="B2891" t="s">
        <v>443</v>
      </c>
      <c r="C2891" t="s">
        <v>1367</v>
      </c>
      <c r="D2891">
        <v>6</v>
      </c>
    </row>
    <row r="2892" spans="1:4">
      <c r="A2892" t="s">
        <v>465</v>
      </c>
      <c r="B2892" t="s">
        <v>443</v>
      </c>
      <c r="C2892" t="s">
        <v>472</v>
      </c>
      <c r="D2892">
        <v>0</v>
      </c>
    </row>
    <row r="2893" spans="1:4">
      <c r="A2893" t="s">
        <v>465</v>
      </c>
      <c r="B2893" t="s">
        <v>444</v>
      </c>
      <c r="C2893" t="s">
        <v>467</v>
      </c>
      <c r="D2893">
        <v>1</v>
      </c>
    </row>
    <row r="2894" spans="1:4">
      <c r="A2894" t="s">
        <v>465</v>
      </c>
      <c r="B2894" t="s">
        <v>444</v>
      </c>
      <c r="C2894" t="s">
        <v>466</v>
      </c>
      <c r="D2894">
        <v>0</v>
      </c>
    </row>
    <row r="2895" spans="1:4">
      <c r="A2895" t="s">
        <v>465</v>
      </c>
      <c r="B2895" t="s">
        <v>444</v>
      </c>
      <c r="C2895" t="s">
        <v>468</v>
      </c>
      <c r="D2895">
        <v>0</v>
      </c>
    </row>
    <row r="2896" spans="1:4">
      <c r="A2896" t="s">
        <v>465</v>
      </c>
      <c r="B2896" t="s">
        <v>444</v>
      </c>
      <c r="C2896" t="s">
        <v>918</v>
      </c>
      <c r="D2896">
        <v>0</v>
      </c>
    </row>
    <row r="2897" spans="1:4">
      <c r="A2897" t="s">
        <v>465</v>
      </c>
      <c r="B2897" t="s">
        <v>444</v>
      </c>
      <c r="C2897" t="s">
        <v>470</v>
      </c>
      <c r="D2897">
        <v>1</v>
      </c>
    </row>
    <row r="2898" spans="1:4">
      <c r="A2898" t="s">
        <v>465</v>
      </c>
      <c r="B2898" t="s">
        <v>444</v>
      </c>
      <c r="C2898" t="s">
        <v>1367</v>
      </c>
      <c r="D2898">
        <v>0</v>
      </c>
    </row>
    <row r="2899" spans="1:4">
      <c r="A2899" t="s">
        <v>465</v>
      </c>
      <c r="B2899" t="s">
        <v>444</v>
      </c>
      <c r="C2899" t="s">
        <v>472</v>
      </c>
      <c r="D2899">
        <v>0</v>
      </c>
    </row>
    <row r="2900" spans="1:4">
      <c r="A2900" t="s">
        <v>465</v>
      </c>
      <c r="B2900" t="s">
        <v>445</v>
      </c>
      <c r="C2900" t="s">
        <v>467</v>
      </c>
      <c r="D2900">
        <v>8</v>
      </c>
    </row>
    <row r="2901" spans="1:4">
      <c r="A2901" t="s">
        <v>465</v>
      </c>
      <c r="B2901" t="s">
        <v>445</v>
      </c>
      <c r="C2901" t="s">
        <v>466</v>
      </c>
      <c r="D2901">
        <v>0</v>
      </c>
    </row>
    <row r="2902" spans="1:4">
      <c r="A2902" t="s">
        <v>465</v>
      </c>
      <c r="B2902" t="s">
        <v>445</v>
      </c>
      <c r="C2902" t="s">
        <v>468</v>
      </c>
      <c r="D2902">
        <v>0</v>
      </c>
    </row>
    <row r="2903" spans="1:4">
      <c r="A2903" t="s">
        <v>465</v>
      </c>
      <c r="B2903" t="s">
        <v>445</v>
      </c>
      <c r="C2903" t="s">
        <v>918</v>
      </c>
      <c r="D2903">
        <v>0</v>
      </c>
    </row>
    <row r="2904" spans="1:4">
      <c r="A2904" t="s">
        <v>465</v>
      </c>
      <c r="B2904" t="s">
        <v>445</v>
      </c>
      <c r="C2904" t="s">
        <v>470</v>
      </c>
      <c r="D2904">
        <v>0</v>
      </c>
    </row>
    <row r="2905" spans="1:4">
      <c r="A2905" t="s">
        <v>465</v>
      </c>
      <c r="B2905" t="s">
        <v>445</v>
      </c>
      <c r="C2905" t="s">
        <v>1367</v>
      </c>
      <c r="D2905">
        <v>0</v>
      </c>
    </row>
    <row r="2906" spans="1:4">
      <c r="A2906" t="s">
        <v>465</v>
      </c>
      <c r="B2906" t="s">
        <v>445</v>
      </c>
      <c r="C2906" t="s">
        <v>472</v>
      </c>
      <c r="D2906">
        <v>0</v>
      </c>
    </row>
    <row r="2907" spans="1:4">
      <c r="A2907" t="s">
        <v>465</v>
      </c>
      <c r="B2907" t="s">
        <v>446</v>
      </c>
      <c r="C2907" t="s">
        <v>467</v>
      </c>
      <c r="D2907">
        <v>6</v>
      </c>
    </row>
    <row r="2908" spans="1:4">
      <c r="A2908" t="s">
        <v>465</v>
      </c>
      <c r="B2908" t="s">
        <v>446</v>
      </c>
      <c r="C2908" t="s">
        <v>466</v>
      </c>
      <c r="D2908">
        <v>4</v>
      </c>
    </row>
    <row r="2909" spans="1:4">
      <c r="A2909" t="s">
        <v>465</v>
      </c>
      <c r="B2909" t="s">
        <v>446</v>
      </c>
      <c r="C2909" t="s">
        <v>468</v>
      </c>
      <c r="D2909">
        <v>1</v>
      </c>
    </row>
    <row r="2910" spans="1:4">
      <c r="A2910" t="s">
        <v>465</v>
      </c>
      <c r="B2910" t="s">
        <v>446</v>
      </c>
      <c r="C2910" t="s">
        <v>918</v>
      </c>
      <c r="D2910">
        <v>0</v>
      </c>
    </row>
    <row r="2911" spans="1:4">
      <c r="A2911" t="s">
        <v>465</v>
      </c>
      <c r="B2911" t="s">
        <v>446</v>
      </c>
      <c r="C2911" t="s">
        <v>470</v>
      </c>
      <c r="D2911">
        <v>1</v>
      </c>
    </row>
    <row r="2912" spans="1:4">
      <c r="A2912" t="s">
        <v>465</v>
      </c>
      <c r="B2912" t="s">
        <v>446</v>
      </c>
      <c r="C2912" t="s">
        <v>1367</v>
      </c>
      <c r="D2912">
        <v>0</v>
      </c>
    </row>
    <row r="2913" spans="1:4">
      <c r="A2913" t="s">
        <v>465</v>
      </c>
      <c r="B2913" t="s">
        <v>446</v>
      </c>
      <c r="C2913" t="s">
        <v>472</v>
      </c>
      <c r="D2913">
        <v>0</v>
      </c>
    </row>
    <row r="2914" spans="1:4">
      <c r="A2914" t="s">
        <v>465</v>
      </c>
      <c r="B2914" t="s">
        <v>447</v>
      </c>
      <c r="C2914" t="s">
        <v>467</v>
      </c>
      <c r="D2914">
        <v>1</v>
      </c>
    </row>
    <row r="2915" spans="1:4">
      <c r="A2915" t="s">
        <v>465</v>
      </c>
      <c r="B2915" t="s">
        <v>447</v>
      </c>
      <c r="C2915" t="s">
        <v>466</v>
      </c>
      <c r="D2915">
        <v>5</v>
      </c>
    </row>
    <row r="2916" spans="1:4">
      <c r="A2916" t="s">
        <v>465</v>
      </c>
      <c r="B2916" t="s">
        <v>447</v>
      </c>
      <c r="C2916" t="s">
        <v>468</v>
      </c>
      <c r="D2916">
        <v>0</v>
      </c>
    </row>
    <row r="2917" spans="1:4">
      <c r="A2917" t="s">
        <v>465</v>
      </c>
      <c r="B2917" t="s">
        <v>447</v>
      </c>
      <c r="C2917" t="s">
        <v>918</v>
      </c>
      <c r="D2917">
        <v>2</v>
      </c>
    </row>
    <row r="2918" spans="1:4">
      <c r="A2918" t="s">
        <v>465</v>
      </c>
      <c r="B2918" t="s">
        <v>447</v>
      </c>
      <c r="C2918" t="s">
        <v>470</v>
      </c>
      <c r="D2918">
        <v>0</v>
      </c>
    </row>
    <row r="2919" spans="1:4">
      <c r="A2919" t="s">
        <v>465</v>
      </c>
      <c r="B2919" t="s">
        <v>447</v>
      </c>
      <c r="C2919" t="s">
        <v>1367</v>
      </c>
      <c r="D2919">
        <v>0</v>
      </c>
    </row>
    <row r="2920" spans="1:4">
      <c r="A2920" t="s">
        <v>465</v>
      </c>
      <c r="B2920" t="s">
        <v>447</v>
      </c>
      <c r="C2920" t="s">
        <v>472</v>
      </c>
      <c r="D2920">
        <v>0</v>
      </c>
    </row>
    <row r="2921" spans="1:4">
      <c r="A2921" t="s">
        <v>465</v>
      </c>
      <c r="B2921" t="s">
        <v>448</v>
      </c>
      <c r="C2921" t="s">
        <v>467</v>
      </c>
      <c r="D2921">
        <v>2</v>
      </c>
    </row>
    <row r="2922" spans="1:4">
      <c r="A2922" t="s">
        <v>465</v>
      </c>
      <c r="B2922" t="s">
        <v>448</v>
      </c>
      <c r="C2922" t="s">
        <v>466</v>
      </c>
      <c r="D2922">
        <v>2</v>
      </c>
    </row>
    <row r="2923" spans="1:4">
      <c r="A2923" t="s">
        <v>465</v>
      </c>
      <c r="B2923" t="s">
        <v>448</v>
      </c>
      <c r="C2923" t="s">
        <v>468</v>
      </c>
      <c r="D2923">
        <v>0</v>
      </c>
    </row>
    <row r="2924" spans="1:4">
      <c r="A2924" t="s">
        <v>465</v>
      </c>
      <c r="B2924" t="s">
        <v>448</v>
      </c>
      <c r="C2924" t="s">
        <v>918</v>
      </c>
      <c r="D2924">
        <v>1</v>
      </c>
    </row>
    <row r="2925" spans="1:4">
      <c r="A2925" t="s">
        <v>465</v>
      </c>
      <c r="B2925" t="s">
        <v>448</v>
      </c>
      <c r="C2925" t="s">
        <v>470</v>
      </c>
      <c r="D2925">
        <v>2</v>
      </c>
    </row>
    <row r="2926" spans="1:4">
      <c r="A2926" t="s">
        <v>465</v>
      </c>
      <c r="B2926" t="s">
        <v>448</v>
      </c>
      <c r="C2926" t="s">
        <v>1367</v>
      </c>
      <c r="D2926">
        <v>0</v>
      </c>
    </row>
    <row r="2927" spans="1:4">
      <c r="A2927" t="s">
        <v>465</v>
      </c>
      <c r="B2927" t="s">
        <v>448</v>
      </c>
      <c r="C2927" t="s">
        <v>472</v>
      </c>
      <c r="D2927">
        <v>3</v>
      </c>
    </row>
    <row r="2928" spans="1:4">
      <c r="A2928" t="s">
        <v>465</v>
      </c>
      <c r="B2928" t="s">
        <v>449</v>
      </c>
      <c r="C2928" t="s">
        <v>467</v>
      </c>
      <c r="D2928">
        <v>6</v>
      </c>
    </row>
    <row r="2929" spans="1:4">
      <c r="A2929" t="s">
        <v>465</v>
      </c>
      <c r="B2929" t="s">
        <v>449</v>
      </c>
      <c r="C2929" t="s">
        <v>466</v>
      </c>
      <c r="D2929">
        <v>3</v>
      </c>
    </row>
    <row r="2930" spans="1:4">
      <c r="A2930" t="s">
        <v>465</v>
      </c>
      <c r="B2930" t="s">
        <v>449</v>
      </c>
      <c r="C2930" t="s">
        <v>468</v>
      </c>
      <c r="D2930">
        <v>3</v>
      </c>
    </row>
    <row r="2931" spans="1:4">
      <c r="A2931" t="s">
        <v>465</v>
      </c>
      <c r="B2931" t="s">
        <v>449</v>
      </c>
      <c r="C2931" t="s">
        <v>918</v>
      </c>
      <c r="D2931">
        <v>17</v>
      </c>
    </row>
    <row r="2932" spans="1:4">
      <c r="A2932" t="s">
        <v>465</v>
      </c>
      <c r="B2932" t="s">
        <v>449</v>
      </c>
      <c r="C2932" t="s">
        <v>470</v>
      </c>
      <c r="D2932">
        <v>9</v>
      </c>
    </row>
    <row r="2933" spans="1:4">
      <c r="A2933" t="s">
        <v>465</v>
      </c>
      <c r="B2933" t="s">
        <v>449</v>
      </c>
      <c r="C2933" t="s">
        <v>1367</v>
      </c>
      <c r="D2933">
        <v>5</v>
      </c>
    </row>
    <row r="2934" spans="1:4">
      <c r="A2934" t="s">
        <v>465</v>
      </c>
      <c r="B2934" t="s">
        <v>449</v>
      </c>
      <c r="C2934" t="s">
        <v>472</v>
      </c>
      <c r="D2934">
        <v>0</v>
      </c>
    </row>
    <row r="2935" spans="1:4">
      <c r="A2935" t="s">
        <v>465</v>
      </c>
      <c r="B2935" t="s">
        <v>450</v>
      </c>
      <c r="C2935" t="s">
        <v>467</v>
      </c>
      <c r="D2935">
        <v>13</v>
      </c>
    </row>
    <row r="2936" spans="1:4">
      <c r="A2936" t="s">
        <v>465</v>
      </c>
      <c r="B2936" t="s">
        <v>450</v>
      </c>
      <c r="C2936" t="s">
        <v>466</v>
      </c>
      <c r="D2936">
        <v>6</v>
      </c>
    </row>
    <row r="2937" spans="1:4">
      <c r="A2937" t="s">
        <v>465</v>
      </c>
      <c r="B2937" t="s">
        <v>450</v>
      </c>
      <c r="C2937" t="s">
        <v>468</v>
      </c>
      <c r="D2937">
        <v>4</v>
      </c>
    </row>
    <row r="2938" spans="1:4">
      <c r="A2938" t="s">
        <v>465</v>
      </c>
      <c r="B2938" t="s">
        <v>450</v>
      </c>
      <c r="C2938" t="s">
        <v>918</v>
      </c>
      <c r="D2938">
        <v>0</v>
      </c>
    </row>
    <row r="2939" spans="1:4">
      <c r="A2939" t="s">
        <v>465</v>
      </c>
      <c r="B2939" t="s">
        <v>450</v>
      </c>
      <c r="C2939" t="s">
        <v>470</v>
      </c>
      <c r="D2939">
        <v>1</v>
      </c>
    </row>
    <row r="2940" spans="1:4">
      <c r="A2940" t="s">
        <v>465</v>
      </c>
      <c r="B2940" t="s">
        <v>450</v>
      </c>
      <c r="C2940" t="s">
        <v>1367</v>
      </c>
      <c r="D2940">
        <v>0</v>
      </c>
    </row>
    <row r="2941" spans="1:4">
      <c r="A2941" t="s">
        <v>465</v>
      </c>
      <c r="B2941" t="s">
        <v>450</v>
      </c>
      <c r="C2941" t="s">
        <v>472</v>
      </c>
      <c r="D2941">
        <v>0</v>
      </c>
    </row>
    <row r="2942" spans="1:4">
      <c r="A2942" t="s">
        <v>465</v>
      </c>
      <c r="B2942" t="s">
        <v>451</v>
      </c>
      <c r="C2942" t="s">
        <v>467</v>
      </c>
      <c r="D2942">
        <v>1</v>
      </c>
    </row>
    <row r="2943" spans="1:4">
      <c r="A2943" t="s">
        <v>465</v>
      </c>
      <c r="B2943" t="s">
        <v>451</v>
      </c>
      <c r="C2943" t="s">
        <v>466</v>
      </c>
      <c r="D2943">
        <v>5</v>
      </c>
    </row>
    <row r="2944" spans="1:4">
      <c r="A2944" t="s">
        <v>465</v>
      </c>
      <c r="B2944" t="s">
        <v>451</v>
      </c>
      <c r="C2944" t="s">
        <v>468</v>
      </c>
      <c r="D2944">
        <v>0</v>
      </c>
    </row>
    <row r="2945" spans="1:4">
      <c r="A2945" t="s">
        <v>465</v>
      </c>
      <c r="B2945" t="s">
        <v>451</v>
      </c>
      <c r="C2945" t="s">
        <v>918</v>
      </c>
      <c r="D2945">
        <v>1</v>
      </c>
    </row>
    <row r="2946" spans="1:4">
      <c r="A2946" t="s">
        <v>465</v>
      </c>
      <c r="B2946" t="s">
        <v>451</v>
      </c>
      <c r="C2946" t="s">
        <v>470</v>
      </c>
      <c r="D2946">
        <v>1</v>
      </c>
    </row>
    <row r="2947" spans="1:4">
      <c r="A2947" t="s">
        <v>465</v>
      </c>
      <c r="B2947" t="s">
        <v>451</v>
      </c>
      <c r="C2947" t="s">
        <v>1367</v>
      </c>
      <c r="D2947">
        <v>0</v>
      </c>
    </row>
    <row r="2948" spans="1:4">
      <c r="A2948" t="s">
        <v>465</v>
      </c>
      <c r="B2948" t="s">
        <v>451</v>
      </c>
      <c r="C2948" t="s">
        <v>472</v>
      </c>
      <c r="D2948">
        <v>1</v>
      </c>
    </row>
    <row r="2949" spans="1:4">
      <c r="A2949" t="s">
        <v>465</v>
      </c>
      <c r="B2949" t="s">
        <v>452</v>
      </c>
      <c r="C2949" t="s">
        <v>467</v>
      </c>
      <c r="D2949">
        <v>7</v>
      </c>
    </row>
    <row r="2950" spans="1:4">
      <c r="A2950" t="s">
        <v>465</v>
      </c>
      <c r="B2950" t="s">
        <v>452</v>
      </c>
      <c r="C2950" t="s">
        <v>466</v>
      </c>
      <c r="D2950">
        <v>0</v>
      </c>
    </row>
    <row r="2951" spans="1:4">
      <c r="A2951" t="s">
        <v>465</v>
      </c>
      <c r="B2951" t="s">
        <v>452</v>
      </c>
      <c r="C2951" t="s">
        <v>468</v>
      </c>
      <c r="D2951">
        <v>2</v>
      </c>
    </row>
    <row r="2952" spans="1:4">
      <c r="A2952" t="s">
        <v>465</v>
      </c>
      <c r="B2952" t="s">
        <v>452</v>
      </c>
      <c r="C2952" t="s">
        <v>918</v>
      </c>
      <c r="D2952">
        <v>0</v>
      </c>
    </row>
    <row r="2953" spans="1:4">
      <c r="A2953" t="s">
        <v>465</v>
      </c>
      <c r="B2953" t="s">
        <v>452</v>
      </c>
      <c r="C2953" t="s">
        <v>470</v>
      </c>
      <c r="D2953">
        <v>0</v>
      </c>
    </row>
    <row r="2954" spans="1:4">
      <c r="A2954" t="s">
        <v>465</v>
      </c>
      <c r="B2954" t="s">
        <v>452</v>
      </c>
      <c r="C2954" t="s">
        <v>1367</v>
      </c>
      <c r="D2954">
        <v>0</v>
      </c>
    </row>
    <row r="2955" spans="1:4">
      <c r="A2955" t="s">
        <v>465</v>
      </c>
      <c r="B2955" t="s">
        <v>452</v>
      </c>
      <c r="C2955" t="s">
        <v>472</v>
      </c>
      <c r="D2955">
        <v>2</v>
      </c>
    </row>
    <row r="2956" spans="1:4">
      <c r="A2956" t="s">
        <v>465</v>
      </c>
      <c r="B2956" t="s">
        <v>453</v>
      </c>
      <c r="C2956" t="s">
        <v>467</v>
      </c>
      <c r="D2956">
        <v>19</v>
      </c>
    </row>
    <row r="2957" spans="1:4">
      <c r="A2957" t="s">
        <v>465</v>
      </c>
      <c r="B2957" t="s">
        <v>453</v>
      </c>
      <c r="C2957" t="s">
        <v>466</v>
      </c>
      <c r="D2957">
        <v>4</v>
      </c>
    </row>
    <row r="2958" spans="1:4">
      <c r="A2958" t="s">
        <v>465</v>
      </c>
      <c r="B2958" t="s">
        <v>453</v>
      </c>
      <c r="C2958" t="s">
        <v>468</v>
      </c>
      <c r="D2958">
        <v>13</v>
      </c>
    </row>
    <row r="2959" spans="1:4">
      <c r="A2959" t="s">
        <v>465</v>
      </c>
      <c r="B2959" t="s">
        <v>453</v>
      </c>
      <c r="C2959" t="s">
        <v>918</v>
      </c>
      <c r="D2959">
        <v>7</v>
      </c>
    </row>
    <row r="2960" spans="1:4">
      <c r="A2960" t="s">
        <v>465</v>
      </c>
      <c r="B2960" t="s">
        <v>453</v>
      </c>
      <c r="C2960" t="s">
        <v>470</v>
      </c>
      <c r="D2960">
        <v>8</v>
      </c>
    </row>
    <row r="2961" spans="1:4">
      <c r="A2961" t="s">
        <v>465</v>
      </c>
      <c r="B2961" t="s">
        <v>453</v>
      </c>
      <c r="C2961" t="s">
        <v>1367</v>
      </c>
      <c r="D2961">
        <v>13</v>
      </c>
    </row>
    <row r="2962" spans="1:4">
      <c r="A2962" t="s">
        <v>465</v>
      </c>
      <c r="B2962" t="s">
        <v>453</v>
      </c>
      <c r="C2962" t="s">
        <v>472</v>
      </c>
      <c r="D2962">
        <v>1</v>
      </c>
    </row>
    <row r="2963" spans="1:4">
      <c r="A2963" t="s">
        <v>465</v>
      </c>
      <c r="B2963" t="s">
        <v>454</v>
      </c>
      <c r="C2963" t="s">
        <v>467</v>
      </c>
      <c r="D2963">
        <v>13</v>
      </c>
    </row>
    <row r="2964" spans="1:4">
      <c r="A2964" t="s">
        <v>465</v>
      </c>
      <c r="B2964" t="s">
        <v>454</v>
      </c>
      <c r="C2964" t="s">
        <v>466</v>
      </c>
      <c r="D2964">
        <v>6</v>
      </c>
    </row>
    <row r="2965" spans="1:4">
      <c r="A2965" t="s">
        <v>465</v>
      </c>
      <c r="B2965" t="s">
        <v>454</v>
      </c>
      <c r="C2965" t="s">
        <v>468</v>
      </c>
      <c r="D2965">
        <v>2</v>
      </c>
    </row>
    <row r="2966" spans="1:4">
      <c r="A2966" t="s">
        <v>465</v>
      </c>
      <c r="B2966" t="s">
        <v>454</v>
      </c>
      <c r="C2966" t="s">
        <v>918</v>
      </c>
      <c r="D2966">
        <v>1</v>
      </c>
    </row>
    <row r="2967" spans="1:4">
      <c r="A2967" t="s">
        <v>465</v>
      </c>
      <c r="B2967" t="s">
        <v>454</v>
      </c>
      <c r="C2967" t="s">
        <v>470</v>
      </c>
      <c r="D2967">
        <v>2</v>
      </c>
    </row>
    <row r="2968" spans="1:4">
      <c r="A2968" t="s">
        <v>465</v>
      </c>
      <c r="B2968" t="s">
        <v>454</v>
      </c>
      <c r="C2968" t="s">
        <v>1367</v>
      </c>
      <c r="D2968">
        <v>0</v>
      </c>
    </row>
    <row r="2969" spans="1:4">
      <c r="A2969" t="s">
        <v>465</v>
      </c>
      <c r="B2969" t="s">
        <v>454</v>
      </c>
      <c r="C2969" t="s">
        <v>472</v>
      </c>
      <c r="D2969">
        <v>0</v>
      </c>
    </row>
    <row r="2970" spans="1:4">
      <c r="A2970" t="s">
        <v>465</v>
      </c>
      <c r="B2970" t="s">
        <v>455</v>
      </c>
      <c r="C2970" t="s">
        <v>467</v>
      </c>
      <c r="D2970">
        <v>11</v>
      </c>
    </row>
    <row r="2971" spans="1:4">
      <c r="A2971" t="s">
        <v>465</v>
      </c>
      <c r="B2971" t="s">
        <v>455</v>
      </c>
      <c r="C2971" t="s">
        <v>466</v>
      </c>
      <c r="D2971">
        <v>2</v>
      </c>
    </row>
    <row r="2972" spans="1:4">
      <c r="A2972" t="s">
        <v>465</v>
      </c>
      <c r="B2972" t="s">
        <v>455</v>
      </c>
      <c r="C2972" t="s">
        <v>468</v>
      </c>
      <c r="D2972">
        <v>0</v>
      </c>
    </row>
    <row r="2973" spans="1:4">
      <c r="A2973" t="s">
        <v>465</v>
      </c>
      <c r="B2973" t="s">
        <v>455</v>
      </c>
      <c r="C2973" t="s">
        <v>918</v>
      </c>
      <c r="D2973">
        <v>6</v>
      </c>
    </row>
    <row r="2974" spans="1:4">
      <c r="A2974" t="s">
        <v>465</v>
      </c>
      <c r="B2974" t="s">
        <v>455</v>
      </c>
      <c r="C2974" t="s">
        <v>470</v>
      </c>
      <c r="D2974">
        <v>5</v>
      </c>
    </row>
    <row r="2975" spans="1:4">
      <c r="A2975" t="s">
        <v>465</v>
      </c>
      <c r="B2975" t="s">
        <v>455</v>
      </c>
      <c r="C2975" t="s">
        <v>1367</v>
      </c>
      <c r="D2975">
        <v>0</v>
      </c>
    </row>
    <row r="2976" spans="1:4">
      <c r="A2976" t="s">
        <v>465</v>
      </c>
      <c r="B2976" t="s">
        <v>455</v>
      </c>
      <c r="C2976" t="s">
        <v>472</v>
      </c>
      <c r="D2976">
        <v>0</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3:N47"/>
  <sheetViews>
    <sheetView topLeftCell="A5" workbookViewId="0">
      <selection activeCell="C6" sqref="C6"/>
    </sheetView>
  </sheetViews>
  <sheetFormatPr baseColWidth="10" defaultRowHeight="12.75"/>
  <cols>
    <col min="1" max="1" width="23.33203125" style="8" customWidth="1"/>
    <col min="2" max="2" width="17.1640625" style="8" customWidth="1"/>
    <col min="3" max="3" width="13.83203125" style="8" customWidth="1"/>
    <col min="4" max="4" width="10.33203125" style="8" customWidth="1"/>
    <col min="5" max="5" width="15.1640625" style="8" customWidth="1"/>
    <col min="6" max="6" width="11.83203125" style="8" customWidth="1"/>
    <col min="7" max="7" width="8.1640625" style="8" customWidth="1"/>
    <col min="8" max="8" width="7.5" style="8" customWidth="1"/>
    <col min="9" max="9" width="11.6640625" style="8" customWidth="1"/>
    <col min="10" max="13" width="19.5" style="8" bestFit="1" customWidth="1"/>
    <col min="14" max="14" width="9.6640625" style="8" customWidth="1"/>
    <col min="15" max="16384" width="12" style="8"/>
  </cols>
  <sheetData>
    <row r="3" spans="1:14">
      <c r="C3" s="8" t="s">
        <v>1364</v>
      </c>
    </row>
    <row r="4" spans="1:14">
      <c r="A4" s="7" t="s">
        <v>935</v>
      </c>
      <c r="B4" s="8" t="s">
        <v>1365</v>
      </c>
      <c r="C4" s="8" t="s">
        <v>475</v>
      </c>
      <c r="E4" s="8" t="str">
        <f>IF(B4=C4,C5,B4)</f>
        <v>Nord-Trøndelag</v>
      </c>
      <c r="F4" s="8" t="str">
        <f>CONCATENATE("Nedbygd jordbruksareal etter formål mellom ",C6," og 2015 i ",E5," i dekar og andel av alt areal")</f>
        <v>Nedbygd jordbruksareal etter formål mellom 2003 og 2015 i Steinkjer  i dekar og andel av alt areal</v>
      </c>
    </row>
    <row r="5" spans="1:14">
      <c r="A5" s="7" t="s">
        <v>934</v>
      </c>
      <c r="B5" s="8" t="s">
        <v>1366</v>
      </c>
      <c r="C5" s="8" t="s">
        <v>1368</v>
      </c>
      <c r="E5" s="8" t="str">
        <f>IF(B5=C4,E4,B5)</f>
        <v xml:space="preserve">Steinkjer </v>
      </c>
      <c r="F5" s="8" t="s">
        <v>925</v>
      </c>
    </row>
    <row r="6" spans="1:14">
      <c r="C6" s="8" t="str">
        <f>B8</f>
        <v>2003</v>
      </c>
    </row>
    <row r="7" spans="1:14">
      <c r="A7" s="7" t="s">
        <v>479</v>
      </c>
      <c r="B7" s="7" t="s">
        <v>478</v>
      </c>
      <c r="C7"/>
      <c r="D7"/>
      <c r="E7"/>
      <c r="F7"/>
      <c r="G7"/>
      <c r="H7"/>
      <c r="I7"/>
      <c r="J7"/>
      <c r="K7"/>
      <c r="L7"/>
      <c r="M7"/>
      <c r="N7"/>
    </row>
    <row r="8" spans="1:14">
      <c r="A8" s="7" t="s">
        <v>476</v>
      </c>
      <c r="B8" s="8" t="s">
        <v>904</v>
      </c>
      <c r="C8"/>
      <c r="D8"/>
      <c r="E8"/>
      <c r="F8"/>
      <c r="G8"/>
      <c r="H8"/>
      <c r="I8"/>
      <c r="J8"/>
      <c r="K8"/>
      <c r="L8"/>
      <c r="M8"/>
      <c r="N8"/>
    </row>
    <row r="9" spans="1:14">
      <c r="A9" s="8" t="s">
        <v>472</v>
      </c>
      <c r="B9" s="8">
        <v>48</v>
      </c>
      <c r="C9"/>
      <c r="D9"/>
      <c r="E9"/>
      <c r="F9"/>
      <c r="G9"/>
      <c r="H9"/>
      <c r="I9"/>
      <c r="J9"/>
      <c r="K9"/>
      <c r="L9"/>
      <c r="M9"/>
      <c r="N9"/>
    </row>
    <row r="10" spans="1:14">
      <c r="A10" s="8" t="s">
        <v>467</v>
      </c>
      <c r="B10" s="8">
        <v>50</v>
      </c>
      <c r="C10"/>
      <c r="D10"/>
      <c r="E10"/>
      <c r="F10"/>
      <c r="G10"/>
      <c r="H10"/>
      <c r="I10"/>
      <c r="J10"/>
      <c r="K10"/>
      <c r="L10"/>
      <c r="M10"/>
      <c r="N10"/>
    </row>
    <row r="11" spans="1:14">
      <c r="A11" s="8" t="s">
        <v>466</v>
      </c>
      <c r="B11" s="8">
        <v>19</v>
      </c>
      <c r="C11"/>
      <c r="D11"/>
      <c r="E11"/>
      <c r="F11"/>
      <c r="G11"/>
      <c r="H11"/>
      <c r="I11"/>
      <c r="J11"/>
      <c r="K11"/>
      <c r="L11"/>
      <c r="M11"/>
      <c r="N11"/>
    </row>
    <row r="12" spans="1:14">
      <c r="A12" s="8" t="s">
        <v>930</v>
      </c>
      <c r="B12" s="8">
        <v>165</v>
      </c>
      <c r="C12"/>
      <c r="D12"/>
      <c r="E12"/>
      <c r="F12"/>
      <c r="G12"/>
      <c r="H12"/>
      <c r="I12"/>
      <c r="J12"/>
      <c r="K12"/>
      <c r="L12"/>
      <c r="M12"/>
      <c r="N12"/>
    </row>
    <row r="13" spans="1:14">
      <c r="A13" s="8" t="s">
        <v>468</v>
      </c>
      <c r="B13" s="8">
        <v>469</v>
      </c>
      <c r="C13"/>
      <c r="D13"/>
      <c r="E13"/>
      <c r="F13"/>
      <c r="G13"/>
      <c r="H13"/>
      <c r="I13"/>
      <c r="J13"/>
      <c r="K13"/>
      <c r="L13"/>
      <c r="M13"/>
      <c r="N13"/>
    </row>
    <row r="14" spans="1:14">
      <c r="A14" s="8" t="s">
        <v>918</v>
      </c>
      <c r="B14" s="8">
        <v>34</v>
      </c>
      <c r="C14"/>
      <c r="D14"/>
      <c r="E14"/>
      <c r="F14"/>
      <c r="G14"/>
      <c r="H14"/>
      <c r="I14"/>
      <c r="J14"/>
      <c r="K14"/>
      <c r="L14"/>
      <c r="M14"/>
      <c r="N14"/>
    </row>
    <row r="15" spans="1:14">
      <c r="A15" s="8" t="s">
        <v>470</v>
      </c>
      <c r="B15" s="8">
        <v>151</v>
      </c>
      <c r="C15"/>
      <c r="D15"/>
      <c r="E15"/>
      <c r="F15"/>
      <c r="G15"/>
      <c r="H15"/>
      <c r="I15"/>
      <c r="J15"/>
      <c r="K15"/>
      <c r="L15"/>
      <c r="M15"/>
      <c r="N15"/>
    </row>
    <row r="16" spans="1:14">
      <c r="A16" s="7" t="s">
        <v>935</v>
      </c>
      <c r="B16" s="8" t="s">
        <v>1365</v>
      </c>
    </row>
    <row r="17" spans="1:12">
      <c r="A17" s="7" t="s">
        <v>934</v>
      </c>
      <c r="B17" s="8" t="s">
        <v>1366</v>
      </c>
      <c r="C17" s="8" t="s">
        <v>475</v>
      </c>
      <c r="E17" s="8" t="str">
        <f>IF(B17=C17,C18,B17)</f>
        <v xml:space="preserve">Steinkjer </v>
      </c>
      <c r="F17" s="8" t="str">
        <f>CONCATENATE("Nedbygd jordbruksareal etter formål mellom ",C19," og 2015 i ",E18," i dekar og andel av alt areal")</f>
        <v>Nedbygd jordbruksareal etter formål mellom 48 og 2015 i Steinkjer  i dekar og andel av alt areal</v>
      </c>
    </row>
    <row r="18" spans="1:12">
      <c r="A18" s="7" t="s">
        <v>916</v>
      </c>
      <c r="B18" s="8" t="s">
        <v>475</v>
      </c>
      <c r="C18" s="8" t="s">
        <v>917</v>
      </c>
      <c r="E18" s="8" t="str">
        <f>IF(B18=C17,E17,B18)</f>
        <v xml:space="preserve">Steinkjer </v>
      </c>
      <c r="F18" s="8" t="s">
        <v>925</v>
      </c>
    </row>
    <row r="19" spans="1:12">
      <c r="C19" s="8">
        <f>B21</f>
        <v>48</v>
      </c>
    </row>
    <row r="20" spans="1:12">
      <c r="A20" s="7" t="s">
        <v>476</v>
      </c>
      <c r="B20" s="8" t="s">
        <v>479</v>
      </c>
      <c r="C20"/>
      <c r="D20"/>
      <c r="E20"/>
      <c r="F20"/>
      <c r="G20"/>
      <c r="H20"/>
      <c r="I20"/>
      <c r="J20"/>
      <c r="K20"/>
      <c r="L20"/>
    </row>
    <row r="21" spans="1:12">
      <c r="A21" s="8" t="s">
        <v>472</v>
      </c>
      <c r="B21" s="45">
        <v>48</v>
      </c>
      <c r="C21"/>
      <c r="D21"/>
      <c r="E21"/>
      <c r="F21"/>
      <c r="G21"/>
      <c r="H21"/>
      <c r="I21"/>
      <c r="J21"/>
      <c r="K21"/>
      <c r="L21"/>
    </row>
    <row r="22" spans="1:12">
      <c r="A22" s="8" t="s">
        <v>467</v>
      </c>
      <c r="B22" s="45">
        <v>50</v>
      </c>
      <c r="C22"/>
      <c r="D22"/>
      <c r="E22"/>
      <c r="F22"/>
      <c r="G22"/>
      <c r="H22"/>
      <c r="I22"/>
      <c r="J22"/>
      <c r="K22"/>
      <c r="L22"/>
    </row>
    <row r="23" spans="1:12">
      <c r="A23" s="8" t="s">
        <v>466</v>
      </c>
      <c r="B23" s="45">
        <v>19</v>
      </c>
      <c r="C23"/>
      <c r="D23"/>
      <c r="E23"/>
      <c r="F23"/>
      <c r="G23"/>
      <c r="H23"/>
      <c r="I23"/>
      <c r="J23"/>
      <c r="K23"/>
      <c r="L23"/>
    </row>
    <row r="24" spans="1:12">
      <c r="A24" s="8" t="s">
        <v>930</v>
      </c>
      <c r="B24" s="45">
        <v>165</v>
      </c>
      <c r="C24"/>
      <c r="D24"/>
      <c r="E24"/>
      <c r="F24"/>
      <c r="G24"/>
      <c r="H24"/>
      <c r="I24"/>
      <c r="J24"/>
      <c r="K24"/>
      <c r="L24"/>
    </row>
    <row r="25" spans="1:12">
      <c r="A25" s="8" t="s">
        <v>468</v>
      </c>
      <c r="B25" s="45">
        <v>469</v>
      </c>
      <c r="C25"/>
      <c r="D25"/>
      <c r="E25"/>
      <c r="F25"/>
      <c r="G25"/>
      <c r="H25"/>
      <c r="I25"/>
      <c r="J25"/>
      <c r="K25"/>
      <c r="L25"/>
    </row>
    <row r="26" spans="1:12">
      <c r="A26" s="8" t="s">
        <v>918</v>
      </c>
      <c r="B26" s="45">
        <v>34</v>
      </c>
      <c r="C26"/>
      <c r="D26"/>
      <c r="E26"/>
      <c r="F26"/>
      <c r="G26"/>
      <c r="H26"/>
      <c r="I26"/>
      <c r="J26"/>
      <c r="K26"/>
      <c r="L26"/>
    </row>
    <row r="27" spans="1:12">
      <c r="A27" s="8" t="s">
        <v>470</v>
      </c>
      <c r="B27" s="45">
        <v>151</v>
      </c>
      <c r="C27"/>
      <c r="D27"/>
      <c r="E27"/>
      <c r="F27"/>
      <c r="G27"/>
      <c r="H27"/>
      <c r="I27"/>
      <c r="J27"/>
      <c r="K27"/>
      <c r="L27"/>
    </row>
    <row r="28" spans="1:12">
      <c r="A28"/>
      <c r="B28"/>
      <c r="C28"/>
      <c r="D28"/>
      <c r="E28"/>
      <c r="F28"/>
      <c r="G28"/>
      <c r="H28"/>
      <c r="I28"/>
      <c r="J28"/>
      <c r="K28"/>
      <c r="L28"/>
    </row>
    <row r="47" spans="2:2">
      <c r="B47" s="9"/>
    </row>
  </sheetData>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E430"/>
  <sheetViews>
    <sheetView workbookViewId="0">
      <selection activeCell="H50" sqref="H50"/>
    </sheetView>
  </sheetViews>
  <sheetFormatPr baseColWidth="10" defaultRowHeight="12.75"/>
  <cols>
    <col min="1" max="1" width="22.83203125" bestFit="1" customWidth="1"/>
    <col min="2" max="2" width="22" bestFit="1" customWidth="1"/>
    <col min="4" max="4" width="22.83203125" bestFit="1" customWidth="1"/>
    <col min="5" max="5" width="22" customWidth="1"/>
  </cols>
  <sheetData>
    <row r="1" spans="1:5">
      <c r="A1" s="2" t="s">
        <v>935</v>
      </c>
      <c r="B1" t="s">
        <v>475</v>
      </c>
      <c r="D1" s="2" t="s">
        <v>935</v>
      </c>
      <c r="E1" t="s">
        <v>475</v>
      </c>
    </row>
    <row r="2" spans="1:5">
      <c r="A2" s="2" t="s">
        <v>473</v>
      </c>
      <c r="B2" t="s">
        <v>468</v>
      </c>
      <c r="D2" s="2" t="s">
        <v>473</v>
      </c>
      <c r="E2" t="s">
        <v>468</v>
      </c>
    </row>
    <row r="4" spans="1:5">
      <c r="A4" s="2" t="s">
        <v>476</v>
      </c>
      <c r="B4" t="s">
        <v>479</v>
      </c>
      <c r="D4" s="2" t="s">
        <v>476</v>
      </c>
      <c r="E4" t="s">
        <v>479</v>
      </c>
    </row>
    <row r="5" spans="1:5">
      <c r="A5" t="s">
        <v>1206</v>
      </c>
      <c r="B5">
        <v>605</v>
      </c>
      <c r="D5" t="s">
        <v>1206</v>
      </c>
      <c r="E5" s="28">
        <v>2.8824622421268282E-2</v>
      </c>
    </row>
    <row r="6" spans="1:5">
      <c r="A6" t="s">
        <v>991</v>
      </c>
      <c r="B6">
        <v>538</v>
      </c>
      <c r="D6" t="s">
        <v>991</v>
      </c>
      <c r="E6" s="28">
        <v>2.5632474153127829E-2</v>
      </c>
    </row>
    <row r="7" spans="1:5">
      <c r="A7" t="s">
        <v>1260</v>
      </c>
      <c r="B7">
        <v>469</v>
      </c>
      <c r="D7" t="s">
        <v>1260</v>
      </c>
      <c r="E7" s="28">
        <v>2.2345037876983182E-2</v>
      </c>
    </row>
    <row r="8" spans="1:5">
      <c r="A8" t="s">
        <v>1241</v>
      </c>
      <c r="B8">
        <v>452</v>
      </c>
      <c r="D8" t="s">
        <v>1241</v>
      </c>
      <c r="E8" s="28">
        <v>2.1535089808947545E-2</v>
      </c>
    </row>
    <row r="9" spans="1:5">
      <c r="A9" t="s">
        <v>1090</v>
      </c>
      <c r="B9">
        <v>424</v>
      </c>
      <c r="D9" t="s">
        <v>1090</v>
      </c>
      <c r="E9" s="28">
        <v>2.0201057696888847E-2</v>
      </c>
    </row>
    <row r="10" spans="1:5">
      <c r="A10" t="s">
        <v>1257</v>
      </c>
      <c r="B10">
        <v>320</v>
      </c>
      <c r="D10" t="s">
        <v>1257</v>
      </c>
      <c r="E10" s="28">
        <v>1.5246081280670827E-2</v>
      </c>
    </row>
    <row r="11" spans="1:5">
      <c r="A11" t="s">
        <v>1261</v>
      </c>
      <c r="B11">
        <v>317</v>
      </c>
      <c r="D11" t="s">
        <v>1261</v>
      </c>
      <c r="E11" s="28">
        <v>1.5103149268664538E-2</v>
      </c>
    </row>
    <row r="12" spans="1:5">
      <c r="A12" t="s">
        <v>1288</v>
      </c>
      <c r="B12">
        <v>295</v>
      </c>
      <c r="D12" t="s">
        <v>1288</v>
      </c>
      <c r="E12" s="28">
        <v>1.4054981180618419E-2</v>
      </c>
    </row>
    <row r="13" spans="1:5">
      <c r="A13" t="s">
        <v>1036</v>
      </c>
      <c r="B13">
        <v>294</v>
      </c>
      <c r="D13" t="s">
        <v>1036</v>
      </c>
      <c r="E13" s="28">
        <v>1.4007337176616322E-2</v>
      </c>
    </row>
    <row r="14" spans="1:5">
      <c r="A14" t="s">
        <v>1079</v>
      </c>
      <c r="B14">
        <v>274</v>
      </c>
      <c r="D14" t="s">
        <v>1079</v>
      </c>
      <c r="E14" s="28">
        <v>1.3054457096574396E-2</v>
      </c>
    </row>
    <row r="15" spans="1:5">
      <c r="A15" t="s">
        <v>1147</v>
      </c>
      <c r="B15">
        <v>229</v>
      </c>
      <c r="D15" t="s">
        <v>1147</v>
      </c>
      <c r="E15" s="28">
        <v>1.0910476916480061E-2</v>
      </c>
    </row>
    <row r="16" spans="1:5">
      <c r="A16" t="s">
        <v>1088</v>
      </c>
      <c r="B16">
        <v>226</v>
      </c>
      <c r="D16" t="s">
        <v>1088</v>
      </c>
      <c r="E16" s="28">
        <v>1.0767544904473772E-2</v>
      </c>
    </row>
    <row r="17" spans="1:5">
      <c r="A17" t="s">
        <v>1347</v>
      </c>
      <c r="B17">
        <v>217</v>
      </c>
      <c r="D17" t="s">
        <v>1347</v>
      </c>
      <c r="E17" s="28">
        <v>1.0338748868454905E-2</v>
      </c>
    </row>
    <row r="18" spans="1:5">
      <c r="A18" t="s">
        <v>1123</v>
      </c>
      <c r="B18">
        <v>215</v>
      </c>
      <c r="D18" t="s">
        <v>1123</v>
      </c>
      <c r="E18" s="28">
        <v>1.0243460860450712E-2</v>
      </c>
    </row>
    <row r="19" spans="1:5">
      <c r="A19" t="s">
        <v>1333</v>
      </c>
      <c r="B19">
        <v>206</v>
      </c>
      <c r="D19" t="s">
        <v>1333</v>
      </c>
      <c r="E19" s="28">
        <v>9.8146648244318447E-3</v>
      </c>
    </row>
    <row r="20" spans="1:5">
      <c r="A20" t="s">
        <v>1135</v>
      </c>
      <c r="B20">
        <v>201</v>
      </c>
      <c r="D20" t="s">
        <v>1135</v>
      </c>
      <c r="E20" s="28">
        <v>9.5764448044213628E-3</v>
      </c>
    </row>
    <row r="21" spans="1:5">
      <c r="A21" t="s">
        <v>1228</v>
      </c>
      <c r="B21">
        <v>197</v>
      </c>
      <c r="D21" t="s">
        <v>1228</v>
      </c>
      <c r="E21" s="28">
        <v>9.3858687884129776E-3</v>
      </c>
    </row>
    <row r="22" spans="1:5">
      <c r="A22" t="s">
        <v>998</v>
      </c>
      <c r="B22">
        <v>190</v>
      </c>
      <c r="D22" t="s">
        <v>998</v>
      </c>
      <c r="E22" s="28">
        <v>9.052360760398304E-3</v>
      </c>
    </row>
    <row r="23" spans="1:5">
      <c r="A23" t="s">
        <v>1286</v>
      </c>
      <c r="B23">
        <v>185</v>
      </c>
      <c r="D23" t="s">
        <v>1286</v>
      </c>
      <c r="E23" s="28">
        <v>8.8141407403878221E-3</v>
      </c>
    </row>
    <row r="24" spans="1:5">
      <c r="A24" t="s">
        <v>1120</v>
      </c>
      <c r="B24">
        <v>182</v>
      </c>
      <c r="D24" t="s">
        <v>1120</v>
      </c>
      <c r="E24" s="28">
        <v>8.6712087283815336E-3</v>
      </c>
    </row>
    <row r="25" spans="1:5">
      <c r="A25" t="s">
        <v>1297</v>
      </c>
      <c r="B25">
        <v>175</v>
      </c>
      <c r="D25" t="s">
        <v>1297</v>
      </c>
      <c r="E25" s="28">
        <v>8.3377007003668582E-3</v>
      </c>
    </row>
    <row r="26" spans="1:5">
      <c r="A26" t="s">
        <v>1226</v>
      </c>
      <c r="B26">
        <v>173</v>
      </c>
      <c r="D26" t="s">
        <v>1226</v>
      </c>
      <c r="E26" s="28">
        <v>8.2424126923626665E-3</v>
      </c>
    </row>
    <row r="27" spans="1:5">
      <c r="A27" t="s">
        <v>989</v>
      </c>
      <c r="B27">
        <v>170</v>
      </c>
      <c r="D27" t="s">
        <v>989</v>
      </c>
      <c r="E27" s="28">
        <v>8.0994806803563763E-3</v>
      </c>
    </row>
    <row r="28" spans="1:5">
      <c r="A28" t="s">
        <v>1010</v>
      </c>
      <c r="B28">
        <v>167</v>
      </c>
      <c r="D28" t="s">
        <v>1010</v>
      </c>
      <c r="E28" s="28">
        <v>7.9565486683500879E-3</v>
      </c>
    </row>
    <row r="29" spans="1:5">
      <c r="A29" t="s">
        <v>1360</v>
      </c>
      <c r="B29">
        <v>164</v>
      </c>
      <c r="D29" t="s">
        <v>1360</v>
      </c>
      <c r="E29" s="28">
        <v>7.8136166563437994E-3</v>
      </c>
    </row>
    <row r="30" spans="1:5">
      <c r="A30" t="s">
        <v>1015</v>
      </c>
      <c r="B30">
        <v>163</v>
      </c>
      <c r="D30" t="s">
        <v>1015</v>
      </c>
      <c r="E30" s="28">
        <v>7.7659726523417027E-3</v>
      </c>
    </row>
    <row r="31" spans="1:5">
      <c r="A31" t="s">
        <v>1042</v>
      </c>
      <c r="B31">
        <v>161</v>
      </c>
      <c r="D31" t="s">
        <v>1042</v>
      </c>
      <c r="E31" s="28">
        <v>7.6706846443375101E-3</v>
      </c>
    </row>
    <row r="32" spans="1:5">
      <c r="A32" t="s">
        <v>1199</v>
      </c>
      <c r="B32">
        <v>156</v>
      </c>
      <c r="D32" t="s">
        <v>1199</v>
      </c>
      <c r="E32" s="28">
        <v>7.4324646243270282E-3</v>
      </c>
    </row>
    <row r="33" spans="1:5">
      <c r="A33" t="s">
        <v>1262</v>
      </c>
      <c r="B33">
        <v>153</v>
      </c>
      <c r="D33" t="s">
        <v>1262</v>
      </c>
      <c r="E33" s="28">
        <v>7.2895326123207397E-3</v>
      </c>
    </row>
    <row r="34" spans="1:5">
      <c r="A34" t="s">
        <v>1026</v>
      </c>
      <c r="B34">
        <v>153</v>
      </c>
      <c r="D34" t="s">
        <v>1026</v>
      </c>
      <c r="E34" s="28">
        <v>7.2895326123207397E-3</v>
      </c>
    </row>
    <row r="35" spans="1:5">
      <c r="A35" t="s">
        <v>1121</v>
      </c>
      <c r="B35">
        <v>149</v>
      </c>
      <c r="D35" t="s">
        <v>1121</v>
      </c>
      <c r="E35" s="28">
        <v>7.0989565963123537E-3</v>
      </c>
    </row>
    <row r="36" spans="1:5">
      <c r="A36" t="s">
        <v>1002</v>
      </c>
      <c r="B36">
        <v>146</v>
      </c>
      <c r="D36" t="s">
        <v>1002</v>
      </c>
      <c r="E36" s="28">
        <v>6.9560245843060652E-3</v>
      </c>
    </row>
    <row r="37" spans="1:5">
      <c r="A37" t="s">
        <v>1093</v>
      </c>
      <c r="B37">
        <v>145</v>
      </c>
      <c r="D37" t="s">
        <v>1093</v>
      </c>
      <c r="E37" s="28">
        <v>6.9083805803039685E-3</v>
      </c>
    </row>
    <row r="38" spans="1:5">
      <c r="A38" t="s">
        <v>944</v>
      </c>
      <c r="B38">
        <v>139</v>
      </c>
      <c r="D38" t="s">
        <v>944</v>
      </c>
      <c r="E38" s="28">
        <v>6.6225165562913907E-3</v>
      </c>
    </row>
    <row r="39" spans="1:5">
      <c r="A39" t="s">
        <v>1195</v>
      </c>
      <c r="B39">
        <v>139</v>
      </c>
      <c r="D39" t="s">
        <v>1195</v>
      </c>
      <c r="E39" s="28">
        <v>6.6225165562913907E-3</v>
      </c>
    </row>
    <row r="40" spans="1:5">
      <c r="A40" t="s">
        <v>1307</v>
      </c>
      <c r="B40">
        <v>136</v>
      </c>
      <c r="D40" t="s">
        <v>1307</v>
      </c>
      <c r="E40" s="28">
        <v>6.4795845442851014E-3</v>
      </c>
    </row>
    <row r="41" spans="1:5">
      <c r="A41" t="s">
        <v>1173</v>
      </c>
      <c r="B41">
        <v>135</v>
      </c>
      <c r="D41" t="s">
        <v>1173</v>
      </c>
      <c r="E41" s="28">
        <v>6.4319405402830055E-3</v>
      </c>
    </row>
    <row r="42" spans="1:5">
      <c r="A42" t="s">
        <v>1185</v>
      </c>
      <c r="B42">
        <v>134</v>
      </c>
      <c r="D42" t="s">
        <v>1185</v>
      </c>
      <c r="E42" s="28">
        <v>6.3842965362809088E-3</v>
      </c>
    </row>
    <row r="43" spans="1:5">
      <c r="A43" t="s">
        <v>1137</v>
      </c>
      <c r="B43">
        <v>133</v>
      </c>
      <c r="D43" t="s">
        <v>1137</v>
      </c>
      <c r="E43" s="28">
        <v>6.3366525322788129E-3</v>
      </c>
    </row>
    <row r="44" spans="1:5">
      <c r="A44" t="s">
        <v>1116</v>
      </c>
      <c r="B44">
        <v>133</v>
      </c>
      <c r="D44" t="s">
        <v>1116</v>
      </c>
      <c r="E44" s="28">
        <v>6.3366525322788129E-3</v>
      </c>
    </row>
    <row r="45" spans="1:5">
      <c r="A45" t="s">
        <v>1284</v>
      </c>
      <c r="B45">
        <v>133</v>
      </c>
      <c r="D45" t="s">
        <v>1284</v>
      </c>
      <c r="E45" s="28">
        <v>6.3366525322788129E-3</v>
      </c>
    </row>
    <row r="46" spans="1:5">
      <c r="A46" t="s">
        <v>1033</v>
      </c>
      <c r="B46">
        <v>129</v>
      </c>
      <c r="D46" t="s">
        <v>1033</v>
      </c>
      <c r="E46" s="28">
        <v>6.1460765162704278E-3</v>
      </c>
    </row>
    <row r="47" spans="1:5">
      <c r="A47" t="s">
        <v>1225</v>
      </c>
      <c r="B47">
        <v>128</v>
      </c>
      <c r="D47" t="s">
        <v>1225</v>
      </c>
      <c r="E47" s="28">
        <v>6.098432512268331E-3</v>
      </c>
    </row>
    <row r="48" spans="1:5">
      <c r="A48" t="s">
        <v>988</v>
      </c>
      <c r="B48">
        <v>128</v>
      </c>
      <c r="D48" t="s">
        <v>988</v>
      </c>
      <c r="E48" s="28">
        <v>6.098432512268331E-3</v>
      </c>
    </row>
    <row r="49" spans="1:5">
      <c r="A49" t="s">
        <v>990</v>
      </c>
      <c r="B49">
        <v>128</v>
      </c>
      <c r="D49" t="s">
        <v>990</v>
      </c>
      <c r="E49" s="28">
        <v>6.098432512268331E-3</v>
      </c>
    </row>
    <row r="50" spans="1:5">
      <c r="A50" t="s">
        <v>951</v>
      </c>
      <c r="B50">
        <v>128</v>
      </c>
      <c r="D50" t="s">
        <v>951</v>
      </c>
      <c r="E50" s="28">
        <v>6.098432512268331E-3</v>
      </c>
    </row>
    <row r="51" spans="1:5">
      <c r="A51" t="s">
        <v>1117</v>
      </c>
      <c r="B51">
        <v>127</v>
      </c>
      <c r="D51" t="s">
        <v>1117</v>
      </c>
      <c r="E51" s="28">
        <v>6.0507885082662343E-3</v>
      </c>
    </row>
    <row r="52" spans="1:5">
      <c r="A52" t="s">
        <v>1175</v>
      </c>
      <c r="B52">
        <v>127</v>
      </c>
      <c r="D52" t="s">
        <v>1175</v>
      </c>
      <c r="E52" s="28">
        <v>6.0507885082662343E-3</v>
      </c>
    </row>
    <row r="53" spans="1:5">
      <c r="A53" t="s">
        <v>994</v>
      </c>
      <c r="B53">
        <v>126</v>
      </c>
      <c r="D53" t="s">
        <v>994</v>
      </c>
      <c r="E53" s="28">
        <v>6.0031445042641384E-3</v>
      </c>
    </row>
    <row r="54" spans="1:5">
      <c r="A54" t="s">
        <v>976</v>
      </c>
      <c r="B54">
        <v>123</v>
      </c>
      <c r="D54" t="s">
        <v>976</v>
      </c>
      <c r="E54" s="28">
        <v>5.8602124922578491E-3</v>
      </c>
    </row>
    <row r="55" spans="1:5">
      <c r="A55" t="s">
        <v>1143</v>
      </c>
      <c r="B55">
        <v>118</v>
      </c>
      <c r="D55" t="s">
        <v>1143</v>
      </c>
      <c r="E55" s="28">
        <v>5.6219924722473681E-3</v>
      </c>
    </row>
    <row r="56" spans="1:5">
      <c r="A56" t="s">
        <v>1130</v>
      </c>
      <c r="B56">
        <v>117</v>
      </c>
      <c r="D56" t="s">
        <v>1130</v>
      </c>
      <c r="E56" s="28">
        <v>5.5743484682452714E-3</v>
      </c>
    </row>
    <row r="57" spans="1:5">
      <c r="A57" t="s">
        <v>1252</v>
      </c>
      <c r="B57">
        <v>116</v>
      </c>
      <c r="D57" t="s">
        <v>1252</v>
      </c>
      <c r="E57" s="28">
        <v>5.5267044642431746E-3</v>
      </c>
    </row>
    <row r="58" spans="1:5">
      <c r="A58" t="s">
        <v>1273</v>
      </c>
      <c r="B58">
        <v>115</v>
      </c>
      <c r="D58" t="s">
        <v>1273</v>
      </c>
      <c r="E58" s="28">
        <v>5.4790604602410788E-3</v>
      </c>
    </row>
    <row r="59" spans="1:5">
      <c r="A59" t="s">
        <v>1323</v>
      </c>
      <c r="B59">
        <v>115</v>
      </c>
      <c r="D59" t="s">
        <v>1323</v>
      </c>
      <c r="E59" s="28">
        <v>5.4790604602410788E-3</v>
      </c>
    </row>
    <row r="60" spans="1:5">
      <c r="A60" t="s">
        <v>1211</v>
      </c>
      <c r="B60">
        <v>114</v>
      </c>
      <c r="D60" t="s">
        <v>1211</v>
      </c>
      <c r="E60" s="28">
        <v>5.431416456238982E-3</v>
      </c>
    </row>
    <row r="61" spans="1:5">
      <c r="A61" t="s">
        <v>1183</v>
      </c>
      <c r="B61">
        <v>111</v>
      </c>
      <c r="D61" t="s">
        <v>1183</v>
      </c>
      <c r="E61" s="28">
        <v>5.2884844442326936E-3</v>
      </c>
    </row>
    <row r="62" spans="1:5">
      <c r="A62" t="s">
        <v>1341</v>
      </c>
      <c r="B62">
        <v>110</v>
      </c>
      <c r="D62" t="s">
        <v>1341</v>
      </c>
      <c r="E62" s="28">
        <v>5.2408404402305969E-3</v>
      </c>
    </row>
    <row r="63" spans="1:5">
      <c r="A63" t="s">
        <v>1267</v>
      </c>
      <c r="B63">
        <v>110</v>
      </c>
      <c r="D63" t="s">
        <v>1267</v>
      </c>
      <c r="E63" s="28">
        <v>5.2408404402305969E-3</v>
      </c>
    </row>
    <row r="64" spans="1:5">
      <c r="A64" t="s">
        <v>1283</v>
      </c>
      <c r="B64">
        <v>109</v>
      </c>
      <c r="D64" t="s">
        <v>1283</v>
      </c>
      <c r="E64" s="28">
        <v>5.193196436228501E-3</v>
      </c>
    </row>
    <row r="65" spans="1:5">
      <c r="A65" t="s">
        <v>1069</v>
      </c>
      <c r="B65">
        <v>106</v>
      </c>
      <c r="D65" t="s">
        <v>1069</v>
      </c>
      <c r="E65" s="28">
        <v>5.0502644242222117E-3</v>
      </c>
    </row>
    <row r="66" spans="1:5">
      <c r="A66" t="s">
        <v>1158</v>
      </c>
      <c r="B66">
        <v>106</v>
      </c>
      <c r="D66" t="s">
        <v>1158</v>
      </c>
      <c r="E66" s="28">
        <v>5.0502644242222117E-3</v>
      </c>
    </row>
    <row r="67" spans="1:5">
      <c r="A67" t="s">
        <v>1122</v>
      </c>
      <c r="B67">
        <v>106</v>
      </c>
      <c r="D67" t="s">
        <v>1122</v>
      </c>
      <c r="E67" s="28">
        <v>5.0502644242222117E-3</v>
      </c>
    </row>
    <row r="68" spans="1:5">
      <c r="A68" t="s">
        <v>1296</v>
      </c>
      <c r="B68">
        <v>103</v>
      </c>
      <c r="D68" t="s">
        <v>1296</v>
      </c>
      <c r="E68" s="28">
        <v>4.9073324122159223E-3</v>
      </c>
    </row>
    <row r="69" spans="1:5">
      <c r="A69" t="s">
        <v>1306</v>
      </c>
      <c r="B69">
        <v>99</v>
      </c>
      <c r="D69" t="s">
        <v>1306</v>
      </c>
      <c r="E69" s="28">
        <v>4.7167563962075372E-3</v>
      </c>
    </row>
    <row r="70" spans="1:5">
      <c r="A70" t="s">
        <v>1052</v>
      </c>
      <c r="B70">
        <v>99</v>
      </c>
      <c r="D70" t="s">
        <v>1052</v>
      </c>
      <c r="E70" s="28">
        <v>4.7167563962075372E-3</v>
      </c>
    </row>
    <row r="71" spans="1:5">
      <c r="A71" t="s">
        <v>1223</v>
      </c>
      <c r="B71">
        <v>98</v>
      </c>
      <c r="D71" t="s">
        <v>1223</v>
      </c>
      <c r="E71" s="28">
        <v>4.6691123922054413E-3</v>
      </c>
    </row>
    <row r="72" spans="1:5">
      <c r="A72" t="s">
        <v>1019</v>
      </c>
      <c r="B72">
        <v>97</v>
      </c>
      <c r="D72" t="s">
        <v>1019</v>
      </c>
      <c r="E72" s="28">
        <v>4.6214683882033446E-3</v>
      </c>
    </row>
    <row r="73" spans="1:5">
      <c r="A73" t="s">
        <v>985</v>
      </c>
      <c r="B73">
        <v>96</v>
      </c>
      <c r="D73" t="s">
        <v>985</v>
      </c>
      <c r="E73" s="28">
        <v>4.5738243842012478E-3</v>
      </c>
    </row>
    <row r="74" spans="1:5">
      <c r="A74" t="s">
        <v>1344</v>
      </c>
      <c r="B74">
        <v>94</v>
      </c>
      <c r="D74" t="s">
        <v>1344</v>
      </c>
      <c r="E74" s="28">
        <v>4.4785363761970553E-3</v>
      </c>
    </row>
    <row r="75" spans="1:5">
      <c r="A75" t="s">
        <v>1298</v>
      </c>
      <c r="B75">
        <v>94</v>
      </c>
      <c r="D75" t="s">
        <v>1298</v>
      </c>
      <c r="E75" s="28">
        <v>4.4785363761970553E-3</v>
      </c>
    </row>
    <row r="76" spans="1:5">
      <c r="A76" t="s">
        <v>1328</v>
      </c>
      <c r="B76">
        <v>92</v>
      </c>
      <c r="D76" t="s">
        <v>1328</v>
      </c>
      <c r="E76" s="28">
        <v>4.3832483681928627E-3</v>
      </c>
    </row>
    <row r="77" spans="1:5">
      <c r="A77" t="s">
        <v>1207</v>
      </c>
      <c r="B77">
        <v>91</v>
      </c>
      <c r="D77" t="s">
        <v>1207</v>
      </c>
      <c r="E77" s="28">
        <v>4.3356043641907668E-3</v>
      </c>
    </row>
    <row r="78" spans="1:5">
      <c r="A78" t="s">
        <v>1254</v>
      </c>
      <c r="B78">
        <v>89</v>
      </c>
      <c r="D78" t="s">
        <v>1254</v>
      </c>
      <c r="E78" s="28">
        <v>4.2403163561865742E-3</v>
      </c>
    </row>
    <row r="79" spans="1:5">
      <c r="A79" t="s">
        <v>1336</v>
      </c>
      <c r="B79">
        <v>88</v>
      </c>
      <c r="D79" t="s">
        <v>1336</v>
      </c>
      <c r="E79" s="28">
        <v>4.1926723521844775E-3</v>
      </c>
    </row>
    <row r="80" spans="1:5">
      <c r="A80" t="s">
        <v>1274</v>
      </c>
      <c r="B80">
        <v>88</v>
      </c>
      <c r="D80" t="s">
        <v>1274</v>
      </c>
      <c r="E80" s="28">
        <v>4.1926723521844775E-3</v>
      </c>
    </row>
    <row r="81" spans="1:5">
      <c r="A81" t="s">
        <v>1358</v>
      </c>
      <c r="B81">
        <v>87</v>
      </c>
      <c r="D81" t="s">
        <v>1358</v>
      </c>
      <c r="E81" s="28">
        <v>4.1450283481823816E-3</v>
      </c>
    </row>
    <row r="82" spans="1:5">
      <c r="A82" t="s">
        <v>1108</v>
      </c>
      <c r="B82">
        <v>87</v>
      </c>
      <c r="D82" t="s">
        <v>1108</v>
      </c>
      <c r="E82" s="28">
        <v>4.1450283481823816E-3</v>
      </c>
    </row>
    <row r="83" spans="1:5">
      <c r="A83" t="s">
        <v>1099</v>
      </c>
      <c r="B83">
        <v>86</v>
      </c>
      <c r="D83" t="s">
        <v>1099</v>
      </c>
      <c r="E83" s="28">
        <v>4.0973843441802849E-3</v>
      </c>
    </row>
    <row r="84" spans="1:5">
      <c r="A84" t="s">
        <v>1204</v>
      </c>
      <c r="B84">
        <v>84</v>
      </c>
      <c r="D84" t="s">
        <v>1204</v>
      </c>
      <c r="E84" s="28">
        <v>4.0020963361760923E-3</v>
      </c>
    </row>
    <row r="85" spans="1:5">
      <c r="A85" t="s">
        <v>959</v>
      </c>
      <c r="B85">
        <v>82</v>
      </c>
      <c r="D85" t="s">
        <v>959</v>
      </c>
      <c r="E85" s="28">
        <v>3.9068083281718997E-3</v>
      </c>
    </row>
    <row r="86" spans="1:5">
      <c r="A86" t="s">
        <v>1202</v>
      </c>
      <c r="B86">
        <v>82</v>
      </c>
      <c r="D86" t="s">
        <v>1202</v>
      </c>
      <c r="E86" s="28">
        <v>3.9068083281718997E-3</v>
      </c>
    </row>
    <row r="87" spans="1:5">
      <c r="A87" t="s">
        <v>1290</v>
      </c>
      <c r="B87">
        <v>82</v>
      </c>
      <c r="D87" t="s">
        <v>1290</v>
      </c>
      <c r="E87" s="28">
        <v>3.9068083281718997E-3</v>
      </c>
    </row>
    <row r="88" spans="1:5">
      <c r="A88" t="s">
        <v>1249</v>
      </c>
      <c r="B88">
        <v>80</v>
      </c>
      <c r="D88" t="s">
        <v>1249</v>
      </c>
      <c r="E88" s="28">
        <v>3.8115203201677067E-3</v>
      </c>
    </row>
    <row r="89" spans="1:5">
      <c r="A89" t="s">
        <v>1237</v>
      </c>
      <c r="B89">
        <v>80</v>
      </c>
      <c r="D89" t="s">
        <v>1237</v>
      </c>
      <c r="E89" s="28">
        <v>3.8115203201677067E-3</v>
      </c>
    </row>
    <row r="90" spans="1:5">
      <c r="A90" t="s">
        <v>1316</v>
      </c>
      <c r="B90">
        <v>79</v>
      </c>
      <c r="D90" t="s">
        <v>1316</v>
      </c>
      <c r="E90" s="28">
        <v>3.7638763161656104E-3</v>
      </c>
    </row>
    <row r="91" spans="1:5">
      <c r="A91" t="s">
        <v>1047</v>
      </c>
      <c r="B91">
        <v>79</v>
      </c>
      <c r="D91" t="s">
        <v>1047</v>
      </c>
      <c r="E91" s="28">
        <v>3.7638763161656104E-3</v>
      </c>
    </row>
    <row r="92" spans="1:5">
      <c r="A92" t="s">
        <v>1300</v>
      </c>
      <c r="B92">
        <v>76</v>
      </c>
      <c r="D92" t="s">
        <v>1300</v>
      </c>
      <c r="E92" s="28">
        <v>3.6209443041593215E-3</v>
      </c>
    </row>
    <row r="93" spans="1:5">
      <c r="A93" t="s">
        <v>1326</v>
      </c>
      <c r="B93">
        <v>76</v>
      </c>
      <c r="D93" t="s">
        <v>1326</v>
      </c>
      <c r="E93" s="28">
        <v>3.6209443041593215E-3</v>
      </c>
    </row>
    <row r="94" spans="1:5">
      <c r="A94" t="s">
        <v>1167</v>
      </c>
      <c r="B94">
        <v>76</v>
      </c>
      <c r="D94" t="s">
        <v>1167</v>
      </c>
      <c r="E94" s="28">
        <v>3.6209443041593215E-3</v>
      </c>
    </row>
    <row r="95" spans="1:5">
      <c r="A95" t="s">
        <v>1138</v>
      </c>
      <c r="B95">
        <v>75</v>
      </c>
      <c r="D95" t="s">
        <v>1138</v>
      </c>
      <c r="E95" s="28">
        <v>3.5733003001572252E-3</v>
      </c>
    </row>
    <row r="96" spans="1:5">
      <c r="A96" t="s">
        <v>1127</v>
      </c>
      <c r="B96">
        <v>73</v>
      </c>
      <c r="D96" t="s">
        <v>1127</v>
      </c>
      <c r="E96" s="28">
        <v>3.4780122921530326E-3</v>
      </c>
    </row>
    <row r="97" spans="1:5">
      <c r="A97" t="s">
        <v>1349</v>
      </c>
      <c r="B97">
        <v>73</v>
      </c>
      <c r="D97" t="s">
        <v>1349</v>
      </c>
      <c r="E97" s="28">
        <v>3.4780122921530326E-3</v>
      </c>
    </row>
    <row r="98" spans="1:5">
      <c r="A98" t="s">
        <v>1063</v>
      </c>
      <c r="B98">
        <v>72</v>
      </c>
      <c r="D98" t="s">
        <v>1063</v>
      </c>
      <c r="E98" s="28">
        <v>3.4303682881509363E-3</v>
      </c>
    </row>
    <row r="99" spans="1:5">
      <c r="A99" t="s">
        <v>1203</v>
      </c>
      <c r="B99">
        <v>72</v>
      </c>
      <c r="D99" t="s">
        <v>1203</v>
      </c>
      <c r="E99" s="28">
        <v>3.4303682881509363E-3</v>
      </c>
    </row>
    <row r="100" spans="1:5">
      <c r="A100" t="s">
        <v>1201</v>
      </c>
      <c r="B100">
        <v>72</v>
      </c>
      <c r="D100" t="s">
        <v>1201</v>
      </c>
      <c r="E100" s="28">
        <v>3.4303682881509363E-3</v>
      </c>
    </row>
    <row r="101" spans="1:5">
      <c r="A101" t="s">
        <v>987</v>
      </c>
      <c r="B101">
        <v>71</v>
      </c>
      <c r="D101" t="s">
        <v>987</v>
      </c>
      <c r="E101" s="28">
        <v>3.38272428414884E-3</v>
      </c>
    </row>
    <row r="102" spans="1:5">
      <c r="A102" t="s">
        <v>1238</v>
      </c>
      <c r="B102">
        <v>71</v>
      </c>
      <c r="D102" t="s">
        <v>1238</v>
      </c>
      <c r="E102" s="28">
        <v>3.38272428414884E-3</v>
      </c>
    </row>
    <row r="103" spans="1:5">
      <c r="A103" t="s">
        <v>1348</v>
      </c>
      <c r="B103">
        <v>70</v>
      </c>
      <c r="D103" t="s">
        <v>1348</v>
      </c>
      <c r="E103" s="28">
        <v>3.3350802801467437E-3</v>
      </c>
    </row>
    <row r="104" spans="1:5">
      <c r="A104" t="s">
        <v>1124</v>
      </c>
      <c r="B104">
        <v>70</v>
      </c>
      <c r="D104" t="s">
        <v>1124</v>
      </c>
      <c r="E104" s="28">
        <v>3.3350802801467437E-3</v>
      </c>
    </row>
    <row r="105" spans="1:5">
      <c r="A105" t="s">
        <v>1265</v>
      </c>
      <c r="B105">
        <v>69</v>
      </c>
      <c r="D105" t="s">
        <v>1265</v>
      </c>
      <c r="E105" s="28">
        <v>3.287436276144647E-3</v>
      </c>
    </row>
    <row r="106" spans="1:5">
      <c r="A106" t="s">
        <v>1230</v>
      </c>
      <c r="B106">
        <v>69</v>
      </c>
      <c r="D106" t="s">
        <v>1230</v>
      </c>
      <c r="E106" s="28">
        <v>3.287436276144647E-3</v>
      </c>
    </row>
    <row r="107" spans="1:5">
      <c r="A107" t="s">
        <v>1197</v>
      </c>
      <c r="B107">
        <v>69</v>
      </c>
      <c r="D107" t="s">
        <v>1197</v>
      </c>
      <c r="E107" s="28">
        <v>3.287436276144647E-3</v>
      </c>
    </row>
    <row r="108" spans="1:5">
      <c r="A108" t="s">
        <v>1244</v>
      </c>
      <c r="B108">
        <v>68</v>
      </c>
      <c r="D108" t="s">
        <v>1244</v>
      </c>
      <c r="E108" s="28">
        <v>3.2397922721425507E-3</v>
      </c>
    </row>
    <row r="109" spans="1:5">
      <c r="A109" t="s">
        <v>1215</v>
      </c>
      <c r="B109">
        <v>68</v>
      </c>
      <c r="D109" t="s">
        <v>1215</v>
      </c>
      <c r="E109" s="28">
        <v>3.2397922721425507E-3</v>
      </c>
    </row>
    <row r="110" spans="1:5">
      <c r="A110" t="s">
        <v>1142</v>
      </c>
      <c r="B110">
        <v>67</v>
      </c>
      <c r="D110" t="s">
        <v>1142</v>
      </c>
      <c r="E110" s="28">
        <v>3.1921482681404544E-3</v>
      </c>
    </row>
    <row r="111" spans="1:5">
      <c r="A111" t="s">
        <v>1118</v>
      </c>
      <c r="B111">
        <v>67</v>
      </c>
      <c r="D111" t="s">
        <v>1118</v>
      </c>
      <c r="E111" s="28">
        <v>3.1921482681404544E-3</v>
      </c>
    </row>
    <row r="112" spans="1:5">
      <c r="A112" t="s">
        <v>1219</v>
      </c>
      <c r="B112">
        <v>67</v>
      </c>
      <c r="D112" t="s">
        <v>1219</v>
      </c>
      <c r="E112" s="28">
        <v>3.1921482681404544E-3</v>
      </c>
    </row>
    <row r="113" spans="1:5">
      <c r="A113" t="s">
        <v>1043</v>
      </c>
      <c r="B113">
        <v>64</v>
      </c>
      <c r="D113" t="s">
        <v>1043</v>
      </c>
      <c r="E113" s="28">
        <v>3.0492162561341655E-3</v>
      </c>
    </row>
    <row r="114" spans="1:5">
      <c r="A114" t="s">
        <v>1242</v>
      </c>
      <c r="B114">
        <v>62</v>
      </c>
      <c r="D114" t="s">
        <v>1242</v>
      </c>
      <c r="E114" s="28">
        <v>2.9539282481299729E-3</v>
      </c>
    </row>
    <row r="115" spans="1:5">
      <c r="A115" t="s">
        <v>1095</v>
      </c>
      <c r="B115">
        <v>61</v>
      </c>
      <c r="D115" t="s">
        <v>1095</v>
      </c>
      <c r="E115" s="28">
        <v>2.9062842441278766E-3</v>
      </c>
    </row>
    <row r="116" spans="1:5">
      <c r="A116" t="s">
        <v>941</v>
      </c>
      <c r="B116">
        <v>59</v>
      </c>
      <c r="D116" t="s">
        <v>941</v>
      </c>
      <c r="E116" s="28">
        <v>2.810996236123684E-3</v>
      </c>
    </row>
    <row r="117" spans="1:5">
      <c r="A117" t="s">
        <v>1180</v>
      </c>
      <c r="B117">
        <v>59</v>
      </c>
      <c r="D117" t="s">
        <v>1180</v>
      </c>
      <c r="E117" s="28">
        <v>2.810996236123684E-3</v>
      </c>
    </row>
    <row r="118" spans="1:5">
      <c r="A118" t="s">
        <v>1032</v>
      </c>
      <c r="B118">
        <v>58</v>
      </c>
      <c r="D118" t="s">
        <v>1032</v>
      </c>
      <c r="E118" s="28">
        <v>2.7633522321215873E-3</v>
      </c>
    </row>
    <row r="119" spans="1:5">
      <c r="A119" t="s">
        <v>1140</v>
      </c>
      <c r="B119">
        <v>55</v>
      </c>
      <c r="D119" t="s">
        <v>1140</v>
      </c>
      <c r="E119" s="28">
        <v>2.6204202201152984E-3</v>
      </c>
    </row>
    <row r="120" spans="1:5">
      <c r="A120" t="s">
        <v>1278</v>
      </c>
      <c r="B120">
        <v>55</v>
      </c>
      <c r="D120" t="s">
        <v>1278</v>
      </c>
      <c r="E120" s="28">
        <v>2.6204202201152984E-3</v>
      </c>
    </row>
    <row r="121" spans="1:5">
      <c r="A121" t="s">
        <v>1289</v>
      </c>
      <c r="B121">
        <v>54</v>
      </c>
      <c r="D121" t="s">
        <v>1289</v>
      </c>
      <c r="E121" s="28">
        <v>2.5727762161132021E-3</v>
      </c>
    </row>
    <row r="122" spans="1:5">
      <c r="A122" t="s">
        <v>1162</v>
      </c>
      <c r="B122">
        <v>54</v>
      </c>
      <c r="D122" t="s">
        <v>1162</v>
      </c>
      <c r="E122" s="28">
        <v>2.5727762161132021E-3</v>
      </c>
    </row>
    <row r="123" spans="1:5">
      <c r="A123" t="s">
        <v>1034</v>
      </c>
      <c r="B123">
        <v>54</v>
      </c>
      <c r="D123" t="s">
        <v>1034</v>
      </c>
      <c r="E123" s="28">
        <v>2.5727762161132021E-3</v>
      </c>
    </row>
    <row r="124" spans="1:5">
      <c r="A124" t="s">
        <v>1342</v>
      </c>
      <c r="B124">
        <v>52</v>
      </c>
      <c r="D124" t="s">
        <v>1342</v>
      </c>
      <c r="E124" s="28">
        <v>2.4774882081090095E-3</v>
      </c>
    </row>
    <row r="125" spans="1:5">
      <c r="A125" t="s">
        <v>1181</v>
      </c>
      <c r="B125">
        <v>52</v>
      </c>
      <c r="D125" t="s">
        <v>1181</v>
      </c>
      <c r="E125" s="28">
        <v>2.4774882081090095E-3</v>
      </c>
    </row>
    <row r="126" spans="1:5">
      <c r="A126" t="s">
        <v>1001</v>
      </c>
      <c r="B126">
        <v>51</v>
      </c>
      <c r="D126" t="s">
        <v>1001</v>
      </c>
      <c r="E126" s="28">
        <v>2.4298442041069132E-3</v>
      </c>
    </row>
    <row r="127" spans="1:5">
      <c r="A127" t="s">
        <v>1073</v>
      </c>
      <c r="B127">
        <v>50</v>
      </c>
      <c r="D127" t="s">
        <v>1073</v>
      </c>
      <c r="E127" s="28">
        <v>2.3822002001048169E-3</v>
      </c>
    </row>
    <row r="128" spans="1:5">
      <c r="A128" t="s">
        <v>995</v>
      </c>
      <c r="B128">
        <v>50</v>
      </c>
      <c r="D128" t="s">
        <v>995</v>
      </c>
      <c r="E128" s="28">
        <v>2.3822002001048169E-3</v>
      </c>
    </row>
    <row r="129" spans="1:5">
      <c r="A129" t="s">
        <v>1189</v>
      </c>
      <c r="B129">
        <v>50</v>
      </c>
      <c r="D129" t="s">
        <v>1189</v>
      </c>
      <c r="E129" s="28">
        <v>2.3822002001048169E-3</v>
      </c>
    </row>
    <row r="130" spans="1:5">
      <c r="A130" t="s">
        <v>1356</v>
      </c>
      <c r="B130">
        <v>50</v>
      </c>
      <c r="D130" t="s">
        <v>1356</v>
      </c>
      <c r="E130" s="28">
        <v>2.3822002001048169E-3</v>
      </c>
    </row>
    <row r="131" spans="1:5">
      <c r="A131" t="s">
        <v>1081</v>
      </c>
      <c r="B131">
        <v>49</v>
      </c>
      <c r="D131" t="s">
        <v>1081</v>
      </c>
      <c r="E131" s="28">
        <v>2.3345561961027207E-3</v>
      </c>
    </row>
    <row r="132" spans="1:5">
      <c r="A132" t="s">
        <v>1208</v>
      </c>
      <c r="B132">
        <v>48</v>
      </c>
      <c r="D132" t="s">
        <v>1208</v>
      </c>
      <c r="E132" s="28">
        <v>2.2869121921006239E-3</v>
      </c>
    </row>
    <row r="133" spans="1:5">
      <c r="A133" t="s">
        <v>1045</v>
      </c>
      <c r="B133">
        <v>48</v>
      </c>
      <c r="D133" t="s">
        <v>1045</v>
      </c>
      <c r="E133" s="28">
        <v>2.2869121921006239E-3</v>
      </c>
    </row>
    <row r="134" spans="1:5">
      <c r="A134" t="s">
        <v>1275</v>
      </c>
      <c r="B134">
        <v>48</v>
      </c>
      <c r="D134" t="s">
        <v>1275</v>
      </c>
      <c r="E134" s="28">
        <v>2.2869121921006239E-3</v>
      </c>
    </row>
    <row r="135" spans="1:5">
      <c r="A135" t="s">
        <v>1071</v>
      </c>
      <c r="B135">
        <v>48</v>
      </c>
      <c r="D135" t="s">
        <v>1071</v>
      </c>
      <c r="E135" s="28">
        <v>2.2869121921006239E-3</v>
      </c>
    </row>
    <row r="136" spans="1:5">
      <c r="A136" t="s">
        <v>1150</v>
      </c>
      <c r="B136">
        <v>48</v>
      </c>
      <c r="D136" t="s">
        <v>1150</v>
      </c>
      <c r="E136" s="28">
        <v>2.2869121921006239E-3</v>
      </c>
    </row>
    <row r="137" spans="1:5">
      <c r="A137" t="s">
        <v>969</v>
      </c>
      <c r="B137">
        <v>47</v>
      </c>
      <c r="D137" t="s">
        <v>969</v>
      </c>
      <c r="E137" s="28">
        <v>2.2392681880985276E-3</v>
      </c>
    </row>
    <row r="138" spans="1:5">
      <c r="A138" t="s">
        <v>1067</v>
      </c>
      <c r="B138">
        <v>47</v>
      </c>
      <c r="D138" t="s">
        <v>1067</v>
      </c>
      <c r="E138" s="28">
        <v>2.2392681880985276E-3</v>
      </c>
    </row>
    <row r="139" spans="1:5">
      <c r="A139" t="s">
        <v>1247</v>
      </c>
      <c r="B139">
        <v>47</v>
      </c>
      <c r="D139" t="s">
        <v>1247</v>
      </c>
      <c r="E139" s="28">
        <v>2.2392681880985276E-3</v>
      </c>
    </row>
    <row r="140" spans="1:5">
      <c r="A140" t="s">
        <v>940</v>
      </c>
      <c r="B140">
        <v>45</v>
      </c>
      <c r="D140" t="s">
        <v>940</v>
      </c>
      <c r="E140" s="28">
        <v>2.143980180094335E-3</v>
      </c>
    </row>
    <row r="141" spans="1:5">
      <c r="A141" t="s">
        <v>1240</v>
      </c>
      <c r="B141">
        <v>45</v>
      </c>
      <c r="D141" t="s">
        <v>1240</v>
      </c>
      <c r="E141" s="28">
        <v>2.143980180094335E-3</v>
      </c>
    </row>
    <row r="142" spans="1:5">
      <c r="A142" t="s">
        <v>1050</v>
      </c>
      <c r="B142">
        <v>45</v>
      </c>
      <c r="D142" t="s">
        <v>1050</v>
      </c>
      <c r="E142" s="28">
        <v>2.143980180094335E-3</v>
      </c>
    </row>
    <row r="143" spans="1:5">
      <c r="A143" t="s">
        <v>1149</v>
      </c>
      <c r="B143">
        <v>45</v>
      </c>
      <c r="D143" t="s">
        <v>1149</v>
      </c>
      <c r="E143" s="28">
        <v>2.143980180094335E-3</v>
      </c>
    </row>
    <row r="144" spans="1:5">
      <c r="A144" t="s">
        <v>1046</v>
      </c>
      <c r="B144">
        <v>44</v>
      </c>
      <c r="D144" t="s">
        <v>1046</v>
      </c>
      <c r="E144" s="28">
        <v>2.0963361760922387E-3</v>
      </c>
    </row>
    <row r="145" spans="1:5">
      <c r="A145" t="s">
        <v>1269</v>
      </c>
      <c r="B145">
        <v>44</v>
      </c>
      <c r="D145" t="s">
        <v>1269</v>
      </c>
      <c r="E145" s="28">
        <v>2.0963361760922387E-3</v>
      </c>
    </row>
    <row r="146" spans="1:5">
      <c r="A146" t="s">
        <v>968</v>
      </c>
      <c r="B146">
        <v>44</v>
      </c>
      <c r="D146" t="s">
        <v>968</v>
      </c>
      <c r="E146" s="28">
        <v>2.0963361760922387E-3</v>
      </c>
    </row>
    <row r="147" spans="1:5">
      <c r="A147" t="s">
        <v>1258</v>
      </c>
      <c r="B147">
        <v>44</v>
      </c>
      <c r="D147" t="s">
        <v>1258</v>
      </c>
      <c r="E147" s="28">
        <v>2.0963361760922387E-3</v>
      </c>
    </row>
    <row r="148" spans="1:5">
      <c r="A148" t="s">
        <v>1217</v>
      </c>
      <c r="B148">
        <v>44</v>
      </c>
      <c r="D148" t="s">
        <v>1217</v>
      </c>
      <c r="E148" s="28">
        <v>2.0963361760922387E-3</v>
      </c>
    </row>
    <row r="149" spans="1:5">
      <c r="A149" t="s">
        <v>947</v>
      </c>
      <c r="B149">
        <v>42</v>
      </c>
      <c r="D149" t="s">
        <v>947</v>
      </c>
      <c r="E149" s="28">
        <v>2.0010481680880461E-3</v>
      </c>
    </row>
    <row r="150" spans="1:5">
      <c r="A150" t="s">
        <v>1126</v>
      </c>
      <c r="B150">
        <v>42</v>
      </c>
      <c r="D150" t="s">
        <v>1126</v>
      </c>
      <c r="E150" s="28">
        <v>2.0010481680880461E-3</v>
      </c>
    </row>
    <row r="151" spans="1:5">
      <c r="A151" t="s">
        <v>1107</v>
      </c>
      <c r="B151">
        <v>42</v>
      </c>
      <c r="D151" t="s">
        <v>1107</v>
      </c>
      <c r="E151" s="28">
        <v>2.0010481680880461E-3</v>
      </c>
    </row>
    <row r="152" spans="1:5">
      <c r="A152" t="s">
        <v>1303</v>
      </c>
      <c r="B152">
        <v>41</v>
      </c>
      <c r="D152" t="s">
        <v>1303</v>
      </c>
      <c r="E152" s="28">
        <v>1.9534041640859499E-3</v>
      </c>
    </row>
    <row r="153" spans="1:5">
      <c r="A153" t="s">
        <v>1335</v>
      </c>
      <c r="B153">
        <v>40</v>
      </c>
      <c r="D153" t="s">
        <v>1335</v>
      </c>
      <c r="E153" s="28">
        <v>1.9057601600838533E-3</v>
      </c>
    </row>
    <row r="154" spans="1:5">
      <c r="A154" t="s">
        <v>1239</v>
      </c>
      <c r="B154">
        <v>40</v>
      </c>
      <c r="D154" t="s">
        <v>1239</v>
      </c>
      <c r="E154" s="28">
        <v>1.9057601600838533E-3</v>
      </c>
    </row>
    <row r="155" spans="1:5">
      <c r="A155" t="s">
        <v>1308</v>
      </c>
      <c r="B155">
        <v>40</v>
      </c>
      <c r="D155" t="s">
        <v>1308</v>
      </c>
      <c r="E155" s="28">
        <v>1.9057601600838533E-3</v>
      </c>
    </row>
    <row r="156" spans="1:5">
      <c r="A156" t="s">
        <v>1322</v>
      </c>
      <c r="B156">
        <v>39</v>
      </c>
      <c r="D156" t="s">
        <v>1322</v>
      </c>
      <c r="E156" s="28">
        <v>1.858116156081757E-3</v>
      </c>
    </row>
    <row r="157" spans="1:5">
      <c r="A157" t="s">
        <v>1245</v>
      </c>
      <c r="B157">
        <v>38</v>
      </c>
      <c r="D157" t="s">
        <v>1245</v>
      </c>
      <c r="E157" s="28">
        <v>1.8104721520796607E-3</v>
      </c>
    </row>
    <row r="158" spans="1:5">
      <c r="A158" t="s">
        <v>1012</v>
      </c>
      <c r="B158">
        <v>38</v>
      </c>
      <c r="D158" t="s">
        <v>1012</v>
      </c>
      <c r="E158" s="28">
        <v>1.8104721520796607E-3</v>
      </c>
    </row>
    <row r="159" spans="1:5">
      <c r="A159" t="s">
        <v>993</v>
      </c>
      <c r="B159">
        <v>38</v>
      </c>
      <c r="D159" t="s">
        <v>993</v>
      </c>
      <c r="E159" s="28">
        <v>1.8104721520796607E-3</v>
      </c>
    </row>
    <row r="160" spans="1:5">
      <c r="A160" t="s">
        <v>970</v>
      </c>
      <c r="B160">
        <v>38</v>
      </c>
      <c r="D160" t="s">
        <v>970</v>
      </c>
      <c r="E160" s="28">
        <v>1.8104721520796607E-3</v>
      </c>
    </row>
    <row r="161" spans="1:5">
      <c r="A161" t="s">
        <v>946</v>
      </c>
      <c r="B161">
        <v>38</v>
      </c>
      <c r="D161" t="s">
        <v>946</v>
      </c>
      <c r="E161" s="28">
        <v>1.8104721520796607E-3</v>
      </c>
    </row>
    <row r="162" spans="1:5">
      <c r="A162" t="s">
        <v>1210</v>
      </c>
      <c r="B162">
        <v>38</v>
      </c>
      <c r="D162" t="s">
        <v>1210</v>
      </c>
      <c r="E162" s="28">
        <v>1.8104721520796607E-3</v>
      </c>
    </row>
    <row r="163" spans="1:5">
      <c r="A163" t="s">
        <v>1264</v>
      </c>
      <c r="B163">
        <v>37</v>
      </c>
      <c r="D163" t="s">
        <v>1264</v>
      </c>
      <c r="E163" s="28">
        <v>1.7628281480775645E-3</v>
      </c>
    </row>
    <row r="164" spans="1:5">
      <c r="A164" t="s">
        <v>953</v>
      </c>
      <c r="B164">
        <v>36</v>
      </c>
      <c r="D164" t="s">
        <v>953</v>
      </c>
      <c r="E164" s="28">
        <v>1.7151841440754682E-3</v>
      </c>
    </row>
    <row r="165" spans="1:5">
      <c r="A165" t="s">
        <v>938</v>
      </c>
      <c r="B165">
        <v>36</v>
      </c>
      <c r="D165" t="s">
        <v>938</v>
      </c>
      <c r="E165" s="28">
        <v>1.7151841440754682E-3</v>
      </c>
    </row>
    <row r="166" spans="1:5">
      <c r="A166" t="s">
        <v>1276</v>
      </c>
      <c r="B166">
        <v>36</v>
      </c>
      <c r="D166" t="s">
        <v>1276</v>
      </c>
      <c r="E166" s="28">
        <v>1.7151841440754682E-3</v>
      </c>
    </row>
    <row r="167" spans="1:5">
      <c r="A167" t="s">
        <v>1100</v>
      </c>
      <c r="B167">
        <v>36</v>
      </c>
      <c r="D167" t="s">
        <v>1100</v>
      </c>
      <c r="E167" s="28">
        <v>1.7151841440754682E-3</v>
      </c>
    </row>
    <row r="168" spans="1:5">
      <c r="A168" t="s">
        <v>1346</v>
      </c>
      <c r="B168">
        <v>35</v>
      </c>
      <c r="D168" t="s">
        <v>1346</v>
      </c>
      <c r="E168" s="28">
        <v>1.6675401400733719E-3</v>
      </c>
    </row>
    <row r="169" spans="1:5">
      <c r="A169" t="s">
        <v>1193</v>
      </c>
      <c r="B169">
        <v>35</v>
      </c>
      <c r="D169" t="s">
        <v>1193</v>
      </c>
      <c r="E169" s="28">
        <v>1.6675401400733719E-3</v>
      </c>
    </row>
    <row r="170" spans="1:5">
      <c r="A170" t="s">
        <v>1016</v>
      </c>
      <c r="B170">
        <v>35</v>
      </c>
      <c r="D170" t="s">
        <v>1016</v>
      </c>
      <c r="E170" s="28">
        <v>1.6675401400733719E-3</v>
      </c>
    </row>
    <row r="171" spans="1:5">
      <c r="A171" t="s">
        <v>1163</v>
      </c>
      <c r="B171">
        <v>34</v>
      </c>
      <c r="D171" t="s">
        <v>1163</v>
      </c>
      <c r="E171" s="28">
        <v>1.6198961360712754E-3</v>
      </c>
    </row>
    <row r="172" spans="1:5">
      <c r="A172" t="s">
        <v>1194</v>
      </c>
      <c r="B172">
        <v>34</v>
      </c>
      <c r="D172" t="s">
        <v>1194</v>
      </c>
      <c r="E172" s="28">
        <v>1.6198961360712754E-3</v>
      </c>
    </row>
    <row r="173" spans="1:5">
      <c r="A173" t="s">
        <v>1340</v>
      </c>
      <c r="B173">
        <v>33</v>
      </c>
      <c r="D173" t="s">
        <v>1340</v>
      </c>
      <c r="E173" s="28">
        <v>1.5722521320691791E-3</v>
      </c>
    </row>
    <row r="174" spans="1:5">
      <c r="A174" t="s">
        <v>950</v>
      </c>
      <c r="B174">
        <v>32</v>
      </c>
      <c r="D174" t="s">
        <v>950</v>
      </c>
      <c r="E174" s="28">
        <v>1.5246081280670828E-3</v>
      </c>
    </row>
    <row r="175" spans="1:5">
      <c r="A175" t="s">
        <v>1041</v>
      </c>
      <c r="B175">
        <v>32</v>
      </c>
      <c r="D175" t="s">
        <v>1041</v>
      </c>
      <c r="E175" s="28">
        <v>1.5246081280670828E-3</v>
      </c>
    </row>
    <row r="176" spans="1:5">
      <c r="A176" t="s">
        <v>1101</v>
      </c>
      <c r="B176">
        <v>32</v>
      </c>
      <c r="D176" t="s">
        <v>1101</v>
      </c>
      <c r="E176" s="28">
        <v>1.5246081280670828E-3</v>
      </c>
    </row>
    <row r="177" spans="1:5">
      <c r="A177" t="s">
        <v>1134</v>
      </c>
      <c r="B177">
        <v>32</v>
      </c>
      <c r="D177" t="s">
        <v>1134</v>
      </c>
      <c r="E177" s="28">
        <v>1.5246081280670828E-3</v>
      </c>
    </row>
    <row r="178" spans="1:5">
      <c r="A178" t="s">
        <v>1004</v>
      </c>
      <c r="B178">
        <v>32</v>
      </c>
      <c r="D178" t="s">
        <v>1004</v>
      </c>
      <c r="E178" s="28">
        <v>1.5246081280670828E-3</v>
      </c>
    </row>
    <row r="179" spans="1:5">
      <c r="A179" t="s">
        <v>1085</v>
      </c>
      <c r="B179">
        <v>32</v>
      </c>
      <c r="D179" t="s">
        <v>1085</v>
      </c>
      <c r="E179" s="28">
        <v>1.5246081280670828E-3</v>
      </c>
    </row>
    <row r="180" spans="1:5">
      <c r="A180" t="s">
        <v>1301</v>
      </c>
      <c r="B180">
        <v>32</v>
      </c>
      <c r="D180" t="s">
        <v>1301</v>
      </c>
      <c r="E180" s="28">
        <v>1.5246081280670828E-3</v>
      </c>
    </row>
    <row r="181" spans="1:5">
      <c r="A181" t="s">
        <v>961</v>
      </c>
      <c r="B181">
        <v>32</v>
      </c>
      <c r="D181" t="s">
        <v>961</v>
      </c>
      <c r="E181" s="28">
        <v>1.5246081280670828E-3</v>
      </c>
    </row>
    <row r="182" spans="1:5">
      <c r="A182" t="s">
        <v>1205</v>
      </c>
      <c r="B182">
        <v>32</v>
      </c>
      <c r="D182" t="s">
        <v>1205</v>
      </c>
      <c r="E182" s="28">
        <v>1.5246081280670828E-3</v>
      </c>
    </row>
    <row r="183" spans="1:5">
      <c r="A183" t="s">
        <v>1055</v>
      </c>
      <c r="B183">
        <v>31</v>
      </c>
      <c r="D183" t="s">
        <v>1055</v>
      </c>
      <c r="E183" s="28">
        <v>1.4769641240649865E-3</v>
      </c>
    </row>
    <row r="184" spans="1:5">
      <c r="A184" t="s">
        <v>1161</v>
      </c>
      <c r="B184">
        <v>30</v>
      </c>
      <c r="D184" t="s">
        <v>1161</v>
      </c>
      <c r="E184" s="28">
        <v>1.4293201200628902E-3</v>
      </c>
    </row>
    <row r="185" spans="1:5">
      <c r="A185" t="s">
        <v>1293</v>
      </c>
      <c r="B185">
        <v>30</v>
      </c>
      <c r="D185" t="s">
        <v>1293</v>
      </c>
      <c r="E185" s="28">
        <v>1.4293201200628902E-3</v>
      </c>
    </row>
    <row r="186" spans="1:5">
      <c r="A186" t="s">
        <v>937</v>
      </c>
      <c r="B186">
        <v>30</v>
      </c>
      <c r="D186" t="s">
        <v>937</v>
      </c>
      <c r="E186" s="28">
        <v>1.4293201200628902E-3</v>
      </c>
    </row>
    <row r="187" spans="1:5">
      <c r="A187" t="s">
        <v>1279</v>
      </c>
      <c r="B187">
        <v>30</v>
      </c>
      <c r="D187" t="s">
        <v>1279</v>
      </c>
      <c r="E187" s="28">
        <v>1.4293201200628902E-3</v>
      </c>
    </row>
    <row r="188" spans="1:5">
      <c r="A188" t="s">
        <v>1191</v>
      </c>
      <c r="B188">
        <v>29</v>
      </c>
      <c r="D188" t="s">
        <v>1191</v>
      </c>
      <c r="E188" s="28">
        <v>1.3816761160607937E-3</v>
      </c>
    </row>
    <row r="189" spans="1:5">
      <c r="A189" t="s">
        <v>1332</v>
      </c>
      <c r="B189">
        <v>29</v>
      </c>
      <c r="D189" t="s">
        <v>1332</v>
      </c>
      <c r="E189" s="28">
        <v>1.3816761160607937E-3</v>
      </c>
    </row>
    <row r="190" spans="1:5">
      <c r="A190" t="s">
        <v>945</v>
      </c>
      <c r="B190">
        <v>29</v>
      </c>
      <c r="D190" t="s">
        <v>945</v>
      </c>
      <c r="E190" s="28">
        <v>1.3816761160607937E-3</v>
      </c>
    </row>
    <row r="191" spans="1:5">
      <c r="A191" t="s">
        <v>1309</v>
      </c>
      <c r="B191">
        <v>28</v>
      </c>
      <c r="D191" t="s">
        <v>1309</v>
      </c>
      <c r="E191" s="28">
        <v>1.3340321120586974E-3</v>
      </c>
    </row>
    <row r="192" spans="1:5">
      <c r="A192" t="s">
        <v>1058</v>
      </c>
      <c r="B192">
        <v>28</v>
      </c>
      <c r="D192" t="s">
        <v>1058</v>
      </c>
      <c r="E192" s="28">
        <v>1.3340321120586974E-3</v>
      </c>
    </row>
    <row r="193" spans="1:5">
      <c r="A193" t="s">
        <v>1112</v>
      </c>
      <c r="B193">
        <v>28</v>
      </c>
      <c r="D193" t="s">
        <v>1112</v>
      </c>
      <c r="E193" s="28">
        <v>1.3340321120586974E-3</v>
      </c>
    </row>
    <row r="194" spans="1:5">
      <c r="A194" t="s">
        <v>1040</v>
      </c>
      <c r="B194">
        <v>27</v>
      </c>
      <c r="D194" t="s">
        <v>1040</v>
      </c>
      <c r="E194" s="28">
        <v>1.2863881080566011E-3</v>
      </c>
    </row>
    <row r="195" spans="1:5">
      <c r="A195" t="s">
        <v>1092</v>
      </c>
      <c r="B195">
        <v>27</v>
      </c>
      <c r="D195" t="s">
        <v>1092</v>
      </c>
      <c r="E195" s="28">
        <v>1.2863881080566011E-3</v>
      </c>
    </row>
    <row r="196" spans="1:5">
      <c r="A196" t="s">
        <v>975</v>
      </c>
      <c r="B196">
        <v>27</v>
      </c>
      <c r="D196" t="s">
        <v>975</v>
      </c>
      <c r="E196" s="28">
        <v>1.2863881080566011E-3</v>
      </c>
    </row>
    <row r="197" spans="1:5">
      <c r="A197" t="s">
        <v>1351</v>
      </c>
      <c r="B197">
        <v>26</v>
      </c>
      <c r="D197" t="s">
        <v>1351</v>
      </c>
      <c r="E197" s="28">
        <v>1.2387441040545048E-3</v>
      </c>
    </row>
    <row r="198" spans="1:5">
      <c r="A198" t="s">
        <v>1171</v>
      </c>
      <c r="B198">
        <v>26</v>
      </c>
      <c r="D198" t="s">
        <v>1171</v>
      </c>
      <c r="E198" s="28">
        <v>1.2387441040545048E-3</v>
      </c>
    </row>
    <row r="199" spans="1:5">
      <c r="A199" t="s">
        <v>1152</v>
      </c>
      <c r="B199">
        <v>25</v>
      </c>
      <c r="D199" t="s">
        <v>1152</v>
      </c>
      <c r="E199" s="28">
        <v>1.1911001000524085E-3</v>
      </c>
    </row>
    <row r="200" spans="1:5">
      <c r="A200" t="s">
        <v>1190</v>
      </c>
      <c r="B200">
        <v>25</v>
      </c>
      <c r="D200" t="s">
        <v>1190</v>
      </c>
      <c r="E200" s="28">
        <v>1.1911001000524085E-3</v>
      </c>
    </row>
    <row r="201" spans="1:5">
      <c r="A201" t="s">
        <v>1030</v>
      </c>
      <c r="B201">
        <v>25</v>
      </c>
      <c r="D201" t="s">
        <v>1030</v>
      </c>
      <c r="E201" s="28">
        <v>1.1911001000524085E-3</v>
      </c>
    </row>
    <row r="202" spans="1:5">
      <c r="A202" t="s">
        <v>1227</v>
      </c>
      <c r="B202">
        <v>24</v>
      </c>
      <c r="D202" t="s">
        <v>1227</v>
      </c>
      <c r="E202" s="28">
        <v>1.143456096050312E-3</v>
      </c>
    </row>
    <row r="203" spans="1:5">
      <c r="A203" t="s">
        <v>992</v>
      </c>
      <c r="B203">
        <v>24</v>
      </c>
      <c r="D203" t="s">
        <v>992</v>
      </c>
      <c r="E203" s="28">
        <v>1.143456096050312E-3</v>
      </c>
    </row>
    <row r="204" spans="1:5">
      <c r="A204" t="s">
        <v>1129</v>
      </c>
      <c r="B204">
        <v>24</v>
      </c>
      <c r="D204" t="s">
        <v>1129</v>
      </c>
      <c r="E204" s="28">
        <v>1.143456096050312E-3</v>
      </c>
    </row>
    <row r="205" spans="1:5">
      <c r="A205" t="s">
        <v>1232</v>
      </c>
      <c r="B205">
        <v>24</v>
      </c>
      <c r="D205" t="s">
        <v>1232</v>
      </c>
      <c r="E205" s="28">
        <v>1.143456096050312E-3</v>
      </c>
    </row>
    <row r="206" spans="1:5">
      <c r="A206" t="s">
        <v>1057</v>
      </c>
      <c r="B206">
        <v>24</v>
      </c>
      <c r="D206" t="s">
        <v>1057</v>
      </c>
      <c r="E206" s="28">
        <v>1.143456096050312E-3</v>
      </c>
    </row>
    <row r="207" spans="1:5">
      <c r="A207" t="s">
        <v>1157</v>
      </c>
      <c r="B207">
        <v>24</v>
      </c>
      <c r="D207" t="s">
        <v>1157</v>
      </c>
      <c r="E207" s="28">
        <v>1.143456096050312E-3</v>
      </c>
    </row>
    <row r="208" spans="1:5">
      <c r="A208" t="s">
        <v>1334</v>
      </c>
      <c r="B208">
        <v>23</v>
      </c>
      <c r="D208" t="s">
        <v>1334</v>
      </c>
      <c r="E208" s="28">
        <v>1.0958120920482157E-3</v>
      </c>
    </row>
    <row r="209" spans="1:5">
      <c r="A209" t="s">
        <v>1178</v>
      </c>
      <c r="B209">
        <v>23</v>
      </c>
      <c r="D209" t="s">
        <v>1178</v>
      </c>
      <c r="E209" s="28">
        <v>1.0958120920482157E-3</v>
      </c>
    </row>
    <row r="210" spans="1:5">
      <c r="A210" t="s">
        <v>1141</v>
      </c>
      <c r="B210">
        <v>23</v>
      </c>
      <c r="D210" t="s">
        <v>1141</v>
      </c>
      <c r="E210" s="28">
        <v>1.0958120920482157E-3</v>
      </c>
    </row>
    <row r="211" spans="1:5">
      <c r="A211" t="s">
        <v>1023</v>
      </c>
      <c r="B211">
        <v>23</v>
      </c>
      <c r="D211" t="s">
        <v>1023</v>
      </c>
      <c r="E211" s="28">
        <v>1.0958120920482157E-3</v>
      </c>
    </row>
    <row r="212" spans="1:5">
      <c r="A212" t="s">
        <v>1005</v>
      </c>
      <c r="B212">
        <v>23</v>
      </c>
      <c r="D212" t="s">
        <v>1005</v>
      </c>
      <c r="E212" s="28">
        <v>1.0958120920482157E-3</v>
      </c>
    </row>
    <row r="213" spans="1:5">
      <c r="A213" t="s">
        <v>1074</v>
      </c>
      <c r="B213">
        <v>23</v>
      </c>
      <c r="D213" t="s">
        <v>1074</v>
      </c>
      <c r="E213" s="28">
        <v>1.0958120920482157E-3</v>
      </c>
    </row>
    <row r="214" spans="1:5">
      <c r="A214" t="s">
        <v>1056</v>
      </c>
      <c r="B214">
        <v>22</v>
      </c>
      <c r="D214" t="s">
        <v>1056</v>
      </c>
      <c r="E214" s="28">
        <v>1.0481680880461194E-3</v>
      </c>
    </row>
    <row r="215" spans="1:5">
      <c r="A215" t="s">
        <v>1014</v>
      </c>
      <c r="B215">
        <v>22</v>
      </c>
      <c r="D215" t="s">
        <v>1014</v>
      </c>
      <c r="E215" s="28">
        <v>1.0481680880461194E-3</v>
      </c>
    </row>
    <row r="216" spans="1:5">
      <c r="A216" t="s">
        <v>1352</v>
      </c>
      <c r="B216">
        <v>22</v>
      </c>
      <c r="D216" t="s">
        <v>1352</v>
      </c>
      <c r="E216" s="28">
        <v>1.0481680880461194E-3</v>
      </c>
    </row>
    <row r="217" spans="1:5">
      <c r="A217" t="s">
        <v>1078</v>
      </c>
      <c r="B217">
        <v>22</v>
      </c>
      <c r="D217" t="s">
        <v>1078</v>
      </c>
      <c r="E217" s="28">
        <v>1.0481680880461194E-3</v>
      </c>
    </row>
    <row r="218" spans="1:5">
      <c r="A218" t="s">
        <v>1072</v>
      </c>
      <c r="B218">
        <v>22</v>
      </c>
      <c r="D218" t="s">
        <v>1072</v>
      </c>
      <c r="E218" s="28">
        <v>1.0481680880461194E-3</v>
      </c>
    </row>
    <row r="219" spans="1:5">
      <c r="A219" t="s">
        <v>1311</v>
      </c>
      <c r="B219">
        <v>22</v>
      </c>
      <c r="D219" t="s">
        <v>1311</v>
      </c>
      <c r="E219" s="28">
        <v>1.0481680880461194E-3</v>
      </c>
    </row>
    <row r="220" spans="1:5">
      <c r="A220" t="s">
        <v>1155</v>
      </c>
      <c r="B220">
        <v>22</v>
      </c>
      <c r="D220" t="s">
        <v>1155</v>
      </c>
      <c r="E220" s="28">
        <v>1.0481680880461194E-3</v>
      </c>
    </row>
    <row r="221" spans="1:5">
      <c r="A221" t="s">
        <v>964</v>
      </c>
      <c r="B221">
        <v>21</v>
      </c>
      <c r="D221" t="s">
        <v>964</v>
      </c>
      <c r="E221" s="28">
        <v>1.0005240840440231E-3</v>
      </c>
    </row>
    <row r="222" spans="1:5">
      <c r="A222" t="s">
        <v>1200</v>
      </c>
      <c r="B222">
        <v>21</v>
      </c>
      <c r="D222" t="s">
        <v>1200</v>
      </c>
      <c r="E222" s="28">
        <v>1.0005240840440231E-3</v>
      </c>
    </row>
    <row r="223" spans="1:5">
      <c r="A223" t="s">
        <v>956</v>
      </c>
      <c r="B223">
        <v>21</v>
      </c>
      <c r="D223" t="s">
        <v>956</v>
      </c>
      <c r="E223" s="28">
        <v>1.0005240840440231E-3</v>
      </c>
    </row>
    <row r="224" spans="1:5">
      <c r="A224" t="s">
        <v>1172</v>
      </c>
      <c r="B224">
        <v>21</v>
      </c>
      <c r="D224" t="s">
        <v>1172</v>
      </c>
      <c r="E224" s="28">
        <v>1.0005240840440231E-3</v>
      </c>
    </row>
    <row r="225" spans="1:5">
      <c r="A225" t="s">
        <v>1327</v>
      </c>
      <c r="B225">
        <v>20</v>
      </c>
      <c r="D225" t="s">
        <v>1327</v>
      </c>
      <c r="E225" s="28">
        <v>9.5288008004192667E-4</v>
      </c>
    </row>
    <row r="226" spans="1:5">
      <c r="A226" t="s">
        <v>1255</v>
      </c>
      <c r="B226">
        <v>20</v>
      </c>
      <c r="D226" t="s">
        <v>1255</v>
      </c>
      <c r="E226" s="28">
        <v>9.5288008004192667E-4</v>
      </c>
    </row>
    <row r="227" spans="1:5">
      <c r="A227" t="s">
        <v>1209</v>
      </c>
      <c r="B227">
        <v>20</v>
      </c>
      <c r="D227" t="s">
        <v>1209</v>
      </c>
      <c r="E227" s="28">
        <v>9.5288008004192667E-4</v>
      </c>
    </row>
    <row r="228" spans="1:5">
      <c r="A228" t="s">
        <v>1076</v>
      </c>
      <c r="B228">
        <v>20</v>
      </c>
      <c r="D228" t="s">
        <v>1076</v>
      </c>
      <c r="E228" s="28">
        <v>9.5288008004192667E-4</v>
      </c>
    </row>
    <row r="229" spans="1:5">
      <c r="A229" t="s">
        <v>1319</v>
      </c>
      <c r="B229">
        <v>19</v>
      </c>
      <c r="D229" t="s">
        <v>1319</v>
      </c>
      <c r="E229" s="28">
        <v>9.0523607603983037E-4</v>
      </c>
    </row>
    <row r="230" spans="1:5">
      <c r="A230" t="s">
        <v>1165</v>
      </c>
      <c r="B230">
        <v>19</v>
      </c>
      <c r="D230" t="s">
        <v>1165</v>
      </c>
      <c r="E230" s="28">
        <v>9.0523607603983037E-4</v>
      </c>
    </row>
    <row r="231" spans="1:5">
      <c r="A231" t="s">
        <v>967</v>
      </c>
      <c r="B231">
        <v>19</v>
      </c>
      <c r="D231" t="s">
        <v>967</v>
      </c>
      <c r="E231" s="28">
        <v>9.0523607603983037E-4</v>
      </c>
    </row>
    <row r="232" spans="1:5">
      <c r="A232" t="s">
        <v>1235</v>
      </c>
      <c r="B232">
        <v>19</v>
      </c>
      <c r="D232" t="s">
        <v>1235</v>
      </c>
      <c r="E232" s="28">
        <v>9.0523607603983037E-4</v>
      </c>
    </row>
    <row r="233" spans="1:5">
      <c r="A233" t="s">
        <v>1331</v>
      </c>
      <c r="B233">
        <v>19</v>
      </c>
      <c r="D233" t="s">
        <v>1331</v>
      </c>
      <c r="E233" s="28">
        <v>9.0523607603983037E-4</v>
      </c>
    </row>
    <row r="234" spans="1:5">
      <c r="A234" t="s">
        <v>1285</v>
      </c>
      <c r="B234">
        <v>18</v>
      </c>
      <c r="D234" t="s">
        <v>1285</v>
      </c>
      <c r="E234" s="28">
        <v>8.5759207203773408E-4</v>
      </c>
    </row>
    <row r="235" spans="1:5">
      <c r="A235" t="s">
        <v>1182</v>
      </c>
      <c r="B235">
        <v>18</v>
      </c>
      <c r="D235" t="s">
        <v>1182</v>
      </c>
      <c r="E235" s="28">
        <v>8.5759207203773408E-4</v>
      </c>
    </row>
    <row r="236" spans="1:5">
      <c r="A236" t="s">
        <v>1355</v>
      </c>
      <c r="B236">
        <v>18</v>
      </c>
      <c r="D236" t="s">
        <v>1355</v>
      </c>
      <c r="E236" s="28">
        <v>8.5759207203773408E-4</v>
      </c>
    </row>
    <row r="237" spans="1:5">
      <c r="A237" t="s">
        <v>1256</v>
      </c>
      <c r="B237">
        <v>17</v>
      </c>
      <c r="D237" t="s">
        <v>1256</v>
      </c>
      <c r="E237" s="28">
        <v>8.0994806803563768E-4</v>
      </c>
    </row>
    <row r="238" spans="1:5">
      <c r="A238" t="s">
        <v>1317</v>
      </c>
      <c r="B238">
        <v>17</v>
      </c>
      <c r="D238" t="s">
        <v>1317</v>
      </c>
      <c r="E238" s="28">
        <v>8.0994806803563768E-4</v>
      </c>
    </row>
    <row r="239" spans="1:5">
      <c r="A239" t="s">
        <v>1325</v>
      </c>
      <c r="B239">
        <v>17</v>
      </c>
      <c r="D239" t="s">
        <v>1325</v>
      </c>
      <c r="E239" s="28">
        <v>8.0994806803563768E-4</v>
      </c>
    </row>
    <row r="240" spans="1:5">
      <c r="A240" t="s">
        <v>1003</v>
      </c>
      <c r="B240">
        <v>17</v>
      </c>
      <c r="D240" t="s">
        <v>1003</v>
      </c>
      <c r="E240" s="28">
        <v>8.0994806803563768E-4</v>
      </c>
    </row>
    <row r="241" spans="1:5">
      <c r="A241" t="s">
        <v>1271</v>
      </c>
      <c r="B241">
        <v>17</v>
      </c>
      <c r="D241" t="s">
        <v>1271</v>
      </c>
      <c r="E241" s="28">
        <v>8.0994806803563768E-4</v>
      </c>
    </row>
    <row r="242" spans="1:5">
      <c r="A242" t="s">
        <v>1169</v>
      </c>
      <c r="B242">
        <v>17</v>
      </c>
      <c r="D242" t="s">
        <v>1169</v>
      </c>
      <c r="E242" s="28">
        <v>8.0994806803563768E-4</v>
      </c>
    </row>
    <row r="243" spans="1:5">
      <c r="A243" t="s">
        <v>1251</v>
      </c>
      <c r="B243">
        <v>16</v>
      </c>
      <c r="D243" t="s">
        <v>1251</v>
      </c>
      <c r="E243" s="28">
        <v>7.6230406403354138E-4</v>
      </c>
    </row>
    <row r="244" spans="1:5">
      <c r="A244" t="s">
        <v>1153</v>
      </c>
      <c r="B244">
        <v>16</v>
      </c>
      <c r="D244" t="s">
        <v>1153</v>
      </c>
      <c r="E244" s="28">
        <v>7.6230406403354138E-4</v>
      </c>
    </row>
    <row r="245" spans="1:5">
      <c r="A245" t="s">
        <v>1104</v>
      </c>
      <c r="B245">
        <v>16</v>
      </c>
      <c r="D245" t="s">
        <v>1104</v>
      </c>
      <c r="E245" s="28">
        <v>7.6230406403354138E-4</v>
      </c>
    </row>
    <row r="246" spans="1:5">
      <c r="A246" t="s">
        <v>1196</v>
      </c>
      <c r="B246">
        <v>15</v>
      </c>
      <c r="D246" t="s">
        <v>1196</v>
      </c>
      <c r="E246" s="28">
        <v>7.1466006003144508E-4</v>
      </c>
    </row>
    <row r="247" spans="1:5">
      <c r="A247" t="s">
        <v>978</v>
      </c>
      <c r="B247">
        <v>15</v>
      </c>
      <c r="D247" t="s">
        <v>978</v>
      </c>
      <c r="E247" s="28">
        <v>7.1466006003144508E-4</v>
      </c>
    </row>
    <row r="248" spans="1:5">
      <c r="A248" t="s">
        <v>1013</v>
      </c>
      <c r="B248">
        <v>15</v>
      </c>
      <c r="D248" t="s">
        <v>1013</v>
      </c>
      <c r="E248" s="28">
        <v>7.1466006003144508E-4</v>
      </c>
    </row>
    <row r="249" spans="1:5">
      <c r="A249" t="s">
        <v>1179</v>
      </c>
      <c r="B249">
        <v>15</v>
      </c>
      <c r="D249" t="s">
        <v>1179</v>
      </c>
      <c r="E249" s="28">
        <v>7.1466006003144508E-4</v>
      </c>
    </row>
    <row r="250" spans="1:5">
      <c r="A250" t="s">
        <v>1160</v>
      </c>
      <c r="B250">
        <v>15</v>
      </c>
      <c r="D250" t="s">
        <v>1160</v>
      </c>
      <c r="E250" s="28">
        <v>7.1466006003144508E-4</v>
      </c>
    </row>
    <row r="251" spans="1:5">
      <c r="A251" t="s">
        <v>1263</v>
      </c>
      <c r="B251">
        <v>15</v>
      </c>
      <c r="D251" t="s">
        <v>1263</v>
      </c>
      <c r="E251" s="28">
        <v>7.1466006003144508E-4</v>
      </c>
    </row>
    <row r="252" spans="1:5">
      <c r="A252" t="s">
        <v>1198</v>
      </c>
      <c r="B252">
        <v>15</v>
      </c>
      <c r="D252" t="s">
        <v>1198</v>
      </c>
      <c r="E252" s="28">
        <v>7.1466006003144508E-4</v>
      </c>
    </row>
    <row r="253" spans="1:5">
      <c r="A253" t="s">
        <v>1186</v>
      </c>
      <c r="B253">
        <v>15</v>
      </c>
      <c r="D253" t="s">
        <v>1186</v>
      </c>
      <c r="E253" s="28">
        <v>7.1466006003144508E-4</v>
      </c>
    </row>
    <row r="254" spans="1:5">
      <c r="A254" t="s">
        <v>973</v>
      </c>
      <c r="B254">
        <v>15</v>
      </c>
      <c r="D254" t="s">
        <v>973</v>
      </c>
      <c r="E254" s="28">
        <v>7.1466006003144508E-4</v>
      </c>
    </row>
    <row r="255" spans="1:5">
      <c r="A255" t="s">
        <v>1212</v>
      </c>
      <c r="B255">
        <v>15</v>
      </c>
      <c r="D255" t="s">
        <v>1212</v>
      </c>
      <c r="E255" s="28">
        <v>7.1466006003144508E-4</v>
      </c>
    </row>
    <row r="256" spans="1:5">
      <c r="A256" t="s">
        <v>1029</v>
      </c>
      <c r="B256">
        <v>15</v>
      </c>
      <c r="D256" t="s">
        <v>1029</v>
      </c>
      <c r="E256" s="28">
        <v>7.1466006003144508E-4</v>
      </c>
    </row>
    <row r="257" spans="1:5">
      <c r="A257" t="s">
        <v>1345</v>
      </c>
      <c r="B257">
        <v>14</v>
      </c>
      <c r="D257" t="s">
        <v>1345</v>
      </c>
      <c r="E257" s="28">
        <v>6.6701605602934868E-4</v>
      </c>
    </row>
    <row r="258" spans="1:5">
      <c r="A258" t="s">
        <v>1268</v>
      </c>
      <c r="B258">
        <v>14</v>
      </c>
      <c r="D258" t="s">
        <v>1268</v>
      </c>
      <c r="E258" s="28">
        <v>6.6701605602934868E-4</v>
      </c>
    </row>
    <row r="259" spans="1:5">
      <c r="A259" t="s">
        <v>984</v>
      </c>
      <c r="B259">
        <v>14</v>
      </c>
      <c r="D259" t="s">
        <v>984</v>
      </c>
      <c r="E259" s="28">
        <v>6.6701605602934868E-4</v>
      </c>
    </row>
    <row r="260" spans="1:5">
      <c r="A260" t="s">
        <v>1280</v>
      </c>
      <c r="B260">
        <v>14</v>
      </c>
      <c r="D260" t="s">
        <v>1280</v>
      </c>
      <c r="E260" s="28">
        <v>6.6701605602934868E-4</v>
      </c>
    </row>
    <row r="261" spans="1:5">
      <c r="A261" t="s">
        <v>986</v>
      </c>
      <c r="B261">
        <v>13</v>
      </c>
      <c r="D261" t="s">
        <v>986</v>
      </c>
      <c r="E261" s="28">
        <v>6.1937205202725238E-4</v>
      </c>
    </row>
    <row r="262" spans="1:5">
      <c r="A262" t="s">
        <v>1281</v>
      </c>
      <c r="B262">
        <v>13</v>
      </c>
      <c r="D262" t="s">
        <v>1281</v>
      </c>
      <c r="E262" s="28">
        <v>6.1937205202725238E-4</v>
      </c>
    </row>
    <row r="263" spans="1:5">
      <c r="A263" t="s">
        <v>1144</v>
      </c>
      <c r="B263">
        <v>13</v>
      </c>
      <c r="D263" t="s">
        <v>1144</v>
      </c>
      <c r="E263" s="28">
        <v>6.1937205202725238E-4</v>
      </c>
    </row>
    <row r="264" spans="1:5">
      <c r="A264" t="s">
        <v>1168</v>
      </c>
      <c r="B264">
        <v>13</v>
      </c>
      <c r="D264" t="s">
        <v>1168</v>
      </c>
      <c r="E264" s="28">
        <v>6.1937205202725238E-4</v>
      </c>
    </row>
    <row r="265" spans="1:5">
      <c r="A265" t="s">
        <v>1187</v>
      </c>
      <c r="B265">
        <v>13</v>
      </c>
      <c r="D265" t="s">
        <v>1187</v>
      </c>
      <c r="E265" s="28">
        <v>6.1937205202725238E-4</v>
      </c>
    </row>
    <row r="266" spans="1:5">
      <c r="A266" t="s">
        <v>965</v>
      </c>
      <c r="B266">
        <v>13</v>
      </c>
      <c r="D266" t="s">
        <v>965</v>
      </c>
      <c r="E266" s="28">
        <v>6.1937205202725238E-4</v>
      </c>
    </row>
    <row r="267" spans="1:5">
      <c r="A267" t="s">
        <v>1064</v>
      </c>
      <c r="B267">
        <v>13</v>
      </c>
      <c r="D267" t="s">
        <v>1064</v>
      </c>
      <c r="E267" s="28">
        <v>6.1937205202725238E-4</v>
      </c>
    </row>
    <row r="268" spans="1:5">
      <c r="A268" t="s">
        <v>1231</v>
      </c>
      <c r="B268">
        <v>13</v>
      </c>
      <c r="D268" t="s">
        <v>1231</v>
      </c>
      <c r="E268" s="28">
        <v>6.1937205202725238E-4</v>
      </c>
    </row>
    <row r="269" spans="1:5">
      <c r="A269" t="s">
        <v>1146</v>
      </c>
      <c r="B269">
        <v>13</v>
      </c>
      <c r="D269" t="s">
        <v>1146</v>
      </c>
      <c r="E269" s="28">
        <v>6.1937205202725238E-4</v>
      </c>
    </row>
    <row r="270" spans="1:5">
      <c r="A270" t="s">
        <v>979</v>
      </c>
      <c r="B270">
        <v>13</v>
      </c>
      <c r="D270" t="s">
        <v>979</v>
      </c>
      <c r="E270" s="28">
        <v>6.1937205202725238E-4</v>
      </c>
    </row>
    <row r="271" spans="1:5">
      <c r="A271" t="s">
        <v>1025</v>
      </c>
      <c r="B271">
        <v>12</v>
      </c>
      <c r="D271" t="s">
        <v>1025</v>
      </c>
      <c r="E271" s="28">
        <v>5.7172804802515598E-4</v>
      </c>
    </row>
    <row r="272" spans="1:5">
      <c r="A272" t="s">
        <v>1028</v>
      </c>
      <c r="B272">
        <v>12</v>
      </c>
      <c r="D272" t="s">
        <v>1028</v>
      </c>
      <c r="E272" s="28">
        <v>5.7172804802515598E-4</v>
      </c>
    </row>
    <row r="273" spans="1:5">
      <c r="A273" t="s">
        <v>1277</v>
      </c>
      <c r="B273">
        <v>12</v>
      </c>
      <c r="D273" t="s">
        <v>1277</v>
      </c>
      <c r="E273" s="28">
        <v>5.7172804802515598E-4</v>
      </c>
    </row>
    <row r="274" spans="1:5">
      <c r="A274" t="s">
        <v>1115</v>
      </c>
      <c r="B274">
        <v>12</v>
      </c>
      <c r="D274" t="s">
        <v>1115</v>
      </c>
      <c r="E274" s="28">
        <v>5.7172804802515598E-4</v>
      </c>
    </row>
    <row r="275" spans="1:5">
      <c r="A275" t="s">
        <v>1229</v>
      </c>
      <c r="B275">
        <v>12</v>
      </c>
      <c r="D275" t="s">
        <v>1229</v>
      </c>
      <c r="E275" s="28">
        <v>5.7172804802515598E-4</v>
      </c>
    </row>
    <row r="276" spans="1:5">
      <c r="A276" t="s">
        <v>1315</v>
      </c>
      <c r="B276">
        <v>12</v>
      </c>
      <c r="D276" t="s">
        <v>1315</v>
      </c>
      <c r="E276" s="28">
        <v>5.7172804802515598E-4</v>
      </c>
    </row>
    <row r="277" spans="1:5">
      <c r="A277" t="s">
        <v>1022</v>
      </c>
      <c r="B277">
        <v>12</v>
      </c>
      <c r="D277" t="s">
        <v>1022</v>
      </c>
      <c r="E277" s="28">
        <v>5.7172804802515598E-4</v>
      </c>
    </row>
    <row r="278" spans="1:5">
      <c r="A278" t="s">
        <v>1021</v>
      </c>
      <c r="B278">
        <v>11</v>
      </c>
      <c r="D278" t="s">
        <v>1021</v>
      </c>
      <c r="E278" s="28">
        <v>5.2408404402305969E-4</v>
      </c>
    </row>
    <row r="279" spans="1:5">
      <c r="A279" t="s">
        <v>971</v>
      </c>
      <c r="B279">
        <v>11</v>
      </c>
      <c r="D279" t="s">
        <v>971</v>
      </c>
      <c r="E279" s="28">
        <v>5.2408404402305969E-4</v>
      </c>
    </row>
    <row r="280" spans="1:5">
      <c r="A280" t="s">
        <v>1324</v>
      </c>
      <c r="B280">
        <v>11</v>
      </c>
      <c r="D280" t="s">
        <v>1324</v>
      </c>
      <c r="E280" s="28">
        <v>5.2408404402305969E-4</v>
      </c>
    </row>
    <row r="281" spans="1:5">
      <c r="A281" t="s">
        <v>1292</v>
      </c>
      <c r="B281">
        <v>11</v>
      </c>
      <c r="D281" t="s">
        <v>1292</v>
      </c>
      <c r="E281" s="28">
        <v>5.2408404402305969E-4</v>
      </c>
    </row>
    <row r="282" spans="1:5">
      <c r="A282" t="s">
        <v>1070</v>
      </c>
      <c r="B282">
        <v>11</v>
      </c>
      <c r="D282" t="s">
        <v>1070</v>
      </c>
      <c r="E282" s="28">
        <v>5.2408404402305969E-4</v>
      </c>
    </row>
    <row r="283" spans="1:5">
      <c r="A283" t="s">
        <v>1313</v>
      </c>
      <c r="B283">
        <v>11</v>
      </c>
      <c r="D283" t="s">
        <v>1313</v>
      </c>
      <c r="E283" s="28">
        <v>5.2408404402305969E-4</v>
      </c>
    </row>
    <row r="284" spans="1:5">
      <c r="A284" t="s">
        <v>1156</v>
      </c>
      <c r="B284">
        <v>11</v>
      </c>
      <c r="D284" t="s">
        <v>1156</v>
      </c>
      <c r="E284" s="28">
        <v>5.2408404402305969E-4</v>
      </c>
    </row>
    <row r="285" spans="1:5">
      <c r="A285" t="s">
        <v>1018</v>
      </c>
      <c r="B285">
        <v>10</v>
      </c>
      <c r="D285" t="s">
        <v>1018</v>
      </c>
      <c r="E285" s="28">
        <v>4.7644004002096334E-4</v>
      </c>
    </row>
    <row r="286" spans="1:5">
      <c r="A286" t="s">
        <v>1164</v>
      </c>
      <c r="B286">
        <v>10</v>
      </c>
      <c r="D286" t="s">
        <v>1164</v>
      </c>
      <c r="E286" s="28">
        <v>4.7644004002096334E-4</v>
      </c>
    </row>
    <row r="287" spans="1:5">
      <c r="A287" t="s">
        <v>943</v>
      </c>
      <c r="B287">
        <v>10</v>
      </c>
      <c r="D287" t="s">
        <v>943</v>
      </c>
      <c r="E287" s="28">
        <v>4.7644004002096334E-4</v>
      </c>
    </row>
    <row r="288" spans="1:5">
      <c r="A288" t="s">
        <v>1008</v>
      </c>
      <c r="B288">
        <v>10</v>
      </c>
      <c r="D288" t="s">
        <v>1008</v>
      </c>
      <c r="E288" s="28">
        <v>4.7644004002096334E-4</v>
      </c>
    </row>
    <row r="289" spans="1:5">
      <c r="A289" t="s">
        <v>1176</v>
      </c>
      <c r="B289">
        <v>10</v>
      </c>
      <c r="D289" t="s">
        <v>1176</v>
      </c>
      <c r="E289" s="28">
        <v>4.7644004002096334E-4</v>
      </c>
    </row>
    <row r="290" spans="1:5">
      <c r="A290" t="s">
        <v>1044</v>
      </c>
      <c r="B290">
        <v>10</v>
      </c>
      <c r="D290" t="s">
        <v>1044</v>
      </c>
      <c r="E290" s="28">
        <v>4.7644004002096334E-4</v>
      </c>
    </row>
    <row r="291" spans="1:5">
      <c r="A291" t="s">
        <v>1250</v>
      </c>
      <c r="B291">
        <v>10</v>
      </c>
      <c r="D291" t="s">
        <v>1250</v>
      </c>
      <c r="E291" s="28">
        <v>4.7644004002096334E-4</v>
      </c>
    </row>
    <row r="292" spans="1:5">
      <c r="A292" t="s">
        <v>1136</v>
      </c>
      <c r="B292">
        <v>10</v>
      </c>
      <c r="D292" t="s">
        <v>1136</v>
      </c>
      <c r="E292" s="28">
        <v>4.7644004002096334E-4</v>
      </c>
    </row>
    <row r="293" spans="1:5">
      <c r="A293" t="s">
        <v>1109</v>
      </c>
      <c r="B293">
        <v>9</v>
      </c>
      <c r="D293" t="s">
        <v>1109</v>
      </c>
      <c r="E293" s="28">
        <v>4.2879603601886704E-4</v>
      </c>
    </row>
    <row r="294" spans="1:5">
      <c r="A294" t="s">
        <v>1221</v>
      </c>
      <c r="B294">
        <v>9</v>
      </c>
      <c r="D294" t="s">
        <v>1221</v>
      </c>
      <c r="E294" s="28">
        <v>4.2879603601886704E-4</v>
      </c>
    </row>
    <row r="295" spans="1:5">
      <c r="A295" t="s">
        <v>974</v>
      </c>
      <c r="B295">
        <v>9</v>
      </c>
      <c r="D295" t="s">
        <v>974</v>
      </c>
      <c r="E295" s="28">
        <v>4.2879603601886704E-4</v>
      </c>
    </row>
    <row r="296" spans="1:5">
      <c r="A296" t="s">
        <v>1320</v>
      </c>
      <c r="B296">
        <v>9</v>
      </c>
      <c r="D296" t="s">
        <v>1320</v>
      </c>
      <c r="E296" s="28">
        <v>4.2879603601886704E-4</v>
      </c>
    </row>
    <row r="297" spans="1:5">
      <c r="A297" t="s">
        <v>1170</v>
      </c>
      <c r="B297">
        <v>9</v>
      </c>
      <c r="D297" t="s">
        <v>1170</v>
      </c>
      <c r="E297" s="28">
        <v>4.2879603601886704E-4</v>
      </c>
    </row>
    <row r="298" spans="1:5">
      <c r="A298" t="s">
        <v>1359</v>
      </c>
      <c r="B298">
        <v>9</v>
      </c>
      <c r="D298" t="s">
        <v>1359</v>
      </c>
      <c r="E298" s="28">
        <v>4.2879603601886704E-4</v>
      </c>
    </row>
    <row r="299" spans="1:5">
      <c r="A299" t="s">
        <v>1353</v>
      </c>
      <c r="B299">
        <v>9</v>
      </c>
      <c r="D299" t="s">
        <v>1353</v>
      </c>
      <c r="E299" s="28">
        <v>4.2879603601886704E-4</v>
      </c>
    </row>
    <row r="300" spans="1:5">
      <c r="A300" t="s">
        <v>1035</v>
      </c>
      <c r="B300">
        <v>9</v>
      </c>
      <c r="D300" t="s">
        <v>1035</v>
      </c>
      <c r="E300" s="28">
        <v>4.2879603601886704E-4</v>
      </c>
    </row>
    <row r="301" spans="1:5">
      <c r="A301" t="s">
        <v>1102</v>
      </c>
      <c r="B301">
        <v>9</v>
      </c>
      <c r="D301" t="s">
        <v>1102</v>
      </c>
      <c r="E301" s="28">
        <v>4.2879603601886704E-4</v>
      </c>
    </row>
    <row r="302" spans="1:5">
      <c r="A302" t="s">
        <v>949</v>
      </c>
      <c r="B302">
        <v>9</v>
      </c>
      <c r="D302" t="s">
        <v>949</v>
      </c>
      <c r="E302" s="28">
        <v>4.2879603601886704E-4</v>
      </c>
    </row>
    <row r="303" spans="1:5">
      <c r="A303" t="s">
        <v>1234</v>
      </c>
      <c r="B303">
        <v>8</v>
      </c>
      <c r="D303" t="s">
        <v>1234</v>
      </c>
      <c r="E303" s="28">
        <v>3.8115203201677069E-4</v>
      </c>
    </row>
    <row r="304" spans="1:5">
      <c r="A304" t="s">
        <v>1233</v>
      </c>
      <c r="B304">
        <v>8</v>
      </c>
      <c r="D304" t="s">
        <v>1233</v>
      </c>
      <c r="E304" s="28">
        <v>3.8115203201677069E-4</v>
      </c>
    </row>
    <row r="305" spans="1:5">
      <c r="A305" t="s">
        <v>939</v>
      </c>
      <c r="B305">
        <v>8</v>
      </c>
      <c r="D305" t="s">
        <v>939</v>
      </c>
      <c r="E305" s="28">
        <v>3.8115203201677069E-4</v>
      </c>
    </row>
    <row r="306" spans="1:5">
      <c r="A306" t="s">
        <v>981</v>
      </c>
      <c r="B306">
        <v>8</v>
      </c>
      <c r="D306" t="s">
        <v>981</v>
      </c>
      <c r="E306" s="28">
        <v>3.8115203201677069E-4</v>
      </c>
    </row>
    <row r="307" spans="1:5">
      <c r="A307" t="s">
        <v>948</v>
      </c>
      <c r="B307">
        <v>8</v>
      </c>
      <c r="D307" t="s">
        <v>948</v>
      </c>
      <c r="E307" s="28">
        <v>3.8115203201677069E-4</v>
      </c>
    </row>
    <row r="308" spans="1:5">
      <c r="A308" t="s">
        <v>1259</v>
      </c>
      <c r="B308">
        <v>8</v>
      </c>
      <c r="D308" t="s">
        <v>1259</v>
      </c>
      <c r="E308" s="28">
        <v>3.8115203201677069E-4</v>
      </c>
    </row>
    <row r="309" spans="1:5">
      <c r="A309" t="s">
        <v>1048</v>
      </c>
      <c r="B309">
        <v>8</v>
      </c>
      <c r="D309" t="s">
        <v>1048</v>
      </c>
      <c r="E309" s="28">
        <v>3.8115203201677069E-4</v>
      </c>
    </row>
    <row r="310" spans="1:5">
      <c r="A310" t="s">
        <v>1062</v>
      </c>
      <c r="B310">
        <v>8</v>
      </c>
      <c r="D310" t="s">
        <v>1062</v>
      </c>
      <c r="E310" s="28">
        <v>3.8115203201677069E-4</v>
      </c>
    </row>
    <row r="311" spans="1:5">
      <c r="A311" t="s">
        <v>983</v>
      </c>
      <c r="B311">
        <v>8</v>
      </c>
      <c r="D311" t="s">
        <v>983</v>
      </c>
      <c r="E311" s="28">
        <v>3.8115203201677069E-4</v>
      </c>
    </row>
    <row r="312" spans="1:5">
      <c r="A312" t="s">
        <v>1038</v>
      </c>
      <c r="B312">
        <v>8</v>
      </c>
      <c r="D312" t="s">
        <v>1038</v>
      </c>
      <c r="E312" s="28">
        <v>3.8115203201677069E-4</v>
      </c>
    </row>
    <row r="313" spans="1:5">
      <c r="A313" t="s">
        <v>1131</v>
      </c>
      <c r="B313">
        <v>8</v>
      </c>
      <c r="D313" t="s">
        <v>1131</v>
      </c>
      <c r="E313" s="28">
        <v>3.8115203201677069E-4</v>
      </c>
    </row>
    <row r="314" spans="1:5">
      <c r="A314" t="s">
        <v>1007</v>
      </c>
      <c r="B314">
        <v>8</v>
      </c>
      <c r="D314" t="s">
        <v>1007</v>
      </c>
      <c r="E314" s="28">
        <v>3.8115203201677069E-4</v>
      </c>
    </row>
    <row r="315" spans="1:5">
      <c r="A315" t="s">
        <v>1188</v>
      </c>
      <c r="B315">
        <v>8</v>
      </c>
      <c r="D315" t="s">
        <v>1188</v>
      </c>
      <c r="E315" s="28">
        <v>3.8115203201677069E-4</v>
      </c>
    </row>
    <row r="316" spans="1:5">
      <c r="A316" t="s">
        <v>954</v>
      </c>
      <c r="B316">
        <v>7</v>
      </c>
      <c r="D316" t="s">
        <v>954</v>
      </c>
      <c r="E316" s="28">
        <v>3.3350802801467434E-4</v>
      </c>
    </row>
    <row r="317" spans="1:5">
      <c r="A317" t="s">
        <v>999</v>
      </c>
      <c r="B317">
        <v>7</v>
      </c>
      <c r="D317" t="s">
        <v>999</v>
      </c>
      <c r="E317" s="28">
        <v>3.3350802801467434E-4</v>
      </c>
    </row>
    <row r="318" spans="1:5">
      <c r="A318" t="s">
        <v>1039</v>
      </c>
      <c r="B318">
        <v>7</v>
      </c>
      <c r="D318" t="s">
        <v>1039</v>
      </c>
      <c r="E318" s="28">
        <v>3.3350802801467434E-4</v>
      </c>
    </row>
    <row r="319" spans="1:5">
      <c r="A319" t="s">
        <v>1068</v>
      </c>
      <c r="B319">
        <v>7</v>
      </c>
      <c r="D319" t="s">
        <v>1068</v>
      </c>
      <c r="E319" s="28">
        <v>3.3350802801467434E-4</v>
      </c>
    </row>
    <row r="320" spans="1:5">
      <c r="A320" t="s">
        <v>1011</v>
      </c>
      <c r="B320">
        <v>7</v>
      </c>
      <c r="D320" t="s">
        <v>1011</v>
      </c>
      <c r="E320" s="28">
        <v>3.3350802801467434E-4</v>
      </c>
    </row>
    <row r="321" spans="1:5">
      <c r="A321" t="s">
        <v>1094</v>
      </c>
      <c r="B321">
        <v>7</v>
      </c>
      <c r="D321" t="s">
        <v>1094</v>
      </c>
      <c r="E321" s="28">
        <v>3.3350802801467434E-4</v>
      </c>
    </row>
    <row r="322" spans="1:5">
      <c r="A322" t="s">
        <v>1075</v>
      </c>
      <c r="B322">
        <v>6</v>
      </c>
      <c r="D322" t="s">
        <v>1075</v>
      </c>
      <c r="E322" s="28">
        <v>2.8586402401257799E-4</v>
      </c>
    </row>
    <row r="323" spans="1:5">
      <c r="A323" t="s">
        <v>1302</v>
      </c>
      <c r="B323">
        <v>6</v>
      </c>
      <c r="D323" t="s">
        <v>1302</v>
      </c>
      <c r="E323" s="28">
        <v>2.8586402401257799E-4</v>
      </c>
    </row>
    <row r="324" spans="1:5">
      <c r="A324" t="s">
        <v>1054</v>
      </c>
      <c r="B324">
        <v>6</v>
      </c>
      <c r="D324" t="s">
        <v>1054</v>
      </c>
      <c r="E324" s="28">
        <v>2.8586402401257799E-4</v>
      </c>
    </row>
    <row r="325" spans="1:5">
      <c r="A325" t="s">
        <v>1145</v>
      </c>
      <c r="B325">
        <v>6</v>
      </c>
      <c r="D325" t="s">
        <v>1145</v>
      </c>
      <c r="E325" s="28">
        <v>2.8586402401257799E-4</v>
      </c>
    </row>
    <row r="326" spans="1:5">
      <c r="A326" t="s">
        <v>1329</v>
      </c>
      <c r="B326">
        <v>6</v>
      </c>
      <c r="D326" t="s">
        <v>1329</v>
      </c>
      <c r="E326" s="28">
        <v>2.8586402401257799E-4</v>
      </c>
    </row>
    <row r="327" spans="1:5">
      <c r="A327" t="s">
        <v>1060</v>
      </c>
      <c r="B327">
        <v>6</v>
      </c>
      <c r="D327" t="s">
        <v>1060</v>
      </c>
      <c r="E327" s="28">
        <v>2.8586402401257799E-4</v>
      </c>
    </row>
    <row r="328" spans="1:5">
      <c r="A328" t="s">
        <v>960</v>
      </c>
      <c r="B328">
        <v>6</v>
      </c>
      <c r="D328" t="s">
        <v>960</v>
      </c>
      <c r="E328" s="28">
        <v>2.8586402401257799E-4</v>
      </c>
    </row>
    <row r="329" spans="1:5">
      <c r="A329" t="s">
        <v>1096</v>
      </c>
      <c r="B329">
        <v>6</v>
      </c>
      <c r="D329" t="s">
        <v>1096</v>
      </c>
      <c r="E329" s="28">
        <v>2.8586402401257799E-4</v>
      </c>
    </row>
    <row r="330" spans="1:5">
      <c r="A330" t="s">
        <v>1218</v>
      </c>
      <c r="B330">
        <v>6</v>
      </c>
      <c r="D330" t="s">
        <v>1218</v>
      </c>
      <c r="E330" s="28">
        <v>2.8586402401257799E-4</v>
      </c>
    </row>
    <row r="331" spans="1:5">
      <c r="A331" t="s">
        <v>1224</v>
      </c>
      <c r="B331">
        <v>5</v>
      </c>
      <c r="D331" t="s">
        <v>1224</v>
      </c>
      <c r="E331" s="28">
        <v>2.3822002001048167E-4</v>
      </c>
    </row>
    <row r="332" spans="1:5">
      <c r="A332" t="s">
        <v>997</v>
      </c>
      <c r="B332">
        <v>5</v>
      </c>
      <c r="D332" t="s">
        <v>997</v>
      </c>
      <c r="E332" s="28">
        <v>2.3822002001048167E-4</v>
      </c>
    </row>
    <row r="333" spans="1:5">
      <c r="A333" t="s">
        <v>1310</v>
      </c>
      <c r="B333">
        <v>5</v>
      </c>
      <c r="D333" t="s">
        <v>1310</v>
      </c>
      <c r="E333" s="28">
        <v>2.3822002001048167E-4</v>
      </c>
    </row>
    <row r="334" spans="1:5">
      <c r="A334" t="s">
        <v>966</v>
      </c>
      <c r="B334">
        <v>5</v>
      </c>
      <c r="D334" t="s">
        <v>966</v>
      </c>
      <c r="E334" s="28">
        <v>2.3822002001048167E-4</v>
      </c>
    </row>
    <row r="335" spans="1:5">
      <c r="A335" t="s">
        <v>1132</v>
      </c>
      <c r="B335">
        <v>5</v>
      </c>
      <c r="D335" t="s">
        <v>1132</v>
      </c>
      <c r="E335" s="28">
        <v>2.3822002001048167E-4</v>
      </c>
    </row>
    <row r="336" spans="1:5">
      <c r="A336" t="s">
        <v>1027</v>
      </c>
      <c r="B336">
        <v>5</v>
      </c>
      <c r="D336" t="s">
        <v>1027</v>
      </c>
      <c r="E336" s="28">
        <v>2.3822002001048167E-4</v>
      </c>
    </row>
    <row r="337" spans="1:5">
      <c r="A337" t="s">
        <v>1177</v>
      </c>
      <c r="B337">
        <v>4</v>
      </c>
      <c r="D337" t="s">
        <v>1177</v>
      </c>
      <c r="E337" s="28">
        <v>1.9057601600838534E-4</v>
      </c>
    </row>
    <row r="338" spans="1:5">
      <c r="A338" t="s">
        <v>980</v>
      </c>
      <c r="B338">
        <v>4</v>
      </c>
      <c r="D338" t="s">
        <v>980</v>
      </c>
      <c r="E338" s="28">
        <v>1.9057601600838534E-4</v>
      </c>
    </row>
    <row r="339" spans="1:5">
      <c r="A339" t="s">
        <v>1066</v>
      </c>
      <c r="B339">
        <v>4</v>
      </c>
      <c r="D339" t="s">
        <v>1066</v>
      </c>
      <c r="E339" s="28">
        <v>1.9057601600838534E-4</v>
      </c>
    </row>
    <row r="340" spans="1:5">
      <c r="A340" t="s">
        <v>1020</v>
      </c>
      <c r="B340">
        <v>4</v>
      </c>
      <c r="D340" t="s">
        <v>1020</v>
      </c>
      <c r="E340" s="28">
        <v>1.9057601600838534E-4</v>
      </c>
    </row>
    <row r="341" spans="1:5">
      <c r="A341" t="s">
        <v>1111</v>
      </c>
      <c r="B341">
        <v>4</v>
      </c>
      <c r="D341" t="s">
        <v>1111</v>
      </c>
      <c r="E341" s="28">
        <v>1.9057601600838534E-4</v>
      </c>
    </row>
    <row r="342" spans="1:5">
      <c r="A342" t="s">
        <v>1128</v>
      </c>
      <c r="B342">
        <v>4</v>
      </c>
      <c r="D342" t="s">
        <v>1128</v>
      </c>
      <c r="E342" s="28">
        <v>1.9057601600838534E-4</v>
      </c>
    </row>
    <row r="343" spans="1:5">
      <c r="A343" t="s">
        <v>996</v>
      </c>
      <c r="B343">
        <v>4</v>
      </c>
      <c r="D343" t="s">
        <v>996</v>
      </c>
      <c r="E343" s="28">
        <v>1.9057601600838534E-4</v>
      </c>
    </row>
    <row r="344" spans="1:5">
      <c r="A344" t="s">
        <v>1049</v>
      </c>
      <c r="B344">
        <v>4</v>
      </c>
      <c r="D344" t="s">
        <v>1049</v>
      </c>
      <c r="E344" s="28">
        <v>1.9057601600838534E-4</v>
      </c>
    </row>
    <row r="345" spans="1:5">
      <c r="A345" t="s">
        <v>1248</v>
      </c>
      <c r="B345">
        <v>4</v>
      </c>
      <c r="D345" t="s">
        <v>1248</v>
      </c>
      <c r="E345" s="28">
        <v>1.9057601600838534E-4</v>
      </c>
    </row>
    <row r="346" spans="1:5">
      <c r="A346" t="s">
        <v>1051</v>
      </c>
      <c r="B346">
        <v>4</v>
      </c>
      <c r="D346" t="s">
        <v>1051</v>
      </c>
      <c r="E346" s="28">
        <v>1.9057601600838534E-4</v>
      </c>
    </row>
    <row r="347" spans="1:5">
      <c r="A347" t="s">
        <v>1086</v>
      </c>
      <c r="B347">
        <v>4</v>
      </c>
      <c r="D347" t="s">
        <v>1086</v>
      </c>
      <c r="E347" s="28">
        <v>1.9057601600838534E-4</v>
      </c>
    </row>
    <row r="348" spans="1:5">
      <c r="A348" t="s">
        <v>1106</v>
      </c>
      <c r="B348">
        <v>4</v>
      </c>
      <c r="D348" t="s">
        <v>1106</v>
      </c>
      <c r="E348" s="28">
        <v>1.9057601600838534E-4</v>
      </c>
    </row>
    <row r="349" spans="1:5">
      <c r="A349" t="s">
        <v>1061</v>
      </c>
      <c r="B349">
        <v>4</v>
      </c>
      <c r="D349" t="s">
        <v>1061</v>
      </c>
      <c r="E349" s="28">
        <v>1.9057601600838534E-4</v>
      </c>
    </row>
    <row r="350" spans="1:5">
      <c r="A350" t="s">
        <v>977</v>
      </c>
      <c r="B350">
        <v>4</v>
      </c>
      <c r="D350" t="s">
        <v>977</v>
      </c>
      <c r="E350" s="28">
        <v>1.9057601600838534E-4</v>
      </c>
    </row>
    <row r="351" spans="1:5">
      <c r="A351" t="s">
        <v>1139</v>
      </c>
      <c r="B351">
        <v>4</v>
      </c>
      <c r="D351" t="s">
        <v>1139</v>
      </c>
      <c r="E351" s="28">
        <v>1.9057601600838534E-4</v>
      </c>
    </row>
    <row r="352" spans="1:5">
      <c r="A352" t="s">
        <v>1220</v>
      </c>
      <c r="B352">
        <v>4</v>
      </c>
      <c r="D352" t="s">
        <v>1220</v>
      </c>
      <c r="E352" s="28">
        <v>1.9057601600838534E-4</v>
      </c>
    </row>
    <row r="353" spans="1:5">
      <c r="A353" t="s">
        <v>1009</v>
      </c>
      <c r="B353">
        <v>4</v>
      </c>
      <c r="D353" t="s">
        <v>1009</v>
      </c>
      <c r="E353" s="28">
        <v>1.9057601600838534E-4</v>
      </c>
    </row>
    <row r="354" spans="1:5">
      <c r="A354" t="s">
        <v>1133</v>
      </c>
      <c r="B354">
        <v>4</v>
      </c>
      <c r="D354" t="s">
        <v>1133</v>
      </c>
      <c r="E354" s="28">
        <v>1.9057601600838534E-4</v>
      </c>
    </row>
    <row r="355" spans="1:5">
      <c r="A355" t="s">
        <v>1114</v>
      </c>
      <c r="B355">
        <v>4</v>
      </c>
      <c r="D355" t="s">
        <v>1114</v>
      </c>
      <c r="E355" s="28">
        <v>1.9057601600838534E-4</v>
      </c>
    </row>
    <row r="356" spans="1:5">
      <c r="A356" t="s">
        <v>1270</v>
      </c>
      <c r="B356">
        <v>4</v>
      </c>
      <c r="D356" t="s">
        <v>1270</v>
      </c>
      <c r="E356" s="28">
        <v>1.9057601600838534E-4</v>
      </c>
    </row>
    <row r="357" spans="1:5">
      <c r="A357" t="s">
        <v>972</v>
      </c>
      <c r="B357">
        <v>4</v>
      </c>
      <c r="D357" t="s">
        <v>972</v>
      </c>
      <c r="E357" s="28">
        <v>1.9057601600838534E-4</v>
      </c>
    </row>
    <row r="358" spans="1:5">
      <c r="A358" t="s">
        <v>1059</v>
      </c>
      <c r="B358">
        <v>4</v>
      </c>
      <c r="D358" t="s">
        <v>1059</v>
      </c>
      <c r="E358" s="28">
        <v>1.9057601600838534E-4</v>
      </c>
    </row>
    <row r="359" spans="1:5">
      <c r="A359" t="s">
        <v>1375</v>
      </c>
      <c r="B359">
        <v>4</v>
      </c>
      <c r="D359" t="s">
        <v>1375</v>
      </c>
      <c r="E359" s="28">
        <v>1.9057601600838534E-4</v>
      </c>
    </row>
    <row r="360" spans="1:5">
      <c r="A360" t="s">
        <v>1314</v>
      </c>
      <c r="B360">
        <v>4</v>
      </c>
      <c r="D360" t="s">
        <v>1314</v>
      </c>
      <c r="E360" s="28">
        <v>1.9057601600838534E-4</v>
      </c>
    </row>
    <row r="361" spans="1:5">
      <c r="A361" t="s">
        <v>1357</v>
      </c>
      <c r="B361">
        <v>3</v>
      </c>
      <c r="D361" t="s">
        <v>1357</v>
      </c>
      <c r="E361" s="28">
        <v>1.42932012006289E-4</v>
      </c>
    </row>
    <row r="362" spans="1:5">
      <c r="A362" t="s">
        <v>1084</v>
      </c>
      <c r="B362">
        <v>3</v>
      </c>
      <c r="D362" t="s">
        <v>1084</v>
      </c>
      <c r="E362" s="28">
        <v>1.42932012006289E-4</v>
      </c>
    </row>
    <row r="363" spans="1:5">
      <c r="A363" t="s">
        <v>1338</v>
      </c>
      <c r="B363">
        <v>3</v>
      </c>
      <c r="D363" t="s">
        <v>1338</v>
      </c>
      <c r="E363" s="28">
        <v>1.42932012006289E-4</v>
      </c>
    </row>
    <row r="364" spans="1:5">
      <c r="A364" t="s">
        <v>1087</v>
      </c>
      <c r="B364">
        <v>3</v>
      </c>
      <c r="D364" t="s">
        <v>1087</v>
      </c>
      <c r="E364" s="28">
        <v>1.42932012006289E-4</v>
      </c>
    </row>
    <row r="365" spans="1:5">
      <c r="A365" t="s">
        <v>1031</v>
      </c>
      <c r="B365">
        <v>3</v>
      </c>
      <c r="D365" t="s">
        <v>1031</v>
      </c>
      <c r="E365" s="28">
        <v>1.42932012006289E-4</v>
      </c>
    </row>
    <row r="366" spans="1:5">
      <c r="A366" t="s">
        <v>1213</v>
      </c>
      <c r="B366">
        <v>3</v>
      </c>
      <c r="D366" t="s">
        <v>1213</v>
      </c>
      <c r="E366" s="28">
        <v>1.42932012006289E-4</v>
      </c>
    </row>
    <row r="367" spans="1:5">
      <c r="A367" t="s">
        <v>1017</v>
      </c>
      <c r="B367">
        <v>3</v>
      </c>
      <c r="D367" t="s">
        <v>1017</v>
      </c>
      <c r="E367" s="28">
        <v>1.42932012006289E-4</v>
      </c>
    </row>
    <row r="368" spans="1:5">
      <c r="A368" t="s">
        <v>1222</v>
      </c>
      <c r="B368">
        <v>3</v>
      </c>
      <c r="D368" t="s">
        <v>1222</v>
      </c>
      <c r="E368" s="28">
        <v>1.42932012006289E-4</v>
      </c>
    </row>
    <row r="369" spans="1:5">
      <c r="A369" t="s">
        <v>942</v>
      </c>
      <c r="B369">
        <v>3</v>
      </c>
      <c r="D369" t="s">
        <v>942</v>
      </c>
      <c r="E369" s="28">
        <v>1.42932012006289E-4</v>
      </c>
    </row>
    <row r="370" spans="1:5">
      <c r="A370" t="s">
        <v>1083</v>
      </c>
      <c r="B370">
        <v>3</v>
      </c>
      <c r="D370" t="s">
        <v>1083</v>
      </c>
      <c r="E370" s="28">
        <v>1.42932012006289E-4</v>
      </c>
    </row>
    <row r="371" spans="1:5">
      <c r="A371" t="s">
        <v>1192</v>
      </c>
      <c r="B371">
        <v>3</v>
      </c>
      <c r="D371" t="s">
        <v>1192</v>
      </c>
      <c r="E371" s="28">
        <v>1.42932012006289E-4</v>
      </c>
    </row>
    <row r="372" spans="1:5">
      <c r="A372" t="s">
        <v>1272</v>
      </c>
      <c r="B372">
        <v>3</v>
      </c>
      <c r="D372" t="s">
        <v>1272</v>
      </c>
      <c r="E372" s="28">
        <v>1.42932012006289E-4</v>
      </c>
    </row>
    <row r="373" spans="1:5">
      <c r="A373" t="s">
        <v>1113</v>
      </c>
      <c r="B373">
        <v>3</v>
      </c>
      <c r="D373" t="s">
        <v>1113</v>
      </c>
      <c r="E373" s="28">
        <v>1.42932012006289E-4</v>
      </c>
    </row>
    <row r="374" spans="1:5">
      <c r="A374" t="s">
        <v>1105</v>
      </c>
      <c r="B374">
        <v>2</v>
      </c>
      <c r="D374" t="s">
        <v>1105</v>
      </c>
      <c r="E374" s="28">
        <v>9.5288008004192672E-5</v>
      </c>
    </row>
    <row r="375" spans="1:5">
      <c r="A375" t="s">
        <v>958</v>
      </c>
      <c r="B375">
        <v>2</v>
      </c>
      <c r="D375" t="s">
        <v>958</v>
      </c>
      <c r="E375" s="28">
        <v>9.5288008004192672E-5</v>
      </c>
    </row>
    <row r="376" spans="1:5">
      <c r="A376" t="s">
        <v>1082</v>
      </c>
      <c r="B376">
        <v>2</v>
      </c>
      <c r="D376" t="s">
        <v>1082</v>
      </c>
      <c r="E376" s="28">
        <v>9.5288008004192672E-5</v>
      </c>
    </row>
    <row r="377" spans="1:5">
      <c r="A377" t="s">
        <v>1321</v>
      </c>
      <c r="B377">
        <v>2</v>
      </c>
      <c r="D377" t="s">
        <v>1321</v>
      </c>
      <c r="E377" s="28">
        <v>9.5288008004192672E-5</v>
      </c>
    </row>
    <row r="378" spans="1:5">
      <c r="A378" t="s">
        <v>1097</v>
      </c>
      <c r="B378">
        <v>2</v>
      </c>
      <c r="D378" t="s">
        <v>1097</v>
      </c>
      <c r="E378" s="28">
        <v>9.5288008004192672E-5</v>
      </c>
    </row>
    <row r="379" spans="1:5">
      <c r="A379" t="s">
        <v>1065</v>
      </c>
      <c r="B379">
        <v>2</v>
      </c>
      <c r="D379" t="s">
        <v>1065</v>
      </c>
      <c r="E379" s="28">
        <v>9.5288008004192672E-5</v>
      </c>
    </row>
    <row r="380" spans="1:5">
      <c r="A380" t="s">
        <v>1343</v>
      </c>
      <c r="B380">
        <v>2</v>
      </c>
      <c r="D380" t="s">
        <v>1343</v>
      </c>
      <c r="E380" s="28">
        <v>9.5288008004192672E-5</v>
      </c>
    </row>
    <row r="381" spans="1:5">
      <c r="A381" t="s">
        <v>955</v>
      </c>
      <c r="B381">
        <v>2</v>
      </c>
      <c r="D381" t="s">
        <v>955</v>
      </c>
      <c r="E381" s="28">
        <v>9.5288008004192672E-5</v>
      </c>
    </row>
    <row r="382" spans="1:5">
      <c r="A382" t="s">
        <v>952</v>
      </c>
      <c r="B382">
        <v>2</v>
      </c>
      <c r="D382" t="s">
        <v>952</v>
      </c>
      <c r="E382" s="28">
        <v>9.5288008004192672E-5</v>
      </c>
    </row>
    <row r="383" spans="1:5">
      <c r="A383" t="s">
        <v>1305</v>
      </c>
      <c r="B383">
        <v>2</v>
      </c>
      <c r="D383" t="s">
        <v>1305</v>
      </c>
      <c r="E383" s="28">
        <v>9.5288008004192672E-5</v>
      </c>
    </row>
    <row r="384" spans="1:5">
      <c r="A384" t="s">
        <v>1037</v>
      </c>
      <c r="B384">
        <v>2</v>
      </c>
      <c r="D384" t="s">
        <v>1037</v>
      </c>
      <c r="E384" s="28">
        <v>9.5288008004192672E-5</v>
      </c>
    </row>
    <row r="385" spans="1:5">
      <c r="A385" t="s">
        <v>1024</v>
      </c>
      <c r="B385">
        <v>2</v>
      </c>
      <c r="D385" t="s">
        <v>1024</v>
      </c>
      <c r="E385" s="28">
        <v>9.5288008004192672E-5</v>
      </c>
    </row>
    <row r="386" spans="1:5">
      <c r="A386" t="s">
        <v>1091</v>
      </c>
      <c r="B386">
        <v>2</v>
      </c>
      <c r="D386" t="s">
        <v>1091</v>
      </c>
      <c r="E386" s="28">
        <v>9.5288008004192672E-5</v>
      </c>
    </row>
    <row r="387" spans="1:5">
      <c r="A387" t="s">
        <v>1287</v>
      </c>
      <c r="B387">
        <v>2</v>
      </c>
      <c r="D387" t="s">
        <v>1287</v>
      </c>
      <c r="E387" s="28">
        <v>9.5288008004192672E-5</v>
      </c>
    </row>
    <row r="388" spans="1:5">
      <c r="A388" t="s">
        <v>1103</v>
      </c>
      <c r="B388">
        <v>2</v>
      </c>
      <c r="D388" t="s">
        <v>1103</v>
      </c>
      <c r="E388" s="28">
        <v>9.5288008004192672E-5</v>
      </c>
    </row>
    <row r="389" spans="1:5">
      <c r="A389" t="s">
        <v>1330</v>
      </c>
      <c r="B389">
        <v>2</v>
      </c>
      <c r="D389" t="s">
        <v>1330</v>
      </c>
      <c r="E389" s="28">
        <v>9.5288008004192672E-5</v>
      </c>
    </row>
    <row r="390" spans="1:5">
      <c r="A390" t="s">
        <v>1312</v>
      </c>
      <c r="B390">
        <v>2</v>
      </c>
      <c r="D390" t="s">
        <v>1312</v>
      </c>
      <c r="E390" s="28">
        <v>9.5288008004192672E-5</v>
      </c>
    </row>
    <row r="391" spans="1:5">
      <c r="A391" t="s">
        <v>1080</v>
      </c>
      <c r="B391">
        <v>1</v>
      </c>
      <c r="D391" t="s">
        <v>1080</v>
      </c>
      <c r="E391" s="28">
        <v>4.7644004002096336E-5</v>
      </c>
    </row>
    <row r="392" spans="1:5">
      <c r="A392" t="s">
        <v>1000</v>
      </c>
      <c r="B392">
        <v>1</v>
      </c>
      <c r="D392" t="s">
        <v>1000</v>
      </c>
      <c r="E392" s="28">
        <v>4.7644004002096336E-5</v>
      </c>
    </row>
    <row r="393" spans="1:5">
      <c r="A393" t="s">
        <v>1214</v>
      </c>
      <c r="B393">
        <v>1</v>
      </c>
      <c r="D393" t="s">
        <v>1214</v>
      </c>
      <c r="E393" s="28">
        <v>4.7644004002096336E-5</v>
      </c>
    </row>
    <row r="394" spans="1:5">
      <c r="A394" t="s">
        <v>1291</v>
      </c>
      <c r="B394">
        <v>1</v>
      </c>
      <c r="D394" t="s">
        <v>1291</v>
      </c>
      <c r="E394" s="28">
        <v>4.7644004002096336E-5</v>
      </c>
    </row>
    <row r="395" spans="1:5">
      <c r="A395" t="s">
        <v>1282</v>
      </c>
      <c r="B395">
        <v>1</v>
      </c>
      <c r="D395" t="s">
        <v>1282</v>
      </c>
      <c r="E395" s="28">
        <v>4.7644004002096336E-5</v>
      </c>
    </row>
    <row r="396" spans="1:5">
      <c r="A396" t="s">
        <v>1246</v>
      </c>
      <c r="B396">
        <v>1</v>
      </c>
      <c r="D396" t="s">
        <v>1246</v>
      </c>
      <c r="E396" s="28">
        <v>4.7644004002096336E-5</v>
      </c>
    </row>
    <row r="397" spans="1:5">
      <c r="A397" t="s">
        <v>1350</v>
      </c>
      <c r="B397">
        <v>1</v>
      </c>
      <c r="D397" t="s">
        <v>1350</v>
      </c>
      <c r="E397" s="28">
        <v>4.7644004002096336E-5</v>
      </c>
    </row>
    <row r="398" spans="1:5">
      <c r="A398" t="s">
        <v>1339</v>
      </c>
      <c r="B398">
        <v>1</v>
      </c>
      <c r="D398" t="s">
        <v>1339</v>
      </c>
      <c r="E398" s="28">
        <v>4.7644004002096336E-5</v>
      </c>
    </row>
    <row r="399" spans="1:5">
      <c r="A399" t="s">
        <v>1354</v>
      </c>
      <c r="B399">
        <v>1</v>
      </c>
      <c r="D399" t="s">
        <v>1354</v>
      </c>
      <c r="E399" s="28">
        <v>4.7644004002096336E-5</v>
      </c>
    </row>
    <row r="400" spans="1:5">
      <c r="A400" t="s">
        <v>1119</v>
      </c>
      <c r="B400">
        <v>1</v>
      </c>
      <c r="D400" t="s">
        <v>1119</v>
      </c>
      <c r="E400" s="28">
        <v>4.7644004002096336E-5</v>
      </c>
    </row>
    <row r="401" spans="1:5">
      <c r="A401" t="s">
        <v>1159</v>
      </c>
      <c r="B401">
        <v>1</v>
      </c>
      <c r="D401" t="s">
        <v>1159</v>
      </c>
      <c r="E401" s="28">
        <v>4.7644004002096336E-5</v>
      </c>
    </row>
    <row r="402" spans="1:5">
      <c r="A402" t="s">
        <v>1295</v>
      </c>
      <c r="B402">
        <v>1</v>
      </c>
      <c r="D402" t="s">
        <v>1295</v>
      </c>
      <c r="E402" s="28">
        <v>4.7644004002096336E-5</v>
      </c>
    </row>
    <row r="403" spans="1:5">
      <c r="A403" t="s">
        <v>1098</v>
      </c>
      <c r="B403">
        <v>1</v>
      </c>
      <c r="D403" t="s">
        <v>1098</v>
      </c>
      <c r="E403" s="28">
        <v>4.7644004002096336E-5</v>
      </c>
    </row>
    <row r="404" spans="1:5">
      <c r="A404" t="s">
        <v>1148</v>
      </c>
      <c r="B404">
        <v>0</v>
      </c>
      <c r="D404" t="s">
        <v>1148</v>
      </c>
      <c r="E404" s="28">
        <v>0</v>
      </c>
    </row>
    <row r="405" spans="1:5">
      <c r="A405" t="s">
        <v>1318</v>
      </c>
      <c r="B405">
        <v>0</v>
      </c>
      <c r="D405" t="s">
        <v>1318</v>
      </c>
      <c r="E405" s="28">
        <v>0</v>
      </c>
    </row>
    <row r="406" spans="1:5">
      <c r="A406" t="s">
        <v>1125</v>
      </c>
      <c r="B406">
        <v>0</v>
      </c>
      <c r="D406" t="s">
        <v>1125</v>
      </c>
      <c r="E406" s="28">
        <v>0</v>
      </c>
    </row>
    <row r="407" spans="1:5">
      <c r="A407" t="s">
        <v>1337</v>
      </c>
      <c r="B407">
        <v>0</v>
      </c>
      <c r="D407" t="s">
        <v>1337</v>
      </c>
      <c r="E407" s="28">
        <v>0</v>
      </c>
    </row>
    <row r="408" spans="1:5">
      <c r="A408" t="s">
        <v>1216</v>
      </c>
      <c r="B408">
        <v>0</v>
      </c>
      <c r="D408" t="s">
        <v>1216</v>
      </c>
      <c r="E408" s="28">
        <v>0</v>
      </c>
    </row>
    <row r="409" spans="1:5">
      <c r="A409" t="s">
        <v>1110</v>
      </c>
      <c r="B409">
        <v>0</v>
      </c>
      <c r="D409" t="s">
        <v>1110</v>
      </c>
      <c r="E409" s="28">
        <v>0</v>
      </c>
    </row>
    <row r="410" spans="1:5">
      <c r="A410" t="s">
        <v>962</v>
      </c>
      <c r="B410">
        <v>0</v>
      </c>
      <c r="D410" t="s">
        <v>962</v>
      </c>
      <c r="E410" s="28">
        <v>0</v>
      </c>
    </row>
    <row r="411" spans="1:5">
      <c r="A411" t="s">
        <v>1304</v>
      </c>
      <c r="B411">
        <v>0</v>
      </c>
      <c r="D411" t="s">
        <v>1304</v>
      </c>
      <c r="E411" s="28">
        <v>0</v>
      </c>
    </row>
    <row r="412" spans="1:5">
      <c r="A412" t="s">
        <v>982</v>
      </c>
      <c r="B412">
        <v>0</v>
      </c>
      <c r="D412" t="s">
        <v>982</v>
      </c>
      <c r="E412" s="28">
        <v>0</v>
      </c>
    </row>
    <row r="413" spans="1:5">
      <c r="A413" t="s">
        <v>1166</v>
      </c>
      <c r="B413">
        <v>0</v>
      </c>
      <c r="D413" t="s">
        <v>1166</v>
      </c>
      <c r="E413" s="28">
        <v>0</v>
      </c>
    </row>
    <row r="414" spans="1:5">
      <c r="A414" t="s">
        <v>1253</v>
      </c>
      <c r="B414">
        <v>0</v>
      </c>
      <c r="D414" t="s">
        <v>1253</v>
      </c>
      <c r="E414" s="28">
        <v>0</v>
      </c>
    </row>
    <row r="415" spans="1:5">
      <c r="A415" t="s">
        <v>1154</v>
      </c>
      <c r="B415">
        <v>0</v>
      </c>
      <c r="D415" t="s">
        <v>1154</v>
      </c>
      <c r="E415" s="28">
        <v>0</v>
      </c>
    </row>
    <row r="416" spans="1:5">
      <c r="A416" t="s">
        <v>1243</v>
      </c>
      <c r="B416">
        <v>0</v>
      </c>
      <c r="D416" t="s">
        <v>1243</v>
      </c>
      <c r="E416" s="28">
        <v>0</v>
      </c>
    </row>
    <row r="417" spans="1:5">
      <c r="A417" t="s">
        <v>1236</v>
      </c>
      <c r="B417">
        <v>0</v>
      </c>
      <c r="D417" t="s">
        <v>1236</v>
      </c>
      <c r="E417" s="28">
        <v>0</v>
      </c>
    </row>
    <row r="418" spans="1:5">
      <c r="A418" t="s">
        <v>1299</v>
      </c>
      <c r="B418">
        <v>0</v>
      </c>
      <c r="D418" t="s">
        <v>1299</v>
      </c>
      <c r="E418" s="28">
        <v>0</v>
      </c>
    </row>
    <row r="419" spans="1:5">
      <c r="A419" t="s">
        <v>1053</v>
      </c>
      <c r="B419">
        <v>0</v>
      </c>
      <c r="D419" t="s">
        <v>1053</v>
      </c>
      <c r="E419" s="28">
        <v>0</v>
      </c>
    </row>
    <row r="420" spans="1:5">
      <c r="A420" t="s">
        <v>1006</v>
      </c>
      <c r="B420">
        <v>0</v>
      </c>
      <c r="D420" t="s">
        <v>1006</v>
      </c>
      <c r="E420" s="28">
        <v>0</v>
      </c>
    </row>
    <row r="421" spans="1:5">
      <c r="A421" t="s">
        <v>1184</v>
      </c>
      <c r="B421">
        <v>0</v>
      </c>
      <c r="D421" t="s">
        <v>1184</v>
      </c>
      <c r="E421" s="28">
        <v>0</v>
      </c>
    </row>
    <row r="422" spans="1:5">
      <c r="A422" t="s">
        <v>1151</v>
      </c>
      <c r="B422">
        <v>0</v>
      </c>
      <c r="D422" t="s">
        <v>1151</v>
      </c>
      <c r="E422" s="28">
        <v>0</v>
      </c>
    </row>
    <row r="423" spans="1:5">
      <c r="A423" t="s">
        <v>1089</v>
      </c>
      <c r="B423">
        <v>0</v>
      </c>
      <c r="D423" t="s">
        <v>1089</v>
      </c>
      <c r="E423" s="28">
        <v>0</v>
      </c>
    </row>
    <row r="424" spans="1:5">
      <c r="A424" t="s">
        <v>1266</v>
      </c>
      <c r="B424">
        <v>0</v>
      </c>
      <c r="D424" t="s">
        <v>1266</v>
      </c>
      <c r="E424" s="28">
        <v>0</v>
      </c>
    </row>
    <row r="425" spans="1:5">
      <c r="A425" t="s">
        <v>957</v>
      </c>
      <c r="B425">
        <v>0</v>
      </c>
      <c r="D425" t="s">
        <v>957</v>
      </c>
      <c r="E425" s="28">
        <v>0</v>
      </c>
    </row>
    <row r="426" spans="1:5">
      <c r="A426" t="s">
        <v>1294</v>
      </c>
      <c r="B426">
        <v>0</v>
      </c>
      <c r="D426" t="s">
        <v>1294</v>
      </c>
      <c r="E426" s="28">
        <v>0</v>
      </c>
    </row>
    <row r="427" spans="1:5">
      <c r="A427" t="s">
        <v>1077</v>
      </c>
      <c r="B427">
        <v>0</v>
      </c>
      <c r="D427" t="s">
        <v>1077</v>
      </c>
      <c r="E427" s="28">
        <v>0</v>
      </c>
    </row>
    <row r="428" spans="1:5">
      <c r="A428" t="s">
        <v>1174</v>
      </c>
      <c r="B428">
        <v>0</v>
      </c>
      <c r="D428" t="s">
        <v>1174</v>
      </c>
      <c r="E428" s="28">
        <v>0</v>
      </c>
    </row>
    <row r="429" spans="1:5">
      <c r="A429" t="s">
        <v>963</v>
      </c>
      <c r="B429">
        <v>0</v>
      </c>
      <c r="D429" t="s">
        <v>963</v>
      </c>
      <c r="E429" s="28">
        <v>0</v>
      </c>
    </row>
    <row r="430" spans="1:5">
      <c r="A430" t="s">
        <v>477</v>
      </c>
      <c r="B430">
        <v>20989</v>
      </c>
      <c r="D430" t="s">
        <v>477</v>
      </c>
      <c r="E430" s="28">
        <v>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N19"/>
  <sheetViews>
    <sheetView workbookViewId="0">
      <selection activeCell="E18" sqref="E18"/>
    </sheetView>
  </sheetViews>
  <sheetFormatPr baseColWidth="10" defaultRowHeight="12.75"/>
  <cols>
    <col min="1" max="1" width="17.33203125" bestFit="1" customWidth="1"/>
    <col min="2" max="2" width="19.5" customWidth="1"/>
    <col min="3" max="3" width="5.6640625" bestFit="1" customWidth="1"/>
    <col min="4" max="4" width="6.6640625" customWidth="1"/>
    <col min="5" max="5" width="7.33203125" customWidth="1"/>
    <col min="6" max="6" width="11.5" customWidth="1"/>
    <col min="7" max="7" width="9.83203125" customWidth="1"/>
    <col min="8" max="8" width="6.83203125" customWidth="1"/>
    <col min="9" max="9" width="8" customWidth="1"/>
    <col min="11" max="11" width="15.33203125" customWidth="1"/>
    <col min="12" max="12" width="17.33203125" customWidth="1"/>
    <col min="13" max="13" width="7.6640625" customWidth="1"/>
    <col min="14" max="14" width="13.33203125" bestFit="1" customWidth="1"/>
    <col min="15" max="15" width="23.33203125" bestFit="1" customWidth="1"/>
    <col min="16" max="16" width="19.6640625" bestFit="1" customWidth="1"/>
    <col min="17" max="17" width="13.1640625" bestFit="1" customWidth="1"/>
    <col min="18" max="18" width="11.5" customWidth="1"/>
    <col min="19" max="19" width="9.6640625" customWidth="1"/>
  </cols>
  <sheetData>
    <row r="1" spans="1:14">
      <c r="A1" s="2" t="s">
        <v>935</v>
      </c>
      <c r="B1" t="s">
        <v>1391</v>
      </c>
      <c r="K1" s="2" t="s">
        <v>935</v>
      </c>
      <c r="L1" t="s">
        <v>1391</v>
      </c>
      <c r="N1" t="str">
        <f>CONCATENATE("Nedbygd jordbruksareal etter formål i ",B1," mellom 2004 og 2015 i daa")</f>
        <v>Nedbygd jordbruksareal etter formål i Vestfold mellom 2004 og 2015 i daa</v>
      </c>
    </row>
    <row r="2" spans="1:14">
      <c r="K2" s="2" t="s">
        <v>473</v>
      </c>
      <c r="L2" t="s">
        <v>475</v>
      </c>
      <c r="N2" t="str">
        <f>CONCATENATE("Nedbygd jordbruksareal i alt i ",B1," mellom 2004 og 2015 i daa")</f>
        <v>Nedbygd jordbruksareal i alt i Vestfold mellom 2004 og 2015 i daa</v>
      </c>
    </row>
    <row r="3" spans="1:14">
      <c r="A3" s="2" t="s">
        <v>479</v>
      </c>
      <c r="B3" s="2" t="s">
        <v>478</v>
      </c>
    </row>
    <row r="4" spans="1:14" s="33" customFormat="1" ht="38.25">
      <c r="A4" s="32" t="s">
        <v>476</v>
      </c>
      <c r="B4" s="33" t="s">
        <v>472</v>
      </c>
      <c r="C4" s="33" t="s">
        <v>467</v>
      </c>
      <c r="D4" s="33" t="s">
        <v>466</v>
      </c>
      <c r="E4" s="33" t="s">
        <v>477</v>
      </c>
      <c r="F4"/>
      <c r="G4"/>
      <c r="H4"/>
      <c r="I4"/>
      <c r="K4" s="32" t="s">
        <v>476</v>
      </c>
      <c r="L4" s="33" t="s">
        <v>479</v>
      </c>
    </row>
    <row r="5" spans="1:14">
      <c r="A5" t="s">
        <v>1378</v>
      </c>
      <c r="B5" s="31">
        <v>4</v>
      </c>
      <c r="C5" s="31">
        <v>6</v>
      </c>
      <c r="D5" s="31">
        <v>0</v>
      </c>
      <c r="E5" s="31">
        <v>10</v>
      </c>
      <c r="K5" t="s">
        <v>1377</v>
      </c>
      <c r="L5" s="31">
        <v>71</v>
      </c>
    </row>
    <row r="6" spans="1:14">
      <c r="A6" t="s">
        <v>1377</v>
      </c>
      <c r="B6" s="31">
        <v>5</v>
      </c>
      <c r="C6" s="31">
        <v>14</v>
      </c>
      <c r="D6" s="31">
        <v>1</v>
      </c>
      <c r="E6" s="31">
        <v>20</v>
      </c>
      <c r="K6" t="s">
        <v>1378</v>
      </c>
      <c r="L6" s="31">
        <v>74</v>
      </c>
    </row>
    <row r="7" spans="1:14">
      <c r="A7" t="s">
        <v>1379</v>
      </c>
      <c r="B7" s="31">
        <v>3</v>
      </c>
      <c r="C7" s="31">
        <v>28</v>
      </c>
      <c r="D7" s="31">
        <v>3</v>
      </c>
      <c r="E7" s="31">
        <v>34</v>
      </c>
      <c r="K7" t="s">
        <v>1379</v>
      </c>
      <c r="L7" s="31">
        <v>123</v>
      </c>
    </row>
    <row r="8" spans="1:14">
      <c r="A8" t="s">
        <v>1380</v>
      </c>
      <c r="B8" s="31">
        <v>9</v>
      </c>
      <c r="C8" s="31">
        <v>49</v>
      </c>
      <c r="D8" s="31">
        <v>3</v>
      </c>
      <c r="E8" s="31">
        <v>61</v>
      </c>
      <c r="K8" t="s">
        <v>1380</v>
      </c>
      <c r="L8" s="31">
        <v>161</v>
      </c>
    </row>
    <row r="9" spans="1:14">
      <c r="A9" t="s">
        <v>1385</v>
      </c>
      <c r="B9" s="31">
        <v>20</v>
      </c>
      <c r="C9" s="31">
        <v>42</v>
      </c>
      <c r="D9" s="31">
        <v>0</v>
      </c>
      <c r="E9" s="31">
        <v>62</v>
      </c>
      <c r="K9" t="s">
        <v>1381</v>
      </c>
      <c r="L9" s="31">
        <v>170</v>
      </c>
    </row>
    <row r="10" spans="1:14">
      <c r="A10" t="s">
        <v>1382</v>
      </c>
      <c r="B10" s="31">
        <v>14</v>
      </c>
      <c r="C10" s="31">
        <v>47</v>
      </c>
      <c r="D10" s="31">
        <v>7</v>
      </c>
      <c r="E10" s="31">
        <v>68</v>
      </c>
      <c r="K10" t="s">
        <v>1382</v>
      </c>
      <c r="L10" s="31">
        <v>203</v>
      </c>
    </row>
    <row r="11" spans="1:14">
      <c r="A11" t="s">
        <v>1381</v>
      </c>
      <c r="B11" s="31">
        <v>45</v>
      </c>
      <c r="C11" s="31">
        <v>24</v>
      </c>
      <c r="D11" s="31">
        <v>0</v>
      </c>
      <c r="E11" s="31">
        <v>69</v>
      </c>
      <c r="K11" t="s">
        <v>1383</v>
      </c>
      <c r="L11" s="31">
        <v>258</v>
      </c>
    </row>
    <row r="12" spans="1:14">
      <c r="A12" t="s">
        <v>1388</v>
      </c>
      <c r="B12" s="31">
        <v>20</v>
      </c>
      <c r="C12" s="31">
        <v>56</v>
      </c>
      <c r="D12" s="31">
        <v>3</v>
      </c>
      <c r="E12" s="31">
        <v>79</v>
      </c>
      <c r="K12" t="s">
        <v>1384</v>
      </c>
      <c r="L12" s="31">
        <v>357</v>
      </c>
    </row>
    <row r="13" spans="1:14">
      <c r="A13" t="s">
        <v>1387</v>
      </c>
      <c r="B13" s="31">
        <v>28</v>
      </c>
      <c r="C13" s="31">
        <v>63</v>
      </c>
      <c r="D13" s="31">
        <v>3</v>
      </c>
      <c r="E13" s="31">
        <v>94</v>
      </c>
      <c r="K13" t="s">
        <v>1385</v>
      </c>
      <c r="L13" s="31">
        <v>404</v>
      </c>
    </row>
    <row r="14" spans="1:14">
      <c r="A14" t="s">
        <v>1386</v>
      </c>
      <c r="B14" s="31">
        <v>37</v>
      </c>
      <c r="C14" s="31">
        <v>60</v>
      </c>
      <c r="D14" s="31">
        <v>1</v>
      </c>
      <c r="E14" s="31">
        <v>98</v>
      </c>
      <c r="K14" t="s">
        <v>1386</v>
      </c>
      <c r="L14" s="31">
        <v>460</v>
      </c>
    </row>
    <row r="15" spans="1:14">
      <c r="A15" t="s">
        <v>1383</v>
      </c>
      <c r="B15" s="31">
        <v>77</v>
      </c>
      <c r="C15" s="31">
        <v>43</v>
      </c>
      <c r="D15" s="31">
        <v>9</v>
      </c>
      <c r="E15" s="31">
        <v>129</v>
      </c>
      <c r="K15" t="s">
        <v>1387</v>
      </c>
      <c r="L15" s="31">
        <v>478</v>
      </c>
    </row>
    <row r="16" spans="1:14">
      <c r="A16" t="s">
        <v>1384</v>
      </c>
      <c r="B16" s="31">
        <v>72</v>
      </c>
      <c r="C16" s="31">
        <v>64</v>
      </c>
      <c r="D16" s="31">
        <v>0</v>
      </c>
      <c r="E16" s="31">
        <v>136</v>
      </c>
      <c r="K16" t="s">
        <v>1388</v>
      </c>
      <c r="L16" s="31">
        <v>524</v>
      </c>
    </row>
    <row r="17" spans="1:12">
      <c r="A17" t="s">
        <v>1389</v>
      </c>
      <c r="B17" s="31">
        <v>54</v>
      </c>
      <c r="C17" s="31">
        <v>111</v>
      </c>
      <c r="D17" s="31">
        <v>1</v>
      </c>
      <c r="E17" s="31">
        <v>166</v>
      </c>
      <c r="K17" t="s">
        <v>1389</v>
      </c>
      <c r="L17" s="31">
        <v>674</v>
      </c>
    </row>
    <row r="18" spans="1:12">
      <c r="A18" t="s">
        <v>1390</v>
      </c>
      <c r="B18" s="31">
        <v>73</v>
      </c>
      <c r="C18" s="31">
        <v>140</v>
      </c>
      <c r="D18" s="31">
        <v>2</v>
      </c>
      <c r="E18" s="31">
        <v>215</v>
      </c>
      <c r="K18" t="s">
        <v>1390</v>
      </c>
      <c r="L18" s="31">
        <v>781</v>
      </c>
    </row>
    <row r="19" spans="1:12">
      <c r="A19" s="31" t="s">
        <v>477</v>
      </c>
      <c r="B19" s="31">
        <v>461</v>
      </c>
      <c r="C19" s="31">
        <v>747</v>
      </c>
      <c r="D19" s="31">
        <v>33</v>
      </c>
      <c r="E19" s="31">
        <v>1241</v>
      </c>
      <c r="K19" t="s">
        <v>477</v>
      </c>
      <c r="L19" s="31">
        <v>4738</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
  <sheetViews>
    <sheetView showGridLines="0" showRowColHeaders="0" workbookViewId="0">
      <selection activeCell="R35" sqref="R35"/>
    </sheetView>
  </sheetViews>
  <sheetFormatPr baseColWidth="10" defaultRowHeight="12.75"/>
  <cols>
    <col min="1" max="1" width="4.83203125" style="60" customWidth="1"/>
    <col min="2" max="16384" width="12" style="60"/>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M50"/>
  <sheetViews>
    <sheetView workbookViewId="0">
      <selection activeCell="A32" sqref="A32:A50"/>
    </sheetView>
  </sheetViews>
  <sheetFormatPr baseColWidth="10" defaultRowHeight="12.75"/>
  <cols>
    <col min="1" max="1" width="17.1640625" customWidth="1"/>
    <col min="2" max="2" width="23.83203125" customWidth="1"/>
    <col min="3" max="3" width="16.1640625" customWidth="1"/>
    <col min="4" max="4" width="17.1640625" customWidth="1"/>
    <col min="5" max="5" width="17.33203125" customWidth="1"/>
    <col min="6" max="6" width="10.5" customWidth="1"/>
    <col min="7" max="7" width="17.1640625" customWidth="1"/>
    <col min="8" max="8" width="23.5" customWidth="1"/>
    <col min="9" max="9" width="10.5" customWidth="1"/>
    <col min="10" max="10" width="20.6640625" customWidth="1"/>
    <col min="11" max="11" width="20.5" customWidth="1"/>
    <col min="12" max="12" width="13.33203125" customWidth="1"/>
    <col min="13" max="13" width="23.33203125" bestFit="1" customWidth="1"/>
    <col min="14" max="14" width="19.6640625" customWidth="1"/>
    <col min="15" max="15" width="13.1640625" customWidth="1"/>
    <col min="16" max="16" width="11.5" customWidth="1"/>
    <col min="17" max="18" width="9.6640625" customWidth="1"/>
  </cols>
  <sheetData>
    <row r="1" spans="1:13">
      <c r="B1" t="s">
        <v>475</v>
      </c>
      <c r="H1" t="str">
        <f>H4</f>
        <v>lanbruksbebyggelse</v>
      </c>
      <c r="K1" t="s">
        <v>931</v>
      </c>
      <c r="L1" t="s">
        <v>1393</v>
      </c>
      <c r="M1" t="str">
        <f>_xlfn.IFS(K3=K1,L1,K3=K2,L2,K3=H1,K3)</f>
        <v>lanbruksbebyggelse</v>
      </c>
    </row>
    <row r="2" spans="1:13">
      <c r="B2" t="s">
        <v>1370</v>
      </c>
      <c r="K2" t="s">
        <v>475</v>
      </c>
      <c r="L2" t="s">
        <v>1370</v>
      </c>
    </row>
    <row r="3" spans="1:13">
      <c r="J3" s="2" t="s">
        <v>473</v>
      </c>
      <c r="K3" t="s">
        <v>468</v>
      </c>
    </row>
    <row r="4" spans="1:13">
      <c r="A4" s="2" t="s">
        <v>473</v>
      </c>
      <c r="B4" t="s">
        <v>468</v>
      </c>
      <c r="D4" s="2" t="s">
        <v>473</v>
      </c>
      <c r="E4" t="s">
        <v>475</v>
      </c>
      <c r="G4" s="2" t="s">
        <v>473</v>
      </c>
      <c r="H4" t="s">
        <v>468</v>
      </c>
    </row>
    <row r="6" spans="1:13">
      <c r="A6" s="2" t="s">
        <v>476</v>
      </c>
      <c r="B6" t="s">
        <v>479</v>
      </c>
      <c r="D6" s="2" t="s">
        <v>476</v>
      </c>
      <c r="E6" t="s">
        <v>479</v>
      </c>
      <c r="G6" s="2" t="s">
        <v>476</v>
      </c>
      <c r="H6" t="s">
        <v>479</v>
      </c>
      <c r="J6" t="str">
        <f>CONCATENATE("Nedbygd jordbruksareal til ",M1," fylkesvis og andel dette formålet utgjorde av all nedbygging i daa og %")</f>
        <v>Nedbygd jordbruksareal til lanbruksbebyggelse fylkesvis og andel dette formålet utgjorde av all nedbygging i daa og %</v>
      </c>
    </row>
    <row r="7" spans="1:13">
      <c r="A7" t="s">
        <v>8</v>
      </c>
      <c r="B7" s="31">
        <v>1191</v>
      </c>
      <c r="D7" t="s">
        <v>8</v>
      </c>
      <c r="E7">
        <v>5852</v>
      </c>
      <c r="G7" t="s">
        <v>8</v>
      </c>
      <c r="H7">
        <v>1191</v>
      </c>
    </row>
    <row r="8" spans="1:13">
      <c r="A8" t="s">
        <v>27</v>
      </c>
      <c r="B8" s="31">
        <v>1076</v>
      </c>
      <c r="D8" t="s">
        <v>27</v>
      </c>
      <c r="E8">
        <v>6924</v>
      </c>
      <c r="G8" t="s">
        <v>27</v>
      </c>
      <c r="H8">
        <v>1076</v>
      </c>
    </row>
    <row r="9" spans="1:13">
      <c r="A9" t="s">
        <v>50</v>
      </c>
      <c r="B9" s="31">
        <v>50</v>
      </c>
      <c r="D9" t="s">
        <v>50</v>
      </c>
      <c r="E9">
        <v>308</v>
      </c>
      <c r="G9" t="s">
        <v>50</v>
      </c>
      <c r="H9">
        <v>50</v>
      </c>
    </row>
    <row r="10" spans="1:13">
      <c r="A10" t="s">
        <v>52</v>
      </c>
      <c r="B10" s="31">
        <v>3150</v>
      </c>
      <c r="D10" t="s">
        <v>52</v>
      </c>
      <c r="E10">
        <v>8773</v>
      </c>
      <c r="G10" t="s">
        <v>52</v>
      </c>
      <c r="H10">
        <v>3150</v>
      </c>
    </row>
    <row r="11" spans="1:13">
      <c r="A11" t="s">
        <v>83</v>
      </c>
      <c r="B11" s="31">
        <v>2112</v>
      </c>
      <c r="D11" t="s">
        <v>83</v>
      </c>
      <c r="E11">
        <v>5956</v>
      </c>
      <c r="G11" t="s">
        <v>83</v>
      </c>
      <c r="H11">
        <v>2112</v>
      </c>
    </row>
    <row r="12" spans="1:13">
      <c r="A12" t="s">
        <v>114</v>
      </c>
      <c r="B12" s="31">
        <v>593</v>
      </c>
      <c r="D12" t="s">
        <v>114</v>
      </c>
      <c r="E12">
        <v>3600</v>
      </c>
      <c r="G12" t="s">
        <v>114</v>
      </c>
      <c r="H12">
        <v>593</v>
      </c>
    </row>
    <row r="13" spans="1:13">
      <c r="A13" t="s">
        <v>136</v>
      </c>
      <c r="B13" s="31">
        <v>1015</v>
      </c>
      <c r="D13" t="s">
        <v>136</v>
      </c>
      <c r="E13">
        <v>4738</v>
      </c>
      <c r="G13" t="s">
        <v>136</v>
      </c>
      <c r="H13">
        <v>1015</v>
      </c>
    </row>
    <row r="14" spans="1:13">
      <c r="A14" t="s">
        <v>151</v>
      </c>
      <c r="B14" s="31">
        <v>883</v>
      </c>
      <c r="D14" t="s">
        <v>151</v>
      </c>
      <c r="E14">
        <v>3139</v>
      </c>
      <c r="G14" t="s">
        <v>151</v>
      </c>
      <c r="H14">
        <v>883</v>
      </c>
    </row>
    <row r="15" spans="1:13">
      <c r="A15" t="s">
        <v>170</v>
      </c>
      <c r="B15" s="31">
        <v>468</v>
      </c>
      <c r="D15" t="s">
        <v>170</v>
      </c>
      <c r="E15">
        <v>1709</v>
      </c>
      <c r="G15" t="s">
        <v>170</v>
      </c>
      <c r="H15">
        <v>468</v>
      </c>
    </row>
    <row r="16" spans="1:13">
      <c r="A16" t="s">
        <v>185</v>
      </c>
      <c r="B16" s="31">
        <v>958</v>
      </c>
      <c r="D16" t="s">
        <v>185</v>
      </c>
      <c r="E16">
        <v>3520</v>
      </c>
      <c r="G16" t="s">
        <v>185</v>
      </c>
      <c r="H16">
        <v>958</v>
      </c>
    </row>
    <row r="17" spans="1:8">
      <c r="A17" t="s">
        <v>201</v>
      </c>
      <c r="B17" s="31">
        <v>2714</v>
      </c>
      <c r="D17" t="s">
        <v>201</v>
      </c>
      <c r="E17">
        <v>16927</v>
      </c>
      <c r="G17" t="s">
        <v>201</v>
      </c>
      <c r="H17">
        <v>2714</v>
      </c>
    </row>
    <row r="18" spans="1:8">
      <c r="A18" t="s">
        <v>1376</v>
      </c>
      <c r="B18" s="31">
        <v>972</v>
      </c>
      <c r="D18" t="s">
        <v>1376</v>
      </c>
      <c r="E18">
        <v>6152</v>
      </c>
      <c r="G18" t="s">
        <v>1376</v>
      </c>
      <c r="H18">
        <v>972</v>
      </c>
    </row>
    <row r="19" spans="1:8">
      <c r="A19" t="s">
        <v>261</v>
      </c>
      <c r="B19" s="31">
        <v>645</v>
      </c>
      <c r="D19" t="s">
        <v>261</v>
      </c>
      <c r="E19">
        <v>4040</v>
      </c>
      <c r="G19" t="s">
        <v>261</v>
      </c>
      <c r="H19">
        <v>645</v>
      </c>
    </row>
    <row r="20" spans="1:8">
      <c r="A20" t="s">
        <v>288</v>
      </c>
      <c r="B20" s="31">
        <v>1328</v>
      </c>
      <c r="D20" t="s">
        <v>288</v>
      </c>
      <c r="E20">
        <v>6048</v>
      </c>
      <c r="G20" t="s">
        <v>288</v>
      </c>
      <c r="H20">
        <v>1328</v>
      </c>
    </row>
    <row r="21" spans="1:8">
      <c r="A21" t="s">
        <v>325</v>
      </c>
      <c r="B21" s="31">
        <v>1539</v>
      </c>
      <c r="D21" t="s">
        <v>325</v>
      </c>
      <c r="E21">
        <v>8423</v>
      </c>
      <c r="G21" t="s">
        <v>325</v>
      </c>
      <c r="H21">
        <v>1539</v>
      </c>
    </row>
    <row r="22" spans="1:8">
      <c r="A22" t="s">
        <v>351</v>
      </c>
      <c r="B22" s="31">
        <v>1456</v>
      </c>
      <c r="D22" t="s">
        <v>351</v>
      </c>
      <c r="E22">
        <v>4190</v>
      </c>
      <c r="G22" t="s">
        <v>351</v>
      </c>
      <c r="H22">
        <v>1456</v>
      </c>
    </row>
    <row r="23" spans="1:8">
      <c r="A23" t="s">
        <v>374</v>
      </c>
      <c r="B23" s="31">
        <v>369</v>
      </c>
      <c r="D23" t="s">
        <v>374</v>
      </c>
      <c r="E23">
        <v>4203</v>
      </c>
      <c r="G23" t="s">
        <v>374</v>
      </c>
      <c r="H23">
        <v>369</v>
      </c>
    </row>
    <row r="24" spans="1:8">
      <c r="A24" t="s">
        <v>464</v>
      </c>
      <c r="B24" s="31">
        <v>422</v>
      </c>
      <c r="D24" t="s">
        <v>464</v>
      </c>
      <c r="E24">
        <v>2401</v>
      </c>
      <c r="G24" t="s">
        <v>464</v>
      </c>
      <c r="H24">
        <v>422</v>
      </c>
    </row>
    <row r="25" spans="1:8">
      <c r="A25" t="s">
        <v>465</v>
      </c>
      <c r="B25" s="31">
        <v>48</v>
      </c>
      <c r="D25" t="s">
        <v>465</v>
      </c>
      <c r="E25">
        <v>618</v>
      </c>
      <c r="G25" t="s">
        <v>465</v>
      </c>
      <c r="H25">
        <v>48</v>
      </c>
    </row>
    <row r="26" spans="1:8">
      <c r="A26" t="s">
        <v>477</v>
      </c>
      <c r="B26" s="31">
        <v>20989</v>
      </c>
      <c r="D26" t="s">
        <v>477</v>
      </c>
      <c r="E26">
        <v>97521</v>
      </c>
      <c r="G26" t="s">
        <v>477</v>
      </c>
      <c r="H26">
        <v>20989</v>
      </c>
    </row>
    <row r="31" spans="1:8" ht="38.25" customHeight="1">
      <c r="B31" s="33" t="str">
        <f>CONCATENATE("nedbygd til ",M1)</f>
        <v>nedbygd til lanbruksbebyggelse</v>
      </c>
      <c r="C31" s="33" t="str">
        <f>CONCATENATE("andel til ",M1," av alt nedbygd jordbruksareal")</f>
        <v>andel til lanbruksbebyggelse av alt nedbygd jordbruksareal</v>
      </c>
    </row>
    <row r="32" spans="1:8">
      <c r="A32" t="str">
        <f>MID(A7,4,25)</f>
        <v>Østfold</v>
      </c>
      <c r="B32" s="50">
        <f t="shared" ref="B32:B50" si="0">B7</f>
        <v>1191</v>
      </c>
      <c r="C32" s="51">
        <f t="shared" ref="C32:C50" si="1">H7/E7</f>
        <v>0.20352016404647982</v>
      </c>
    </row>
    <row r="33" spans="1:3">
      <c r="A33" t="str">
        <f t="shared" ref="A33:A50" si="2">MID(A8,4,25)</f>
        <v>Akershus</v>
      </c>
      <c r="B33" s="50">
        <f t="shared" si="0"/>
        <v>1076</v>
      </c>
      <c r="C33" s="51">
        <f t="shared" si="1"/>
        <v>0.15540150202195263</v>
      </c>
    </row>
    <row r="34" spans="1:3">
      <c r="A34" t="str">
        <f t="shared" si="2"/>
        <v>Oslo</v>
      </c>
      <c r="B34" s="50">
        <f t="shared" si="0"/>
        <v>50</v>
      </c>
      <c r="C34" s="51">
        <f t="shared" si="1"/>
        <v>0.16233766233766234</v>
      </c>
    </row>
    <row r="35" spans="1:3">
      <c r="A35" t="str">
        <f t="shared" si="2"/>
        <v>Hedmark</v>
      </c>
      <c r="B35" s="50">
        <f t="shared" si="0"/>
        <v>3150</v>
      </c>
      <c r="C35" s="51">
        <f t="shared" si="1"/>
        <v>0.3590561951441924</v>
      </c>
    </row>
    <row r="36" spans="1:3">
      <c r="A36" t="str">
        <f t="shared" si="2"/>
        <v>Oppland</v>
      </c>
      <c r="B36" s="50">
        <f t="shared" si="0"/>
        <v>2112</v>
      </c>
      <c r="C36" s="51">
        <f t="shared" si="1"/>
        <v>0.35460040295500334</v>
      </c>
    </row>
    <row r="37" spans="1:3">
      <c r="A37" t="str">
        <f t="shared" si="2"/>
        <v>Buskerud</v>
      </c>
      <c r="B37" s="50">
        <f t="shared" si="0"/>
        <v>593</v>
      </c>
      <c r="C37" s="51">
        <f t="shared" si="1"/>
        <v>0.16472222222222221</v>
      </c>
    </row>
    <row r="38" spans="1:3">
      <c r="A38" t="str">
        <f t="shared" si="2"/>
        <v>Vestfold</v>
      </c>
      <c r="B38" s="50">
        <f t="shared" si="0"/>
        <v>1015</v>
      </c>
      <c r="C38" s="51">
        <f t="shared" si="1"/>
        <v>0.21422541156606162</v>
      </c>
    </row>
    <row r="39" spans="1:3">
      <c r="A39" t="str">
        <f t="shared" si="2"/>
        <v>Telemark</v>
      </c>
      <c r="B39" s="50">
        <f t="shared" si="0"/>
        <v>883</v>
      </c>
      <c r="C39" s="51">
        <f t="shared" si="1"/>
        <v>0.28129977699904429</v>
      </c>
    </row>
    <row r="40" spans="1:3">
      <c r="A40" t="str">
        <f t="shared" si="2"/>
        <v>Aust-Agder</v>
      </c>
      <c r="B40" s="50">
        <f t="shared" si="0"/>
        <v>468</v>
      </c>
      <c r="C40" s="51">
        <f t="shared" si="1"/>
        <v>0.27384435342305441</v>
      </c>
    </row>
    <row r="41" spans="1:3">
      <c r="A41" t="str">
        <f t="shared" si="2"/>
        <v>Vest-Agder</v>
      </c>
      <c r="B41" s="50">
        <f t="shared" si="0"/>
        <v>958</v>
      </c>
      <c r="C41" s="51">
        <f t="shared" si="1"/>
        <v>0.27215909090909091</v>
      </c>
    </row>
    <row r="42" spans="1:3">
      <c r="A42" t="str">
        <f t="shared" si="2"/>
        <v>Rogaland</v>
      </c>
      <c r="B42" s="50">
        <f t="shared" si="0"/>
        <v>2714</v>
      </c>
      <c r="C42" s="51">
        <f t="shared" si="1"/>
        <v>0.1603355585750576</v>
      </c>
    </row>
    <row r="43" spans="1:3">
      <c r="A43" t="str">
        <f t="shared" si="2"/>
        <v>Hordaland</v>
      </c>
      <c r="B43" s="50">
        <f t="shared" si="0"/>
        <v>972</v>
      </c>
      <c r="C43" s="51">
        <f t="shared" si="1"/>
        <v>0.15799739921976594</v>
      </c>
    </row>
    <row r="44" spans="1:3">
      <c r="A44" t="str">
        <f t="shared" si="2"/>
        <v>Sogn og Fjordane</v>
      </c>
      <c r="B44" s="50">
        <f t="shared" si="0"/>
        <v>645</v>
      </c>
      <c r="C44" s="51">
        <f t="shared" si="1"/>
        <v>0.15965346534653466</v>
      </c>
    </row>
    <row r="45" spans="1:3">
      <c r="A45" t="str">
        <f t="shared" si="2"/>
        <v>Møre og Romsdal</v>
      </c>
      <c r="B45" s="50">
        <f t="shared" si="0"/>
        <v>1328</v>
      </c>
      <c r="C45" s="51">
        <f t="shared" si="1"/>
        <v>0.21957671957671956</v>
      </c>
    </row>
    <row r="46" spans="1:3">
      <c r="A46" t="str">
        <f t="shared" si="2"/>
        <v>Sør-Trøndelag</v>
      </c>
      <c r="B46" s="50">
        <f t="shared" si="0"/>
        <v>1539</v>
      </c>
      <c r="C46" s="51">
        <f t="shared" si="1"/>
        <v>0.18271399738810401</v>
      </c>
    </row>
    <row r="47" spans="1:3">
      <c r="A47" t="str">
        <f t="shared" si="2"/>
        <v>Nord-Trøndelag</v>
      </c>
      <c r="B47" s="50">
        <f t="shared" si="0"/>
        <v>1456</v>
      </c>
      <c r="C47" s="51">
        <f t="shared" si="1"/>
        <v>0.34749403341288781</v>
      </c>
    </row>
    <row r="48" spans="1:3">
      <c r="A48" t="str">
        <f t="shared" si="2"/>
        <v>Nordland</v>
      </c>
      <c r="B48" s="50">
        <f t="shared" si="0"/>
        <v>369</v>
      </c>
      <c r="C48" s="51">
        <f t="shared" si="1"/>
        <v>8.7794432548179868E-2</v>
      </c>
    </row>
    <row r="49" spans="1:3">
      <c r="A49" t="str">
        <f t="shared" si="2"/>
        <v>Troms</v>
      </c>
      <c r="B49" s="50">
        <f t="shared" si="0"/>
        <v>422</v>
      </c>
      <c r="C49" s="51">
        <f t="shared" si="1"/>
        <v>0.17576009995835068</v>
      </c>
    </row>
    <row r="50" spans="1:3">
      <c r="A50" t="str">
        <f t="shared" si="2"/>
        <v>Finnmark</v>
      </c>
      <c r="B50" s="50">
        <f t="shared" si="0"/>
        <v>48</v>
      </c>
      <c r="C50" s="51">
        <f t="shared" si="1"/>
        <v>7.7669902912621352E-2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
  <sheetViews>
    <sheetView showGridLines="0" showRowColHeaders="0" workbookViewId="0">
      <selection activeCell="M36" sqref="M36"/>
    </sheetView>
  </sheetViews>
  <sheetFormatPr baseColWidth="10" defaultRowHeight="12.75"/>
  <cols>
    <col min="1" max="1" width="5.83203125" style="60" customWidth="1"/>
    <col min="2" max="16384" width="12" style="60"/>
  </cols>
  <sheetData>
    <row r="1" ht="25.5" customHeight="1"/>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H2976"/>
  <sheetViews>
    <sheetView topLeftCell="A2" workbookViewId="0">
      <selection activeCell="E12" sqref="E12"/>
    </sheetView>
  </sheetViews>
  <sheetFormatPr baseColWidth="10" defaultRowHeight="12.75"/>
  <cols>
    <col min="1" max="1" width="19.6640625" style="10" bestFit="1" customWidth="1"/>
    <col min="2" max="2" width="19.6640625" style="10" customWidth="1"/>
    <col min="3" max="3" width="21.5" style="10" bestFit="1" customWidth="1"/>
    <col min="4" max="5" width="21.5" style="10" customWidth="1"/>
    <col min="6" max="6" width="24.1640625" style="10" bestFit="1" customWidth="1"/>
    <col min="7" max="7" width="9" style="10" bestFit="1" customWidth="1"/>
    <col min="8" max="8" width="12" style="48"/>
    <col min="9" max="16384" width="12" style="10"/>
  </cols>
  <sheetData>
    <row r="1" spans="1:8">
      <c r="A1" s="10" t="s">
        <v>462</v>
      </c>
      <c r="B1" s="10" t="s">
        <v>935</v>
      </c>
      <c r="C1" s="10" t="s">
        <v>461</v>
      </c>
      <c r="D1" s="10" t="s">
        <v>934</v>
      </c>
      <c r="E1" s="10" t="s">
        <v>936</v>
      </c>
      <c r="F1" s="10" t="s">
        <v>473</v>
      </c>
      <c r="G1" s="10" t="s">
        <v>474</v>
      </c>
      <c r="H1" s="48" t="s">
        <v>916</v>
      </c>
    </row>
    <row r="2" spans="1:8">
      <c r="A2" s="10" t="s">
        <v>8</v>
      </c>
      <c r="B2" s="10" t="str">
        <f>MID(base_piv2[[#This Row],[fnr fylke]],4,25)</f>
        <v>Østfold</v>
      </c>
      <c r="C2" s="10" t="s">
        <v>480</v>
      </c>
      <c r="D2" s="10" t="str">
        <f>MID(base_piv2[[#This Row],[knr kommune]],6,25)</f>
        <v xml:space="preserve">Halden </v>
      </c>
      <c r="E2" s="10" t="str">
        <f>CONCATENATE(base_piv2[[#This Row],[kommune]]," (",base_piv2[[#This Row],[fotoår]],")")</f>
        <v>Halden  (2003)</v>
      </c>
      <c r="F2" s="10" t="s">
        <v>467</v>
      </c>
      <c r="G2" s="10">
        <v>72</v>
      </c>
      <c r="H2" s="11" t="s">
        <v>904</v>
      </c>
    </row>
    <row r="3" spans="1:8">
      <c r="A3" s="10" t="s">
        <v>8</v>
      </c>
      <c r="B3" s="10" t="str">
        <f>MID(base_piv2[[#This Row],[fnr fylke]],4,25)</f>
        <v>Østfold</v>
      </c>
      <c r="C3" s="10" t="s">
        <v>480</v>
      </c>
      <c r="D3" s="10" t="str">
        <f>MID(base_piv2[[#This Row],[knr kommune]],6,25)</f>
        <v xml:space="preserve">Halden </v>
      </c>
      <c r="E3" s="10" t="str">
        <f>CONCATENATE(base_piv2[[#This Row],[kommune]]," (",base_piv2[[#This Row],[fotoår]],")")</f>
        <v>Halden  (2003)</v>
      </c>
      <c r="F3" s="10" t="s">
        <v>466</v>
      </c>
      <c r="G3" s="10">
        <v>3</v>
      </c>
      <c r="H3" s="11" t="s">
        <v>904</v>
      </c>
    </row>
    <row r="4" spans="1:8">
      <c r="A4" s="10" t="s">
        <v>8</v>
      </c>
      <c r="B4" s="10" t="str">
        <f>MID(base_piv2[[#This Row],[fnr fylke]],4,25)</f>
        <v>Østfold</v>
      </c>
      <c r="C4" s="10" t="s">
        <v>480</v>
      </c>
      <c r="D4" s="10" t="str">
        <f>MID(base_piv2[[#This Row],[knr kommune]],6,25)</f>
        <v xml:space="preserve">Halden </v>
      </c>
      <c r="E4" s="10" t="str">
        <f>CONCATENATE(base_piv2[[#This Row],[kommune]]," (",base_piv2[[#This Row],[fotoår]],")")</f>
        <v>Halden  (2003)</v>
      </c>
      <c r="F4" s="10" t="s">
        <v>468</v>
      </c>
      <c r="G4" s="10">
        <v>48</v>
      </c>
      <c r="H4" s="11" t="s">
        <v>904</v>
      </c>
    </row>
    <row r="5" spans="1:8">
      <c r="A5" s="10" t="s">
        <v>8</v>
      </c>
      <c r="B5" s="10" t="str">
        <f>MID(base_piv2[[#This Row],[fnr fylke]],4,25)</f>
        <v>Østfold</v>
      </c>
      <c r="C5" s="10" t="s">
        <v>480</v>
      </c>
      <c r="D5" s="10" t="str">
        <f>MID(base_piv2[[#This Row],[knr kommune]],6,25)</f>
        <v xml:space="preserve">Halden </v>
      </c>
      <c r="E5" s="10" t="str">
        <f>CONCATENATE(base_piv2[[#This Row],[kommune]]," (",base_piv2[[#This Row],[fotoår]],")")</f>
        <v>Halden  (2003)</v>
      </c>
      <c r="F5" s="10" t="s">
        <v>918</v>
      </c>
      <c r="G5" s="10">
        <v>31</v>
      </c>
      <c r="H5" s="11" t="s">
        <v>904</v>
      </c>
    </row>
    <row r="6" spans="1:8">
      <c r="A6" s="10" t="s">
        <v>8</v>
      </c>
      <c r="B6" s="10" t="str">
        <f>MID(base_piv2[[#This Row],[fnr fylke]],4,25)</f>
        <v>Østfold</v>
      </c>
      <c r="C6" s="10" t="s">
        <v>480</v>
      </c>
      <c r="D6" s="10" t="str">
        <f>MID(base_piv2[[#This Row],[knr kommune]],6,25)</f>
        <v xml:space="preserve">Halden </v>
      </c>
      <c r="E6" s="10" t="str">
        <f>CONCATENATE(base_piv2[[#This Row],[kommune]]," (",base_piv2[[#This Row],[fotoår]],")")</f>
        <v>Halden  (2003)</v>
      </c>
      <c r="F6" s="10" t="s">
        <v>470</v>
      </c>
      <c r="G6" s="10">
        <v>52</v>
      </c>
      <c r="H6" s="11" t="s">
        <v>904</v>
      </c>
    </row>
    <row r="7" spans="1:8">
      <c r="A7" s="10" t="s">
        <v>8</v>
      </c>
      <c r="B7" s="10" t="str">
        <f>MID(base_piv2[[#This Row],[fnr fylke]],4,25)</f>
        <v>Østfold</v>
      </c>
      <c r="C7" s="10" t="s">
        <v>480</v>
      </c>
      <c r="D7" s="10" t="str">
        <f>MID(base_piv2[[#This Row],[knr kommune]],6,25)</f>
        <v xml:space="preserve">Halden </v>
      </c>
      <c r="E7" s="10" t="str">
        <f>CONCATENATE(base_piv2[[#This Row],[kommune]]," (",base_piv2[[#This Row],[fotoår]],")")</f>
        <v>Halden  (2003)</v>
      </c>
      <c r="F7" s="10" t="s">
        <v>471</v>
      </c>
      <c r="G7" s="10">
        <v>47</v>
      </c>
      <c r="H7" s="11" t="s">
        <v>904</v>
      </c>
    </row>
    <row r="8" spans="1:8">
      <c r="A8" s="10" t="s">
        <v>8</v>
      </c>
      <c r="B8" s="10" t="str">
        <f>MID(base_piv2[[#This Row],[fnr fylke]],4,25)</f>
        <v>Østfold</v>
      </c>
      <c r="C8" s="10" t="s">
        <v>480</v>
      </c>
      <c r="D8" s="10" t="str">
        <f>MID(base_piv2[[#This Row],[knr kommune]],6,25)</f>
        <v xml:space="preserve">Halden </v>
      </c>
      <c r="E8" s="10" t="str">
        <f>CONCATENATE(base_piv2[[#This Row],[kommune]]," (",base_piv2[[#This Row],[fotoår]],")")</f>
        <v>Halden  (2003)</v>
      </c>
      <c r="F8" s="10" t="s">
        <v>472</v>
      </c>
      <c r="G8" s="10">
        <v>65</v>
      </c>
      <c r="H8" s="11" t="s">
        <v>904</v>
      </c>
    </row>
    <row r="9" spans="1:8">
      <c r="A9" s="10" t="s">
        <v>8</v>
      </c>
      <c r="B9" s="10" t="str">
        <f>MID(base_piv2[[#This Row],[fnr fylke]],4,25)</f>
        <v>Østfold</v>
      </c>
      <c r="C9" s="10" t="s">
        <v>481</v>
      </c>
      <c r="D9" s="10" t="str">
        <f>MID(base_piv2[[#This Row],[knr kommune]],6,25)</f>
        <v xml:space="preserve">Moss </v>
      </c>
      <c r="E9" s="10" t="str">
        <f>CONCATENATE(base_piv2[[#This Row],[kommune]]," (",base_piv2[[#This Row],[fotoår]],")")</f>
        <v>Moss  (2003)</v>
      </c>
      <c r="F9" s="10" t="s">
        <v>467</v>
      </c>
      <c r="G9" s="10">
        <v>9</v>
      </c>
      <c r="H9" s="11" t="s">
        <v>904</v>
      </c>
    </row>
    <row r="10" spans="1:8">
      <c r="A10" s="10" t="s">
        <v>8</v>
      </c>
      <c r="B10" s="10" t="str">
        <f>MID(base_piv2[[#This Row],[fnr fylke]],4,25)</f>
        <v>Østfold</v>
      </c>
      <c r="C10" s="10" t="s">
        <v>481</v>
      </c>
      <c r="D10" s="10" t="str">
        <f>MID(base_piv2[[#This Row],[knr kommune]],6,25)</f>
        <v xml:space="preserve">Moss </v>
      </c>
      <c r="E10" s="10" t="str">
        <f>CONCATENATE(base_piv2[[#This Row],[kommune]]," (",base_piv2[[#This Row],[fotoår]],")")</f>
        <v>Moss  (2003)</v>
      </c>
      <c r="F10" s="10" t="s">
        <v>466</v>
      </c>
      <c r="G10" s="10">
        <v>0</v>
      </c>
      <c r="H10" s="11" t="s">
        <v>904</v>
      </c>
    </row>
    <row r="11" spans="1:8">
      <c r="A11" s="10" t="s">
        <v>8</v>
      </c>
      <c r="B11" s="10" t="str">
        <f>MID(base_piv2[[#This Row],[fnr fylke]],4,25)</f>
        <v>Østfold</v>
      </c>
      <c r="C11" s="10" t="s">
        <v>481</v>
      </c>
      <c r="D11" s="10" t="str">
        <f>MID(base_piv2[[#This Row],[knr kommune]],6,25)</f>
        <v xml:space="preserve">Moss </v>
      </c>
      <c r="E11" s="10" t="str">
        <f>CONCATENATE(base_piv2[[#This Row],[kommune]]," (",base_piv2[[#This Row],[fotoår]],")")</f>
        <v>Moss  (2003)</v>
      </c>
      <c r="F11" s="10" t="s">
        <v>468</v>
      </c>
      <c r="G11" s="10">
        <v>25</v>
      </c>
      <c r="H11" s="11" t="s">
        <v>904</v>
      </c>
    </row>
    <row r="12" spans="1:8">
      <c r="A12" s="10" t="s">
        <v>8</v>
      </c>
      <c r="B12" s="10" t="str">
        <f>MID(base_piv2[[#This Row],[fnr fylke]],4,25)</f>
        <v>Østfold</v>
      </c>
      <c r="C12" s="10" t="s">
        <v>481</v>
      </c>
      <c r="D12" s="10" t="str">
        <f>MID(base_piv2[[#This Row],[knr kommune]],6,25)</f>
        <v xml:space="preserve">Moss </v>
      </c>
      <c r="E12" s="10" t="str">
        <f>CONCATENATE(base_piv2[[#This Row],[kommune]]," (",base_piv2[[#This Row],[fotoår]],")")</f>
        <v>Moss  (2003)</v>
      </c>
      <c r="F12" s="10" t="s">
        <v>918</v>
      </c>
      <c r="G12" s="10">
        <v>7</v>
      </c>
      <c r="H12" s="11" t="s">
        <v>904</v>
      </c>
    </row>
    <row r="13" spans="1:8">
      <c r="A13" s="10" t="s">
        <v>8</v>
      </c>
      <c r="B13" s="10" t="str">
        <f>MID(base_piv2[[#This Row],[fnr fylke]],4,25)</f>
        <v>Østfold</v>
      </c>
      <c r="C13" s="10" t="s">
        <v>481</v>
      </c>
      <c r="D13" s="10" t="str">
        <f>MID(base_piv2[[#This Row],[knr kommune]],6,25)</f>
        <v xml:space="preserve">Moss </v>
      </c>
      <c r="E13" s="10" t="str">
        <f>CONCATENATE(base_piv2[[#This Row],[kommune]]," (",base_piv2[[#This Row],[fotoår]],")")</f>
        <v>Moss  (2003)</v>
      </c>
      <c r="F13" s="10" t="s">
        <v>470</v>
      </c>
      <c r="G13" s="10">
        <v>21</v>
      </c>
      <c r="H13" s="11" t="s">
        <v>904</v>
      </c>
    </row>
    <row r="14" spans="1:8">
      <c r="A14" s="10" t="s">
        <v>8</v>
      </c>
      <c r="B14" s="10" t="str">
        <f>MID(base_piv2[[#This Row],[fnr fylke]],4,25)</f>
        <v>Østfold</v>
      </c>
      <c r="C14" s="10" t="s">
        <v>481</v>
      </c>
      <c r="D14" s="10" t="str">
        <f>MID(base_piv2[[#This Row],[knr kommune]],6,25)</f>
        <v xml:space="preserve">Moss </v>
      </c>
      <c r="E14" s="10" t="str">
        <f>CONCATENATE(base_piv2[[#This Row],[kommune]]," (",base_piv2[[#This Row],[fotoår]],")")</f>
        <v>Moss  (2003)</v>
      </c>
      <c r="F14" s="10" t="s">
        <v>471</v>
      </c>
      <c r="G14" s="10">
        <v>39</v>
      </c>
      <c r="H14" s="11" t="s">
        <v>904</v>
      </c>
    </row>
    <row r="15" spans="1:8">
      <c r="A15" s="10" t="s">
        <v>8</v>
      </c>
      <c r="B15" s="10" t="str">
        <f>MID(base_piv2[[#This Row],[fnr fylke]],4,25)</f>
        <v>Østfold</v>
      </c>
      <c r="C15" s="10" t="s">
        <v>481</v>
      </c>
      <c r="D15" s="10" t="str">
        <f>MID(base_piv2[[#This Row],[knr kommune]],6,25)</f>
        <v xml:space="preserve">Moss </v>
      </c>
      <c r="E15" s="10" t="str">
        <f>CONCATENATE(base_piv2[[#This Row],[kommune]]," (",base_piv2[[#This Row],[fotoår]],")")</f>
        <v>Moss  (2003)</v>
      </c>
      <c r="F15" s="10" t="s">
        <v>472</v>
      </c>
      <c r="G15" s="10">
        <v>49</v>
      </c>
      <c r="H15" s="11" t="s">
        <v>904</v>
      </c>
    </row>
    <row r="16" spans="1:8">
      <c r="A16" s="10" t="s">
        <v>8</v>
      </c>
      <c r="B16" s="10" t="str">
        <f>MID(base_piv2[[#This Row],[fnr fylke]],4,25)</f>
        <v>Østfold</v>
      </c>
      <c r="C16" s="10" t="s">
        <v>482</v>
      </c>
      <c r="D16" s="10" t="str">
        <f>MID(base_piv2[[#This Row],[knr kommune]],6,25)</f>
        <v>Sarpsborg</v>
      </c>
      <c r="E16" s="10" t="str">
        <f>CONCATENATE(base_piv2[[#This Row],[kommune]]," (",base_piv2[[#This Row],[fotoår]],")")</f>
        <v>Sarpsborg (2003)</v>
      </c>
      <c r="F16" s="10" t="s">
        <v>467</v>
      </c>
      <c r="G16" s="10">
        <v>138</v>
      </c>
      <c r="H16" s="11" t="s">
        <v>904</v>
      </c>
    </row>
    <row r="17" spans="1:8">
      <c r="A17" s="10" t="s">
        <v>8</v>
      </c>
      <c r="B17" s="10" t="str">
        <f>MID(base_piv2[[#This Row],[fnr fylke]],4,25)</f>
        <v>Østfold</v>
      </c>
      <c r="C17" s="10" t="s">
        <v>482</v>
      </c>
      <c r="D17" s="10" t="str">
        <f>MID(base_piv2[[#This Row],[knr kommune]],6,25)</f>
        <v>Sarpsborg</v>
      </c>
      <c r="E17" s="10" t="str">
        <f>CONCATENATE(base_piv2[[#This Row],[kommune]]," (",base_piv2[[#This Row],[fotoår]],")")</f>
        <v>Sarpsborg (2003)</v>
      </c>
      <c r="F17" s="10" t="s">
        <v>466</v>
      </c>
      <c r="G17" s="10">
        <v>2</v>
      </c>
      <c r="H17" s="11" t="s">
        <v>904</v>
      </c>
    </row>
    <row r="18" spans="1:8">
      <c r="A18" s="10" t="s">
        <v>8</v>
      </c>
      <c r="B18" s="10" t="str">
        <f>MID(base_piv2[[#This Row],[fnr fylke]],4,25)</f>
        <v>Østfold</v>
      </c>
      <c r="C18" s="10" t="s">
        <v>482</v>
      </c>
      <c r="D18" s="10" t="str">
        <f>MID(base_piv2[[#This Row],[knr kommune]],6,25)</f>
        <v>Sarpsborg</v>
      </c>
      <c r="E18" s="10" t="str">
        <f>CONCATENATE(base_piv2[[#This Row],[kommune]]," (",base_piv2[[#This Row],[fotoår]],")")</f>
        <v>Sarpsborg (2003)</v>
      </c>
      <c r="F18" s="10" t="s">
        <v>468</v>
      </c>
      <c r="G18" s="10">
        <v>197</v>
      </c>
      <c r="H18" s="11" t="s">
        <v>904</v>
      </c>
    </row>
    <row r="19" spans="1:8">
      <c r="A19" s="10" t="s">
        <v>8</v>
      </c>
      <c r="B19" s="10" t="str">
        <f>MID(base_piv2[[#This Row],[fnr fylke]],4,25)</f>
        <v>Østfold</v>
      </c>
      <c r="C19" s="10" t="s">
        <v>482</v>
      </c>
      <c r="D19" s="10" t="str">
        <f>MID(base_piv2[[#This Row],[knr kommune]],6,25)</f>
        <v>Sarpsborg</v>
      </c>
      <c r="E19" s="10" t="str">
        <f>CONCATENATE(base_piv2[[#This Row],[kommune]]," (",base_piv2[[#This Row],[fotoår]],")")</f>
        <v>Sarpsborg (2003)</v>
      </c>
      <c r="F19" s="10" t="s">
        <v>918</v>
      </c>
      <c r="G19" s="10">
        <v>84</v>
      </c>
      <c r="H19" s="11" t="s">
        <v>904</v>
      </c>
    </row>
    <row r="20" spans="1:8">
      <c r="A20" s="10" t="s">
        <v>8</v>
      </c>
      <c r="B20" s="10" t="str">
        <f>MID(base_piv2[[#This Row],[fnr fylke]],4,25)</f>
        <v>Østfold</v>
      </c>
      <c r="C20" s="10" t="s">
        <v>482</v>
      </c>
      <c r="D20" s="10" t="str">
        <f>MID(base_piv2[[#This Row],[knr kommune]],6,25)</f>
        <v>Sarpsborg</v>
      </c>
      <c r="E20" s="10" t="str">
        <f>CONCATENATE(base_piv2[[#This Row],[kommune]]," (",base_piv2[[#This Row],[fotoår]],")")</f>
        <v>Sarpsborg (2003)</v>
      </c>
      <c r="F20" s="10" t="s">
        <v>470</v>
      </c>
      <c r="G20" s="10">
        <v>80</v>
      </c>
      <c r="H20" s="11" t="s">
        <v>904</v>
      </c>
    </row>
    <row r="21" spans="1:8">
      <c r="A21" s="10" t="s">
        <v>8</v>
      </c>
      <c r="B21" s="10" t="str">
        <f>MID(base_piv2[[#This Row],[fnr fylke]],4,25)</f>
        <v>Østfold</v>
      </c>
      <c r="C21" s="10" t="s">
        <v>482</v>
      </c>
      <c r="D21" s="10" t="str">
        <f>MID(base_piv2[[#This Row],[knr kommune]],6,25)</f>
        <v>Sarpsborg</v>
      </c>
      <c r="E21" s="10" t="str">
        <f>CONCATENATE(base_piv2[[#This Row],[kommune]]," (",base_piv2[[#This Row],[fotoår]],")")</f>
        <v>Sarpsborg (2003)</v>
      </c>
      <c r="F21" s="10" t="s">
        <v>471</v>
      </c>
      <c r="G21" s="10">
        <v>22</v>
      </c>
      <c r="H21" s="11" t="s">
        <v>904</v>
      </c>
    </row>
    <row r="22" spans="1:8">
      <c r="A22" s="10" t="s">
        <v>8</v>
      </c>
      <c r="B22" s="10" t="str">
        <f>MID(base_piv2[[#This Row],[fnr fylke]],4,25)</f>
        <v>Østfold</v>
      </c>
      <c r="C22" s="10" t="s">
        <v>482</v>
      </c>
      <c r="D22" s="10" t="str">
        <f>MID(base_piv2[[#This Row],[knr kommune]],6,25)</f>
        <v>Sarpsborg</v>
      </c>
      <c r="E22" s="10" t="str">
        <f>CONCATENATE(base_piv2[[#This Row],[kommune]]," (",base_piv2[[#This Row],[fotoår]],")")</f>
        <v>Sarpsborg (2003)</v>
      </c>
      <c r="F22" s="10" t="s">
        <v>472</v>
      </c>
      <c r="G22" s="10">
        <v>66</v>
      </c>
      <c r="H22" s="11" t="s">
        <v>904</v>
      </c>
    </row>
    <row r="23" spans="1:8">
      <c r="A23" s="10" t="s">
        <v>8</v>
      </c>
      <c r="B23" s="10" t="str">
        <f>MID(base_piv2[[#This Row],[fnr fylke]],4,25)</f>
        <v>Østfold</v>
      </c>
      <c r="C23" s="10" t="s">
        <v>483</v>
      </c>
      <c r="D23" s="10" t="str">
        <f>MID(base_piv2[[#This Row],[knr kommune]],6,25)</f>
        <v xml:space="preserve">Fredrikstad </v>
      </c>
      <c r="E23" s="10" t="str">
        <f>CONCATENATE(base_piv2[[#This Row],[kommune]]," (",base_piv2[[#This Row],[fotoår]],")")</f>
        <v>Fredrikstad  (2001)</v>
      </c>
      <c r="F23" s="10" t="s">
        <v>467</v>
      </c>
      <c r="G23" s="10">
        <v>438</v>
      </c>
      <c r="H23" s="11" t="s">
        <v>905</v>
      </c>
    </row>
    <row r="24" spans="1:8">
      <c r="A24" s="10" t="s">
        <v>8</v>
      </c>
      <c r="B24" s="10" t="str">
        <f>MID(base_piv2[[#This Row],[fnr fylke]],4,25)</f>
        <v>Østfold</v>
      </c>
      <c r="C24" s="10" t="s">
        <v>483</v>
      </c>
      <c r="D24" s="10" t="str">
        <f>MID(base_piv2[[#This Row],[knr kommune]],6,25)</f>
        <v xml:space="preserve">Fredrikstad </v>
      </c>
      <c r="E24" s="10" t="str">
        <f>CONCATENATE(base_piv2[[#This Row],[kommune]]," (",base_piv2[[#This Row],[fotoår]],")")</f>
        <v>Fredrikstad  (2001)</v>
      </c>
      <c r="F24" s="10" t="s">
        <v>466</v>
      </c>
      <c r="G24" s="10">
        <v>4</v>
      </c>
      <c r="H24" s="11" t="s">
        <v>905</v>
      </c>
    </row>
    <row r="25" spans="1:8">
      <c r="A25" s="10" t="s">
        <v>8</v>
      </c>
      <c r="B25" s="10" t="str">
        <f>MID(base_piv2[[#This Row],[fnr fylke]],4,25)</f>
        <v>Østfold</v>
      </c>
      <c r="C25" s="10" t="s">
        <v>483</v>
      </c>
      <c r="D25" s="10" t="str">
        <f>MID(base_piv2[[#This Row],[knr kommune]],6,25)</f>
        <v xml:space="preserve">Fredrikstad </v>
      </c>
      <c r="E25" s="10" t="str">
        <f>CONCATENATE(base_piv2[[#This Row],[kommune]]," (",base_piv2[[#This Row],[fotoår]],")")</f>
        <v>Fredrikstad  (2001)</v>
      </c>
      <c r="F25" s="10" t="s">
        <v>468</v>
      </c>
      <c r="G25" s="10">
        <v>163</v>
      </c>
      <c r="H25" s="11" t="s">
        <v>905</v>
      </c>
    </row>
    <row r="26" spans="1:8">
      <c r="A26" s="10" t="s">
        <v>8</v>
      </c>
      <c r="B26" s="10" t="str">
        <f>MID(base_piv2[[#This Row],[fnr fylke]],4,25)</f>
        <v>Østfold</v>
      </c>
      <c r="C26" s="10" t="s">
        <v>483</v>
      </c>
      <c r="D26" s="10" t="str">
        <f>MID(base_piv2[[#This Row],[knr kommune]],6,25)</f>
        <v xml:space="preserve">Fredrikstad </v>
      </c>
      <c r="E26" s="10" t="str">
        <f>CONCATENATE(base_piv2[[#This Row],[kommune]]," (",base_piv2[[#This Row],[fotoår]],")")</f>
        <v>Fredrikstad  (2001)</v>
      </c>
      <c r="F26" s="10" t="s">
        <v>918</v>
      </c>
      <c r="G26" s="10">
        <v>289</v>
      </c>
      <c r="H26" s="11" t="s">
        <v>905</v>
      </c>
    </row>
    <row r="27" spans="1:8">
      <c r="A27" s="10" t="s">
        <v>8</v>
      </c>
      <c r="B27" s="10" t="str">
        <f>MID(base_piv2[[#This Row],[fnr fylke]],4,25)</f>
        <v>Østfold</v>
      </c>
      <c r="C27" s="10" t="s">
        <v>483</v>
      </c>
      <c r="D27" s="10" t="str">
        <f>MID(base_piv2[[#This Row],[knr kommune]],6,25)</f>
        <v xml:space="preserve">Fredrikstad </v>
      </c>
      <c r="E27" s="10" t="str">
        <f>CONCATENATE(base_piv2[[#This Row],[kommune]]," (",base_piv2[[#This Row],[fotoår]],")")</f>
        <v>Fredrikstad  (2001)</v>
      </c>
      <c r="F27" s="10" t="s">
        <v>470</v>
      </c>
      <c r="G27" s="10">
        <v>177</v>
      </c>
      <c r="H27" s="11" t="s">
        <v>905</v>
      </c>
    </row>
    <row r="28" spans="1:8">
      <c r="A28" s="10" t="s">
        <v>8</v>
      </c>
      <c r="B28" s="10" t="str">
        <f>MID(base_piv2[[#This Row],[fnr fylke]],4,25)</f>
        <v>Østfold</v>
      </c>
      <c r="C28" s="10" t="s">
        <v>483</v>
      </c>
      <c r="D28" s="10" t="str">
        <f>MID(base_piv2[[#This Row],[knr kommune]],6,25)</f>
        <v xml:space="preserve">Fredrikstad </v>
      </c>
      <c r="E28" s="10" t="str">
        <f>CONCATENATE(base_piv2[[#This Row],[kommune]]," (",base_piv2[[#This Row],[fotoår]],")")</f>
        <v>Fredrikstad  (2001)</v>
      </c>
      <c r="F28" s="10" t="s">
        <v>471</v>
      </c>
      <c r="G28" s="10">
        <v>595</v>
      </c>
      <c r="H28" s="11" t="s">
        <v>905</v>
      </c>
    </row>
    <row r="29" spans="1:8">
      <c r="A29" s="10" t="s">
        <v>8</v>
      </c>
      <c r="B29" s="10" t="str">
        <f>MID(base_piv2[[#This Row],[fnr fylke]],4,25)</f>
        <v>Østfold</v>
      </c>
      <c r="C29" s="10" t="s">
        <v>483</v>
      </c>
      <c r="D29" s="10" t="str">
        <f>MID(base_piv2[[#This Row],[knr kommune]],6,25)</f>
        <v xml:space="preserve">Fredrikstad </v>
      </c>
      <c r="E29" s="10" t="str">
        <f>CONCATENATE(base_piv2[[#This Row],[kommune]]," (",base_piv2[[#This Row],[fotoår]],")")</f>
        <v>Fredrikstad  (2001)</v>
      </c>
      <c r="F29" s="10" t="s">
        <v>472</v>
      </c>
      <c r="G29" s="10">
        <v>148</v>
      </c>
      <c r="H29" s="11" t="s">
        <v>905</v>
      </c>
    </row>
    <row r="30" spans="1:8">
      <c r="A30" s="10" t="s">
        <v>8</v>
      </c>
      <c r="B30" s="10" t="str">
        <f>MID(base_piv2[[#This Row],[fnr fylke]],4,25)</f>
        <v>Østfold</v>
      </c>
      <c r="C30" s="10" t="s">
        <v>484</v>
      </c>
      <c r="D30" s="10" t="str">
        <f>MID(base_piv2[[#This Row],[knr kommune]],6,25)</f>
        <v xml:space="preserve">Hvaler </v>
      </c>
      <c r="E30" s="10" t="str">
        <f>CONCATENATE(base_piv2[[#This Row],[kommune]]," (",base_piv2[[#This Row],[fotoår]],")")</f>
        <v>Hvaler  (2002)</v>
      </c>
      <c r="F30" s="10" t="s">
        <v>467</v>
      </c>
      <c r="G30" s="10">
        <v>38</v>
      </c>
      <c r="H30" s="11" t="s">
        <v>906</v>
      </c>
    </row>
    <row r="31" spans="1:8">
      <c r="A31" s="10" t="s">
        <v>8</v>
      </c>
      <c r="B31" s="10" t="str">
        <f>MID(base_piv2[[#This Row],[fnr fylke]],4,25)</f>
        <v>Østfold</v>
      </c>
      <c r="C31" s="10" t="s">
        <v>484</v>
      </c>
      <c r="D31" s="10" t="str">
        <f>MID(base_piv2[[#This Row],[knr kommune]],6,25)</f>
        <v xml:space="preserve">Hvaler </v>
      </c>
      <c r="E31" s="10" t="str">
        <f>CONCATENATE(base_piv2[[#This Row],[kommune]]," (",base_piv2[[#This Row],[fotoår]],")")</f>
        <v>Hvaler  (2002)</v>
      </c>
      <c r="F31" s="10" t="s">
        <v>466</v>
      </c>
      <c r="G31" s="10">
        <v>12</v>
      </c>
      <c r="H31" s="11" t="s">
        <v>906</v>
      </c>
    </row>
    <row r="32" spans="1:8">
      <c r="A32" s="10" t="s">
        <v>8</v>
      </c>
      <c r="B32" s="10" t="str">
        <f>MID(base_piv2[[#This Row],[fnr fylke]],4,25)</f>
        <v>Østfold</v>
      </c>
      <c r="C32" s="10" t="s">
        <v>484</v>
      </c>
      <c r="D32" s="10" t="str">
        <f>MID(base_piv2[[#This Row],[knr kommune]],6,25)</f>
        <v xml:space="preserve">Hvaler </v>
      </c>
      <c r="E32" s="10" t="str">
        <f>CONCATENATE(base_piv2[[#This Row],[kommune]]," (",base_piv2[[#This Row],[fotoår]],")")</f>
        <v>Hvaler  (2002)</v>
      </c>
      <c r="F32" s="10" t="s">
        <v>468</v>
      </c>
      <c r="G32" s="10">
        <v>23</v>
      </c>
      <c r="H32" s="11" t="s">
        <v>906</v>
      </c>
    </row>
    <row r="33" spans="1:8">
      <c r="A33" s="10" t="s">
        <v>8</v>
      </c>
      <c r="B33" s="10" t="str">
        <f>MID(base_piv2[[#This Row],[fnr fylke]],4,25)</f>
        <v>Østfold</v>
      </c>
      <c r="C33" s="10" t="s">
        <v>484</v>
      </c>
      <c r="D33" s="10" t="str">
        <f>MID(base_piv2[[#This Row],[knr kommune]],6,25)</f>
        <v xml:space="preserve">Hvaler </v>
      </c>
      <c r="E33" s="10" t="str">
        <f>CONCATENATE(base_piv2[[#This Row],[kommune]]," (",base_piv2[[#This Row],[fotoår]],")")</f>
        <v>Hvaler  (2002)</v>
      </c>
      <c r="F33" s="10" t="s">
        <v>918</v>
      </c>
      <c r="G33" s="10">
        <v>0</v>
      </c>
      <c r="H33" s="11" t="s">
        <v>906</v>
      </c>
    </row>
    <row r="34" spans="1:8">
      <c r="A34" s="10" t="s">
        <v>8</v>
      </c>
      <c r="B34" s="10" t="str">
        <f>MID(base_piv2[[#This Row],[fnr fylke]],4,25)</f>
        <v>Østfold</v>
      </c>
      <c r="C34" s="10" t="s">
        <v>484</v>
      </c>
      <c r="D34" s="10" t="str">
        <f>MID(base_piv2[[#This Row],[knr kommune]],6,25)</f>
        <v xml:space="preserve">Hvaler </v>
      </c>
      <c r="E34" s="10" t="str">
        <f>CONCATENATE(base_piv2[[#This Row],[kommune]]," (",base_piv2[[#This Row],[fotoår]],")")</f>
        <v>Hvaler  (2002)</v>
      </c>
      <c r="F34" s="10" t="s">
        <v>470</v>
      </c>
      <c r="G34" s="10">
        <v>7</v>
      </c>
      <c r="H34" s="11" t="s">
        <v>906</v>
      </c>
    </row>
    <row r="35" spans="1:8">
      <c r="A35" s="10" t="s">
        <v>8</v>
      </c>
      <c r="B35" s="10" t="str">
        <f>MID(base_piv2[[#This Row],[fnr fylke]],4,25)</f>
        <v>Østfold</v>
      </c>
      <c r="C35" s="10" t="s">
        <v>484</v>
      </c>
      <c r="D35" s="10" t="str">
        <f>MID(base_piv2[[#This Row],[knr kommune]],6,25)</f>
        <v xml:space="preserve">Hvaler </v>
      </c>
      <c r="E35" s="10" t="str">
        <f>CONCATENATE(base_piv2[[#This Row],[kommune]]," (",base_piv2[[#This Row],[fotoår]],")")</f>
        <v>Hvaler  (2002)</v>
      </c>
      <c r="F35" s="10" t="s">
        <v>471</v>
      </c>
      <c r="G35" s="10">
        <v>53</v>
      </c>
      <c r="H35" s="11" t="s">
        <v>906</v>
      </c>
    </row>
    <row r="36" spans="1:8">
      <c r="A36" s="10" t="s">
        <v>8</v>
      </c>
      <c r="B36" s="10" t="str">
        <f>MID(base_piv2[[#This Row],[fnr fylke]],4,25)</f>
        <v>Østfold</v>
      </c>
      <c r="C36" s="10" t="s">
        <v>484</v>
      </c>
      <c r="D36" s="10" t="str">
        <f>MID(base_piv2[[#This Row],[knr kommune]],6,25)</f>
        <v xml:space="preserve">Hvaler </v>
      </c>
      <c r="E36" s="10" t="str">
        <f>CONCATENATE(base_piv2[[#This Row],[kommune]]," (",base_piv2[[#This Row],[fotoår]],")")</f>
        <v>Hvaler  (2002)</v>
      </c>
      <c r="F36" s="10" t="s">
        <v>472</v>
      </c>
      <c r="G36" s="10">
        <v>5</v>
      </c>
      <c r="H36" s="11" t="s">
        <v>906</v>
      </c>
    </row>
    <row r="37" spans="1:8">
      <c r="A37" s="10" t="s">
        <v>8</v>
      </c>
      <c r="B37" s="10" t="str">
        <f>MID(base_piv2[[#This Row],[fnr fylke]],4,25)</f>
        <v>Østfold</v>
      </c>
      <c r="C37" s="10" t="s">
        <v>485</v>
      </c>
      <c r="D37" s="10" t="str">
        <f>MID(base_piv2[[#This Row],[knr kommune]],6,25)</f>
        <v>Aremark</v>
      </c>
      <c r="E37" s="10" t="str">
        <f>CONCATENATE(base_piv2[[#This Row],[kommune]]," (",base_piv2[[#This Row],[fotoår]],")")</f>
        <v>Aremark (2003)</v>
      </c>
      <c r="F37" s="10" t="s">
        <v>467</v>
      </c>
      <c r="G37" s="10">
        <v>6</v>
      </c>
      <c r="H37" s="11" t="s">
        <v>904</v>
      </c>
    </row>
    <row r="38" spans="1:8">
      <c r="A38" s="10" t="s">
        <v>8</v>
      </c>
      <c r="B38" s="10" t="str">
        <f>MID(base_piv2[[#This Row],[fnr fylke]],4,25)</f>
        <v>Østfold</v>
      </c>
      <c r="C38" s="10" t="s">
        <v>485</v>
      </c>
      <c r="D38" s="10" t="str">
        <f>MID(base_piv2[[#This Row],[knr kommune]],6,25)</f>
        <v>Aremark</v>
      </c>
      <c r="E38" s="10" t="str">
        <f>CONCATENATE(base_piv2[[#This Row],[kommune]]," (",base_piv2[[#This Row],[fotoår]],")")</f>
        <v>Aremark (2003)</v>
      </c>
      <c r="F38" s="10" t="s">
        <v>466</v>
      </c>
      <c r="G38" s="10">
        <v>0</v>
      </c>
      <c r="H38" s="11" t="s">
        <v>904</v>
      </c>
    </row>
    <row r="39" spans="1:8">
      <c r="A39" s="10" t="s">
        <v>8</v>
      </c>
      <c r="B39" s="10" t="str">
        <f>MID(base_piv2[[#This Row],[fnr fylke]],4,25)</f>
        <v>Østfold</v>
      </c>
      <c r="C39" s="10" t="s">
        <v>485</v>
      </c>
      <c r="D39" s="10" t="str">
        <f>MID(base_piv2[[#This Row],[knr kommune]],6,25)</f>
        <v>Aremark</v>
      </c>
      <c r="E39" s="10" t="str">
        <f>CONCATENATE(base_piv2[[#This Row],[kommune]]," (",base_piv2[[#This Row],[fotoår]],")")</f>
        <v>Aremark (2003)</v>
      </c>
      <c r="F39" s="10" t="s">
        <v>468</v>
      </c>
      <c r="G39" s="10">
        <v>10</v>
      </c>
      <c r="H39" s="11" t="s">
        <v>904</v>
      </c>
    </row>
    <row r="40" spans="1:8">
      <c r="A40" s="10" t="s">
        <v>8</v>
      </c>
      <c r="B40" s="10" t="str">
        <f>MID(base_piv2[[#This Row],[fnr fylke]],4,25)</f>
        <v>Østfold</v>
      </c>
      <c r="C40" s="10" t="s">
        <v>485</v>
      </c>
      <c r="D40" s="10" t="str">
        <f>MID(base_piv2[[#This Row],[knr kommune]],6,25)</f>
        <v>Aremark</v>
      </c>
      <c r="E40" s="10" t="str">
        <f>CONCATENATE(base_piv2[[#This Row],[kommune]]," (",base_piv2[[#This Row],[fotoår]],")")</f>
        <v>Aremark (2003)</v>
      </c>
      <c r="F40" s="10" t="s">
        <v>918</v>
      </c>
      <c r="G40" s="10">
        <v>9</v>
      </c>
      <c r="H40" s="11" t="s">
        <v>904</v>
      </c>
    </row>
    <row r="41" spans="1:8">
      <c r="A41" s="10" t="s">
        <v>8</v>
      </c>
      <c r="B41" s="10" t="str">
        <f>MID(base_piv2[[#This Row],[fnr fylke]],4,25)</f>
        <v>Østfold</v>
      </c>
      <c r="C41" s="10" t="s">
        <v>485</v>
      </c>
      <c r="D41" s="10" t="str">
        <f>MID(base_piv2[[#This Row],[knr kommune]],6,25)</f>
        <v>Aremark</v>
      </c>
      <c r="E41" s="10" t="str">
        <f>CONCATENATE(base_piv2[[#This Row],[kommune]]," (",base_piv2[[#This Row],[fotoår]],")")</f>
        <v>Aremark (2003)</v>
      </c>
      <c r="F41" s="10" t="s">
        <v>470</v>
      </c>
      <c r="G41" s="10">
        <v>18</v>
      </c>
      <c r="H41" s="11" t="s">
        <v>904</v>
      </c>
    </row>
    <row r="42" spans="1:8">
      <c r="A42" s="10" t="s">
        <v>8</v>
      </c>
      <c r="B42" s="10" t="str">
        <f>MID(base_piv2[[#This Row],[fnr fylke]],4,25)</f>
        <v>Østfold</v>
      </c>
      <c r="C42" s="10" t="s">
        <v>485</v>
      </c>
      <c r="D42" s="10" t="str">
        <f>MID(base_piv2[[#This Row],[knr kommune]],6,25)</f>
        <v>Aremark</v>
      </c>
      <c r="E42" s="10" t="str">
        <f>CONCATENATE(base_piv2[[#This Row],[kommune]]," (",base_piv2[[#This Row],[fotoår]],")")</f>
        <v>Aremark (2003)</v>
      </c>
      <c r="F42" s="10" t="s">
        <v>471</v>
      </c>
      <c r="G42" s="10">
        <v>31</v>
      </c>
      <c r="H42" s="11" t="s">
        <v>904</v>
      </c>
    </row>
    <row r="43" spans="1:8">
      <c r="A43" s="10" t="s">
        <v>8</v>
      </c>
      <c r="B43" s="10" t="str">
        <f>MID(base_piv2[[#This Row],[fnr fylke]],4,25)</f>
        <v>Østfold</v>
      </c>
      <c r="C43" s="10" t="s">
        <v>485</v>
      </c>
      <c r="D43" s="10" t="str">
        <f>MID(base_piv2[[#This Row],[knr kommune]],6,25)</f>
        <v>Aremark</v>
      </c>
      <c r="E43" s="10" t="str">
        <f>CONCATENATE(base_piv2[[#This Row],[kommune]]," (",base_piv2[[#This Row],[fotoår]],")")</f>
        <v>Aremark (2003)</v>
      </c>
      <c r="F43" s="10" t="s">
        <v>472</v>
      </c>
      <c r="G43" s="10">
        <v>4</v>
      </c>
      <c r="H43" s="11" t="s">
        <v>904</v>
      </c>
    </row>
    <row r="44" spans="1:8">
      <c r="A44" s="10" t="s">
        <v>8</v>
      </c>
      <c r="B44" s="10" t="str">
        <f>MID(base_piv2[[#This Row],[fnr fylke]],4,25)</f>
        <v>Østfold</v>
      </c>
      <c r="C44" s="10" t="s">
        <v>486</v>
      </c>
      <c r="D44" s="10" t="str">
        <f>MID(base_piv2[[#This Row],[knr kommune]],6,25)</f>
        <v xml:space="preserve">Marker </v>
      </c>
      <c r="E44" s="10" t="str">
        <f>CONCATENATE(base_piv2[[#This Row],[kommune]]," (",base_piv2[[#This Row],[fotoår]],")")</f>
        <v>Marker  (2003)</v>
      </c>
      <c r="F44" s="10" t="s">
        <v>467</v>
      </c>
      <c r="G44" s="10">
        <v>15</v>
      </c>
      <c r="H44" s="11" t="s">
        <v>904</v>
      </c>
    </row>
    <row r="45" spans="1:8">
      <c r="A45" s="10" t="s">
        <v>8</v>
      </c>
      <c r="B45" s="10" t="str">
        <f>MID(base_piv2[[#This Row],[fnr fylke]],4,25)</f>
        <v>Østfold</v>
      </c>
      <c r="C45" s="10" t="s">
        <v>486</v>
      </c>
      <c r="D45" s="10" t="str">
        <f>MID(base_piv2[[#This Row],[knr kommune]],6,25)</f>
        <v xml:space="preserve">Marker </v>
      </c>
      <c r="E45" s="10" t="str">
        <f>CONCATENATE(base_piv2[[#This Row],[kommune]]," (",base_piv2[[#This Row],[fotoår]],")")</f>
        <v>Marker  (2003)</v>
      </c>
      <c r="F45" s="10" t="s">
        <v>466</v>
      </c>
      <c r="G45" s="10">
        <v>2</v>
      </c>
      <c r="H45" s="11" t="s">
        <v>904</v>
      </c>
    </row>
    <row r="46" spans="1:8">
      <c r="A46" s="10" t="s">
        <v>8</v>
      </c>
      <c r="B46" s="10" t="str">
        <f>MID(base_piv2[[#This Row],[fnr fylke]],4,25)</f>
        <v>Østfold</v>
      </c>
      <c r="C46" s="10" t="s">
        <v>486</v>
      </c>
      <c r="D46" s="10" t="str">
        <f>MID(base_piv2[[#This Row],[knr kommune]],6,25)</f>
        <v xml:space="preserve">Marker </v>
      </c>
      <c r="E46" s="10" t="str">
        <f>CONCATENATE(base_piv2[[#This Row],[kommune]]," (",base_piv2[[#This Row],[fotoår]],")")</f>
        <v>Marker  (2003)</v>
      </c>
      <c r="F46" s="10" t="s">
        <v>468</v>
      </c>
      <c r="G46" s="10">
        <v>75</v>
      </c>
      <c r="H46" s="11" t="s">
        <v>904</v>
      </c>
    </row>
    <row r="47" spans="1:8">
      <c r="A47" s="10" t="s">
        <v>8</v>
      </c>
      <c r="B47" s="10" t="str">
        <f>MID(base_piv2[[#This Row],[fnr fylke]],4,25)</f>
        <v>Østfold</v>
      </c>
      <c r="C47" s="10" t="s">
        <v>486</v>
      </c>
      <c r="D47" s="10" t="str">
        <f>MID(base_piv2[[#This Row],[knr kommune]],6,25)</f>
        <v xml:space="preserve">Marker </v>
      </c>
      <c r="E47" s="10" t="str">
        <f>CONCATENATE(base_piv2[[#This Row],[kommune]]," (",base_piv2[[#This Row],[fotoår]],")")</f>
        <v>Marker  (2003)</v>
      </c>
      <c r="F47" s="10" t="s">
        <v>918</v>
      </c>
      <c r="G47" s="10">
        <v>27</v>
      </c>
      <c r="H47" s="11" t="s">
        <v>904</v>
      </c>
    </row>
    <row r="48" spans="1:8">
      <c r="A48" s="10" t="s">
        <v>8</v>
      </c>
      <c r="B48" s="10" t="str">
        <f>MID(base_piv2[[#This Row],[fnr fylke]],4,25)</f>
        <v>Østfold</v>
      </c>
      <c r="C48" s="10" t="s">
        <v>486</v>
      </c>
      <c r="D48" s="10" t="str">
        <f>MID(base_piv2[[#This Row],[knr kommune]],6,25)</f>
        <v xml:space="preserve">Marker </v>
      </c>
      <c r="E48" s="10" t="str">
        <f>CONCATENATE(base_piv2[[#This Row],[kommune]]," (",base_piv2[[#This Row],[fotoår]],")")</f>
        <v>Marker  (2003)</v>
      </c>
      <c r="F48" s="10" t="s">
        <v>470</v>
      </c>
      <c r="G48" s="10">
        <v>26</v>
      </c>
      <c r="H48" s="11" t="s">
        <v>904</v>
      </c>
    </row>
    <row r="49" spans="1:8">
      <c r="A49" s="10" t="s">
        <v>8</v>
      </c>
      <c r="B49" s="10" t="str">
        <f>MID(base_piv2[[#This Row],[fnr fylke]],4,25)</f>
        <v>Østfold</v>
      </c>
      <c r="C49" s="10" t="s">
        <v>486</v>
      </c>
      <c r="D49" s="10" t="str">
        <f>MID(base_piv2[[#This Row],[knr kommune]],6,25)</f>
        <v xml:space="preserve">Marker </v>
      </c>
      <c r="E49" s="10" t="str">
        <f>CONCATENATE(base_piv2[[#This Row],[kommune]]," (",base_piv2[[#This Row],[fotoår]],")")</f>
        <v>Marker  (2003)</v>
      </c>
      <c r="F49" s="10" t="s">
        <v>471</v>
      </c>
      <c r="G49" s="10">
        <v>8</v>
      </c>
      <c r="H49" s="11" t="s">
        <v>904</v>
      </c>
    </row>
    <row r="50" spans="1:8">
      <c r="A50" s="10" t="s">
        <v>8</v>
      </c>
      <c r="B50" s="10" t="str">
        <f>MID(base_piv2[[#This Row],[fnr fylke]],4,25)</f>
        <v>Østfold</v>
      </c>
      <c r="C50" s="10" t="s">
        <v>486</v>
      </c>
      <c r="D50" s="10" t="str">
        <f>MID(base_piv2[[#This Row],[knr kommune]],6,25)</f>
        <v xml:space="preserve">Marker </v>
      </c>
      <c r="E50" s="10" t="str">
        <f>CONCATENATE(base_piv2[[#This Row],[kommune]]," (",base_piv2[[#This Row],[fotoår]],")")</f>
        <v>Marker  (2003)</v>
      </c>
      <c r="F50" s="10" t="s">
        <v>472</v>
      </c>
      <c r="G50" s="10">
        <v>3</v>
      </c>
      <c r="H50" s="11" t="s">
        <v>904</v>
      </c>
    </row>
    <row r="51" spans="1:8">
      <c r="A51" s="10" t="s">
        <v>8</v>
      </c>
      <c r="B51" s="10" t="str">
        <f>MID(base_piv2[[#This Row],[fnr fylke]],4,25)</f>
        <v>Østfold</v>
      </c>
      <c r="C51" s="10" t="s">
        <v>487</v>
      </c>
      <c r="D51" s="10" t="str">
        <f>MID(base_piv2[[#This Row],[knr kommune]],6,25)</f>
        <v>Rømskog</v>
      </c>
      <c r="E51" s="10" t="str">
        <f>CONCATENATE(base_piv2[[#This Row],[kommune]]," (",base_piv2[[#This Row],[fotoår]],")")</f>
        <v>Rømskog (2003)</v>
      </c>
      <c r="F51" s="10" t="s">
        <v>467</v>
      </c>
      <c r="G51" s="10">
        <v>2</v>
      </c>
      <c r="H51" s="11" t="s">
        <v>904</v>
      </c>
    </row>
    <row r="52" spans="1:8">
      <c r="A52" s="10" t="s">
        <v>8</v>
      </c>
      <c r="B52" s="10" t="str">
        <f>MID(base_piv2[[#This Row],[fnr fylke]],4,25)</f>
        <v>Østfold</v>
      </c>
      <c r="C52" s="10" t="s">
        <v>487</v>
      </c>
      <c r="D52" s="10" t="str">
        <f>MID(base_piv2[[#This Row],[knr kommune]],6,25)</f>
        <v>Rømskog</v>
      </c>
      <c r="E52" s="10" t="str">
        <f>CONCATENATE(base_piv2[[#This Row],[kommune]]," (",base_piv2[[#This Row],[fotoår]],")")</f>
        <v>Rømskog (2003)</v>
      </c>
      <c r="F52" s="10" t="s">
        <v>466</v>
      </c>
      <c r="G52" s="10">
        <v>0</v>
      </c>
      <c r="H52" s="11" t="s">
        <v>904</v>
      </c>
    </row>
    <row r="53" spans="1:8">
      <c r="A53" s="10" t="s">
        <v>8</v>
      </c>
      <c r="B53" s="10" t="str">
        <f>MID(base_piv2[[#This Row],[fnr fylke]],4,25)</f>
        <v>Østfold</v>
      </c>
      <c r="C53" s="10" t="s">
        <v>487</v>
      </c>
      <c r="D53" s="10" t="str">
        <f>MID(base_piv2[[#This Row],[knr kommune]],6,25)</f>
        <v>Rømskog</v>
      </c>
      <c r="E53" s="10" t="str">
        <f>CONCATENATE(base_piv2[[#This Row],[kommune]]," (",base_piv2[[#This Row],[fotoår]],")")</f>
        <v>Rømskog (2003)</v>
      </c>
      <c r="F53" s="10" t="s">
        <v>468</v>
      </c>
      <c r="G53" s="10">
        <v>1</v>
      </c>
      <c r="H53" s="11" t="s">
        <v>904</v>
      </c>
    </row>
    <row r="54" spans="1:8">
      <c r="A54" s="10" t="s">
        <v>8</v>
      </c>
      <c r="B54" s="10" t="str">
        <f>MID(base_piv2[[#This Row],[fnr fylke]],4,25)</f>
        <v>Østfold</v>
      </c>
      <c r="C54" s="10" t="s">
        <v>487</v>
      </c>
      <c r="D54" s="10" t="str">
        <f>MID(base_piv2[[#This Row],[knr kommune]],6,25)</f>
        <v>Rømskog</v>
      </c>
      <c r="E54" s="10" t="str">
        <f>CONCATENATE(base_piv2[[#This Row],[kommune]]," (",base_piv2[[#This Row],[fotoår]],")")</f>
        <v>Rømskog (2003)</v>
      </c>
      <c r="F54" s="10" t="s">
        <v>918</v>
      </c>
      <c r="G54" s="10">
        <v>20</v>
      </c>
      <c r="H54" s="11" t="s">
        <v>904</v>
      </c>
    </row>
    <row r="55" spans="1:8">
      <c r="A55" s="10" t="s">
        <v>8</v>
      </c>
      <c r="B55" s="10" t="str">
        <f>MID(base_piv2[[#This Row],[fnr fylke]],4,25)</f>
        <v>Østfold</v>
      </c>
      <c r="C55" s="10" t="s">
        <v>487</v>
      </c>
      <c r="D55" s="10" t="str">
        <f>MID(base_piv2[[#This Row],[knr kommune]],6,25)</f>
        <v>Rømskog</v>
      </c>
      <c r="E55" s="10" t="str">
        <f>CONCATENATE(base_piv2[[#This Row],[kommune]]," (",base_piv2[[#This Row],[fotoår]],")")</f>
        <v>Rømskog (2003)</v>
      </c>
      <c r="F55" s="10" t="s">
        <v>470</v>
      </c>
      <c r="G55" s="10">
        <v>2</v>
      </c>
      <c r="H55" s="11" t="s">
        <v>904</v>
      </c>
    </row>
    <row r="56" spans="1:8">
      <c r="A56" s="10" t="s">
        <v>8</v>
      </c>
      <c r="B56" s="10" t="str">
        <f>MID(base_piv2[[#This Row],[fnr fylke]],4,25)</f>
        <v>Østfold</v>
      </c>
      <c r="C56" s="10" t="s">
        <v>487</v>
      </c>
      <c r="D56" s="10" t="str">
        <f>MID(base_piv2[[#This Row],[knr kommune]],6,25)</f>
        <v>Rømskog</v>
      </c>
      <c r="E56" s="10" t="str">
        <f>CONCATENATE(base_piv2[[#This Row],[kommune]]," (",base_piv2[[#This Row],[fotoår]],")")</f>
        <v>Rømskog (2003)</v>
      </c>
      <c r="F56" s="10" t="s">
        <v>471</v>
      </c>
      <c r="G56" s="10">
        <v>0</v>
      </c>
      <c r="H56" s="11" t="s">
        <v>904</v>
      </c>
    </row>
    <row r="57" spans="1:8">
      <c r="A57" s="10" t="s">
        <v>8</v>
      </c>
      <c r="B57" s="10" t="str">
        <f>MID(base_piv2[[#This Row],[fnr fylke]],4,25)</f>
        <v>Østfold</v>
      </c>
      <c r="C57" s="10" t="s">
        <v>487</v>
      </c>
      <c r="D57" s="10" t="str">
        <f>MID(base_piv2[[#This Row],[knr kommune]],6,25)</f>
        <v>Rømskog</v>
      </c>
      <c r="E57" s="10" t="str">
        <f>CONCATENATE(base_piv2[[#This Row],[kommune]]," (",base_piv2[[#This Row],[fotoår]],")")</f>
        <v>Rømskog (2003)</v>
      </c>
      <c r="F57" s="10" t="s">
        <v>472</v>
      </c>
      <c r="G57" s="10">
        <v>2</v>
      </c>
      <c r="H57" s="11" t="s">
        <v>904</v>
      </c>
    </row>
    <row r="58" spans="1:8">
      <c r="A58" s="10" t="s">
        <v>8</v>
      </c>
      <c r="B58" s="10" t="str">
        <f>MID(base_piv2[[#This Row],[fnr fylke]],4,25)</f>
        <v>Østfold</v>
      </c>
      <c r="C58" s="10" t="s">
        <v>488</v>
      </c>
      <c r="D58" s="10" t="str">
        <f>MID(base_piv2[[#This Row],[knr kommune]],6,25)</f>
        <v xml:space="preserve">Trøgstad </v>
      </c>
      <c r="E58" s="10" t="str">
        <f>CONCATENATE(base_piv2[[#This Row],[kommune]]," (",base_piv2[[#This Row],[fotoår]],")")</f>
        <v>Trøgstad  (2003)</v>
      </c>
      <c r="F58" s="10" t="s">
        <v>467</v>
      </c>
      <c r="G58" s="10">
        <v>10</v>
      </c>
      <c r="H58" s="11" t="s">
        <v>904</v>
      </c>
    </row>
    <row r="59" spans="1:8">
      <c r="A59" s="10" t="s">
        <v>8</v>
      </c>
      <c r="B59" s="10" t="str">
        <f>MID(base_piv2[[#This Row],[fnr fylke]],4,25)</f>
        <v>Østfold</v>
      </c>
      <c r="C59" s="10" t="s">
        <v>488</v>
      </c>
      <c r="D59" s="10" t="str">
        <f>MID(base_piv2[[#This Row],[knr kommune]],6,25)</f>
        <v xml:space="preserve">Trøgstad </v>
      </c>
      <c r="E59" s="10" t="str">
        <f>CONCATENATE(base_piv2[[#This Row],[kommune]]," (",base_piv2[[#This Row],[fotoår]],")")</f>
        <v>Trøgstad  (2003)</v>
      </c>
      <c r="F59" s="10" t="s">
        <v>466</v>
      </c>
      <c r="G59" s="10">
        <v>0</v>
      </c>
      <c r="H59" s="11" t="s">
        <v>904</v>
      </c>
    </row>
    <row r="60" spans="1:8">
      <c r="A60" s="10" t="s">
        <v>8</v>
      </c>
      <c r="B60" s="10" t="str">
        <f>MID(base_piv2[[#This Row],[fnr fylke]],4,25)</f>
        <v>Østfold</v>
      </c>
      <c r="C60" s="10" t="s">
        <v>488</v>
      </c>
      <c r="D60" s="10" t="str">
        <f>MID(base_piv2[[#This Row],[knr kommune]],6,25)</f>
        <v xml:space="preserve">Trøgstad </v>
      </c>
      <c r="E60" s="10" t="str">
        <f>CONCATENATE(base_piv2[[#This Row],[kommune]]," (",base_piv2[[#This Row],[fotoår]],")")</f>
        <v>Trøgstad  (2003)</v>
      </c>
      <c r="F60" s="10" t="s">
        <v>468</v>
      </c>
      <c r="G60" s="10">
        <v>76</v>
      </c>
      <c r="H60" s="11" t="s">
        <v>904</v>
      </c>
    </row>
    <row r="61" spans="1:8">
      <c r="A61" s="10" t="s">
        <v>8</v>
      </c>
      <c r="B61" s="10" t="str">
        <f>MID(base_piv2[[#This Row],[fnr fylke]],4,25)</f>
        <v>Østfold</v>
      </c>
      <c r="C61" s="10" t="s">
        <v>488</v>
      </c>
      <c r="D61" s="10" t="str">
        <f>MID(base_piv2[[#This Row],[knr kommune]],6,25)</f>
        <v xml:space="preserve">Trøgstad </v>
      </c>
      <c r="E61" s="10" t="str">
        <f>CONCATENATE(base_piv2[[#This Row],[kommune]]," (",base_piv2[[#This Row],[fotoår]],")")</f>
        <v>Trøgstad  (2003)</v>
      </c>
      <c r="F61" s="10" t="s">
        <v>918</v>
      </c>
      <c r="G61" s="10">
        <v>16</v>
      </c>
      <c r="H61" s="11" t="s">
        <v>904</v>
      </c>
    </row>
    <row r="62" spans="1:8">
      <c r="A62" s="10" t="s">
        <v>8</v>
      </c>
      <c r="B62" s="10" t="str">
        <f>MID(base_piv2[[#This Row],[fnr fylke]],4,25)</f>
        <v>Østfold</v>
      </c>
      <c r="C62" s="10" t="s">
        <v>488</v>
      </c>
      <c r="D62" s="10" t="str">
        <f>MID(base_piv2[[#This Row],[knr kommune]],6,25)</f>
        <v xml:space="preserve">Trøgstad </v>
      </c>
      <c r="E62" s="10" t="str">
        <f>CONCATENATE(base_piv2[[#This Row],[kommune]]," (",base_piv2[[#This Row],[fotoår]],")")</f>
        <v>Trøgstad  (2003)</v>
      </c>
      <c r="F62" s="10" t="s">
        <v>470</v>
      </c>
      <c r="G62" s="10">
        <v>44</v>
      </c>
      <c r="H62" s="11" t="s">
        <v>904</v>
      </c>
    </row>
    <row r="63" spans="1:8">
      <c r="A63" s="10" t="s">
        <v>8</v>
      </c>
      <c r="B63" s="10" t="str">
        <f>MID(base_piv2[[#This Row],[fnr fylke]],4,25)</f>
        <v>Østfold</v>
      </c>
      <c r="C63" s="10" t="s">
        <v>488</v>
      </c>
      <c r="D63" s="10" t="str">
        <f>MID(base_piv2[[#This Row],[knr kommune]],6,25)</f>
        <v xml:space="preserve">Trøgstad </v>
      </c>
      <c r="E63" s="10" t="str">
        <f>CONCATENATE(base_piv2[[#This Row],[kommune]]," (",base_piv2[[#This Row],[fotoår]],")")</f>
        <v>Trøgstad  (2003)</v>
      </c>
      <c r="F63" s="10" t="s">
        <v>471</v>
      </c>
      <c r="G63" s="10">
        <v>3</v>
      </c>
      <c r="H63" s="11" t="s">
        <v>904</v>
      </c>
    </row>
    <row r="64" spans="1:8">
      <c r="A64" s="10" t="s">
        <v>8</v>
      </c>
      <c r="B64" s="10" t="str">
        <f>MID(base_piv2[[#This Row],[fnr fylke]],4,25)</f>
        <v>Østfold</v>
      </c>
      <c r="C64" s="10" t="s">
        <v>488</v>
      </c>
      <c r="D64" s="10" t="str">
        <f>MID(base_piv2[[#This Row],[knr kommune]],6,25)</f>
        <v xml:space="preserve">Trøgstad </v>
      </c>
      <c r="E64" s="10" t="str">
        <f>CONCATENATE(base_piv2[[#This Row],[kommune]]," (",base_piv2[[#This Row],[fotoår]],")")</f>
        <v>Trøgstad  (2003)</v>
      </c>
      <c r="F64" s="10" t="s">
        <v>472</v>
      </c>
      <c r="G64" s="10">
        <v>23</v>
      </c>
      <c r="H64" s="11" t="s">
        <v>904</v>
      </c>
    </row>
    <row r="65" spans="1:8">
      <c r="A65" s="10" t="s">
        <v>8</v>
      </c>
      <c r="B65" s="10" t="str">
        <f>MID(base_piv2[[#This Row],[fnr fylke]],4,25)</f>
        <v>Østfold</v>
      </c>
      <c r="C65" s="10" t="s">
        <v>489</v>
      </c>
      <c r="D65" s="10" t="str">
        <f>MID(base_piv2[[#This Row],[knr kommune]],6,25)</f>
        <v>Spydeberg</v>
      </c>
      <c r="E65" s="10" t="str">
        <f>CONCATENATE(base_piv2[[#This Row],[kommune]]," (",base_piv2[[#This Row],[fotoår]],")")</f>
        <v>Spydeberg (2003)</v>
      </c>
      <c r="F65" s="10" t="s">
        <v>467</v>
      </c>
      <c r="G65" s="10">
        <v>66</v>
      </c>
      <c r="H65" s="11" t="s">
        <v>904</v>
      </c>
    </row>
    <row r="66" spans="1:8">
      <c r="A66" s="10" t="s">
        <v>8</v>
      </c>
      <c r="B66" s="10" t="str">
        <f>MID(base_piv2[[#This Row],[fnr fylke]],4,25)</f>
        <v>Østfold</v>
      </c>
      <c r="C66" s="10" t="s">
        <v>489</v>
      </c>
      <c r="D66" s="10" t="str">
        <f>MID(base_piv2[[#This Row],[knr kommune]],6,25)</f>
        <v>Spydeberg</v>
      </c>
      <c r="E66" s="10" t="str">
        <f>CONCATENATE(base_piv2[[#This Row],[kommune]]," (",base_piv2[[#This Row],[fotoår]],")")</f>
        <v>Spydeberg (2003)</v>
      </c>
      <c r="F66" s="10" t="s">
        <v>466</v>
      </c>
      <c r="G66" s="10">
        <v>0</v>
      </c>
      <c r="H66" s="11" t="s">
        <v>904</v>
      </c>
    </row>
    <row r="67" spans="1:8">
      <c r="A67" s="10" t="s">
        <v>8</v>
      </c>
      <c r="B67" s="10" t="str">
        <f>MID(base_piv2[[#This Row],[fnr fylke]],4,25)</f>
        <v>Østfold</v>
      </c>
      <c r="C67" s="10" t="s">
        <v>489</v>
      </c>
      <c r="D67" s="10" t="str">
        <f>MID(base_piv2[[#This Row],[knr kommune]],6,25)</f>
        <v>Spydeberg</v>
      </c>
      <c r="E67" s="10" t="str">
        <f>CONCATENATE(base_piv2[[#This Row],[kommune]]," (",base_piv2[[#This Row],[fotoår]],")")</f>
        <v>Spydeberg (2003)</v>
      </c>
      <c r="F67" s="10" t="s">
        <v>468</v>
      </c>
      <c r="G67" s="10">
        <v>17</v>
      </c>
      <c r="H67" s="11" t="s">
        <v>904</v>
      </c>
    </row>
    <row r="68" spans="1:8">
      <c r="A68" s="10" t="s">
        <v>8</v>
      </c>
      <c r="B68" s="10" t="str">
        <f>MID(base_piv2[[#This Row],[fnr fylke]],4,25)</f>
        <v>Østfold</v>
      </c>
      <c r="C68" s="10" t="s">
        <v>489</v>
      </c>
      <c r="D68" s="10" t="str">
        <f>MID(base_piv2[[#This Row],[knr kommune]],6,25)</f>
        <v>Spydeberg</v>
      </c>
      <c r="E68" s="10" t="str">
        <f>CONCATENATE(base_piv2[[#This Row],[kommune]]," (",base_piv2[[#This Row],[fotoår]],")")</f>
        <v>Spydeberg (2003)</v>
      </c>
      <c r="F68" s="10" t="s">
        <v>918</v>
      </c>
      <c r="G68" s="10">
        <v>10</v>
      </c>
      <c r="H68" s="11" t="s">
        <v>904</v>
      </c>
    </row>
    <row r="69" spans="1:8">
      <c r="A69" s="10" t="s">
        <v>8</v>
      </c>
      <c r="B69" s="10" t="str">
        <f>MID(base_piv2[[#This Row],[fnr fylke]],4,25)</f>
        <v>Østfold</v>
      </c>
      <c r="C69" s="10" t="s">
        <v>489</v>
      </c>
      <c r="D69" s="10" t="str">
        <f>MID(base_piv2[[#This Row],[knr kommune]],6,25)</f>
        <v>Spydeberg</v>
      </c>
      <c r="E69" s="10" t="str">
        <f>CONCATENATE(base_piv2[[#This Row],[kommune]]," (",base_piv2[[#This Row],[fotoår]],")")</f>
        <v>Spydeberg (2003)</v>
      </c>
      <c r="F69" s="10" t="s">
        <v>470</v>
      </c>
      <c r="G69" s="10">
        <v>92</v>
      </c>
      <c r="H69" s="11" t="s">
        <v>904</v>
      </c>
    </row>
    <row r="70" spans="1:8">
      <c r="A70" s="10" t="s">
        <v>8</v>
      </c>
      <c r="B70" s="10" t="str">
        <f>MID(base_piv2[[#This Row],[fnr fylke]],4,25)</f>
        <v>Østfold</v>
      </c>
      <c r="C70" s="10" t="s">
        <v>489</v>
      </c>
      <c r="D70" s="10" t="str">
        <f>MID(base_piv2[[#This Row],[knr kommune]],6,25)</f>
        <v>Spydeberg</v>
      </c>
      <c r="E70" s="10" t="str">
        <f>CONCATENATE(base_piv2[[#This Row],[kommune]]," (",base_piv2[[#This Row],[fotoår]],")")</f>
        <v>Spydeberg (2003)</v>
      </c>
      <c r="F70" s="10" t="s">
        <v>471</v>
      </c>
      <c r="G70" s="10">
        <v>16</v>
      </c>
      <c r="H70" s="11" t="s">
        <v>904</v>
      </c>
    </row>
    <row r="71" spans="1:8">
      <c r="A71" s="10" t="s">
        <v>8</v>
      </c>
      <c r="B71" s="10" t="str">
        <f>MID(base_piv2[[#This Row],[fnr fylke]],4,25)</f>
        <v>Østfold</v>
      </c>
      <c r="C71" s="10" t="s">
        <v>489</v>
      </c>
      <c r="D71" s="10" t="str">
        <f>MID(base_piv2[[#This Row],[knr kommune]],6,25)</f>
        <v>Spydeberg</v>
      </c>
      <c r="E71" s="10" t="str">
        <f>CONCATENATE(base_piv2[[#This Row],[kommune]]," (",base_piv2[[#This Row],[fotoår]],")")</f>
        <v>Spydeberg (2003)</v>
      </c>
      <c r="F71" s="10" t="s">
        <v>472</v>
      </c>
      <c r="G71" s="10">
        <v>36</v>
      </c>
      <c r="H71" s="11" t="s">
        <v>904</v>
      </c>
    </row>
    <row r="72" spans="1:8">
      <c r="A72" s="10" t="s">
        <v>8</v>
      </c>
      <c r="B72" s="10" t="str">
        <f>MID(base_piv2[[#This Row],[fnr fylke]],4,25)</f>
        <v>Østfold</v>
      </c>
      <c r="C72" s="10" t="s">
        <v>490</v>
      </c>
      <c r="D72" s="10" t="str">
        <f>MID(base_piv2[[#This Row],[knr kommune]],6,25)</f>
        <v>Askim</v>
      </c>
      <c r="E72" s="10" t="str">
        <f>CONCATENATE(base_piv2[[#This Row],[kommune]]," (",base_piv2[[#This Row],[fotoår]],")")</f>
        <v>Askim (2007)</v>
      </c>
      <c r="F72" s="10" t="s">
        <v>467</v>
      </c>
      <c r="G72" s="10">
        <v>30</v>
      </c>
      <c r="H72" s="11" t="s">
        <v>907</v>
      </c>
    </row>
    <row r="73" spans="1:8">
      <c r="A73" s="10" t="s">
        <v>8</v>
      </c>
      <c r="B73" s="10" t="str">
        <f>MID(base_piv2[[#This Row],[fnr fylke]],4,25)</f>
        <v>Østfold</v>
      </c>
      <c r="C73" s="10" t="s">
        <v>490</v>
      </c>
      <c r="D73" s="10" t="str">
        <f>MID(base_piv2[[#This Row],[knr kommune]],6,25)</f>
        <v>Askim</v>
      </c>
      <c r="E73" s="10" t="str">
        <f>CONCATENATE(base_piv2[[#This Row],[kommune]]," (",base_piv2[[#This Row],[fotoår]],")")</f>
        <v>Askim (2007)</v>
      </c>
      <c r="F73" s="10" t="s">
        <v>466</v>
      </c>
      <c r="G73" s="10">
        <v>0</v>
      </c>
      <c r="H73" s="11" t="s">
        <v>907</v>
      </c>
    </row>
    <row r="74" spans="1:8">
      <c r="A74" s="10" t="s">
        <v>8</v>
      </c>
      <c r="B74" s="10" t="str">
        <f>MID(base_piv2[[#This Row],[fnr fylke]],4,25)</f>
        <v>Østfold</v>
      </c>
      <c r="C74" s="10" t="s">
        <v>490</v>
      </c>
      <c r="D74" s="10" t="str">
        <f>MID(base_piv2[[#This Row],[knr kommune]],6,25)</f>
        <v>Askim</v>
      </c>
      <c r="E74" s="10" t="str">
        <f>CONCATENATE(base_piv2[[#This Row],[kommune]]," (",base_piv2[[#This Row],[fotoår]],")")</f>
        <v>Askim (2007)</v>
      </c>
      <c r="F74" s="10" t="s">
        <v>468</v>
      </c>
      <c r="G74" s="10">
        <v>38</v>
      </c>
      <c r="H74" s="11" t="s">
        <v>907</v>
      </c>
    </row>
    <row r="75" spans="1:8">
      <c r="A75" s="10" t="s">
        <v>8</v>
      </c>
      <c r="B75" s="10" t="str">
        <f>MID(base_piv2[[#This Row],[fnr fylke]],4,25)</f>
        <v>Østfold</v>
      </c>
      <c r="C75" s="10" t="s">
        <v>490</v>
      </c>
      <c r="D75" s="10" t="str">
        <f>MID(base_piv2[[#This Row],[knr kommune]],6,25)</f>
        <v>Askim</v>
      </c>
      <c r="E75" s="10" t="str">
        <f>CONCATENATE(base_piv2[[#This Row],[kommune]]," (",base_piv2[[#This Row],[fotoår]],")")</f>
        <v>Askim (2007)</v>
      </c>
      <c r="F75" s="10" t="s">
        <v>918</v>
      </c>
      <c r="G75" s="10">
        <v>47</v>
      </c>
      <c r="H75" s="11" t="s">
        <v>907</v>
      </c>
    </row>
    <row r="76" spans="1:8">
      <c r="A76" s="10" t="s">
        <v>8</v>
      </c>
      <c r="B76" s="10" t="str">
        <f>MID(base_piv2[[#This Row],[fnr fylke]],4,25)</f>
        <v>Østfold</v>
      </c>
      <c r="C76" s="10" t="s">
        <v>490</v>
      </c>
      <c r="D76" s="10" t="str">
        <f>MID(base_piv2[[#This Row],[knr kommune]],6,25)</f>
        <v>Askim</v>
      </c>
      <c r="E76" s="10" t="str">
        <f>CONCATENATE(base_piv2[[#This Row],[kommune]]," (",base_piv2[[#This Row],[fotoår]],")")</f>
        <v>Askim (2007)</v>
      </c>
      <c r="F76" s="10" t="s">
        <v>470</v>
      </c>
      <c r="G76" s="10">
        <v>31</v>
      </c>
      <c r="H76" s="11" t="s">
        <v>907</v>
      </c>
    </row>
    <row r="77" spans="1:8">
      <c r="A77" s="10" t="s">
        <v>8</v>
      </c>
      <c r="B77" s="10" t="str">
        <f>MID(base_piv2[[#This Row],[fnr fylke]],4,25)</f>
        <v>Østfold</v>
      </c>
      <c r="C77" s="10" t="s">
        <v>490</v>
      </c>
      <c r="D77" s="10" t="str">
        <f>MID(base_piv2[[#This Row],[knr kommune]],6,25)</f>
        <v>Askim</v>
      </c>
      <c r="E77" s="10" t="str">
        <f>CONCATENATE(base_piv2[[#This Row],[kommune]]," (",base_piv2[[#This Row],[fotoår]],")")</f>
        <v>Askim (2007)</v>
      </c>
      <c r="F77" s="10" t="s">
        <v>471</v>
      </c>
      <c r="G77" s="10">
        <v>44</v>
      </c>
      <c r="H77" s="11" t="s">
        <v>907</v>
      </c>
    </row>
    <row r="78" spans="1:8">
      <c r="A78" s="10" t="s">
        <v>8</v>
      </c>
      <c r="B78" s="10" t="str">
        <f>MID(base_piv2[[#This Row],[fnr fylke]],4,25)</f>
        <v>Østfold</v>
      </c>
      <c r="C78" s="10" t="s">
        <v>490</v>
      </c>
      <c r="D78" s="10" t="str">
        <f>MID(base_piv2[[#This Row],[knr kommune]],6,25)</f>
        <v>Askim</v>
      </c>
      <c r="E78" s="10" t="str">
        <f>CONCATENATE(base_piv2[[#This Row],[kommune]]," (",base_piv2[[#This Row],[fotoår]],")")</f>
        <v>Askim (2007)</v>
      </c>
      <c r="F78" s="10" t="s">
        <v>472</v>
      </c>
      <c r="G78" s="10">
        <v>39</v>
      </c>
      <c r="H78" s="11" t="s">
        <v>907</v>
      </c>
    </row>
    <row r="79" spans="1:8">
      <c r="A79" s="10" t="s">
        <v>8</v>
      </c>
      <c r="B79" s="10" t="str">
        <f>MID(base_piv2[[#This Row],[fnr fylke]],4,25)</f>
        <v>Østfold</v>
      </c>
      <c r="C79" s="10" t="s">
        <v>491</v>
      </c>
      <c r="D79" s="10" t="str">
        <f>MID(base_piv2[[#This Row],[knr kommune]],6,25)</f>
        <v xml:space="preserve">Eidsberg </v>
      </c>
      <c r="E79" s="10" t="str">
        <f>CONCATENATE(base_piv2[[#This Row],[kommune]]," (",base_piv2[[#This Row],[fotoår]],")")</f>
        <v>Eidsberg  (2003)</v>
      </c>
      <c r="F79" s="10" t="s">
        <v>467</v>
      </c>
      <c r="G79" s="10">
        <v>49</v>
      </c>
      <c r="H79" s="11" t="s">
        <v>904</v>
      </c>
    </row>
    <row r="80" spans="1:8">
      <c r="A80" s="10" t="s">
        <v>8</v>
      </c>
      <c r="B80" s="10" t="str">
        <f>MID(base_piv2[[#This Row],[fnr fylke]],4,25)</f>
        <v>Østfold</v>
      </c>
      <c r="C80" s="10" t="s">
        <v>491</v>
      </c>
      <c r="D80" s="10" t="str">
        <f>MID(base_piv2[[#This Row],[knr kommune]],6,25)</f>
        <v xml:space="preserve">Eidsberg </v>
      </c>
      <c r="E80" s="10" t="str">
        <f>CONCATENATE(base_piv2[[#This Row],[kommune]]," (",base_piv2[[#This Row],[fotoår]],")")</f>
        <v>Eidsberg  (2003)</v>
      </c>
      <c r="F80" s="10" t="s">
        <v>466</v>
      </c>
      <c r="G80" s="10">
        <v>2</v>
      </c>
      <c r="H80" s="11" t="s">
        <v>904</v>
      </c>
    </row>
    <row r="81" spans="1:8">
      <c r="A81" s="10" t="s">
        <v>8</v>
      </c>
      <c r="B81" s="10" t="str">
        <f>MID(base_piv2[[#This Row],[fnr fylke]],4,25)</f>
        <v>Østfold</v>
      </c>
      <c r="C81" s="10" t="s">
        <v>491</v>
      </c>
      <c r="D81" s="10" t="str">
        <f>MID(base_piv2[[#This Row],[knr kommune]],6,25)</f>
        <v xml:space="preserve">Eidsberg </v>
      </c>
      <c r="E81" s="10" t="str">
        <f>CONCATENATE(base_piv2[[#This Row],[kommune]]," (",base_piv2[[#This Row],[fotoår]],")")</f>
        <v>Eidsberg  (2003)</v>
      </c>
      <c r="F81" s="10" t="s">
        <v>468</v>
      </c>
      <c r="G81" s="10">
        <v>71</v>
      </c>
      <c r="H81" s="11" t="s">
        <v>904</v>
      </c>
    </row>
    <row r="82" spans="1:8">
      <c r="A82" s="10" t="s">
        <v>8</v>
      </c>
      <c r="B82" s="10" t="str">
        <f>MID(base_piv2[[#This Row],[fnr fylke]],4,25)</f>
        <v>Østfold</v>
      </c>
      <c r="C82" s="10" t="s">
        <v>491</v>
      </c>
      <c r="D82" s="10" t="str">
        <f>MID(base_piv2[[#This Row],[knr kommune]],6,25)</f>
        <v xml:space="preserve">Eidsberg </v>
      </c>
      <c r="E82" s="10" t="str">
        <f>CONCATENATE(base_piv2[[#This Row],[kommune]]," (",base_piv2[[#This Row],[fotoår]],")")</f>
        <v>Eidsberg  (2003)</v>
      </c>
      <c r="F82" s="10" t="s">
        <v>918</v>
      </c>
      <c r="G82" s="10">
        <v>32</v>
      </c>
      <c r="H82" s="11" t="s">
        <v>904</v>
      </c>
    </row>
    <row r="83" spans="1:8">
      <c r="A83" s="10" t="s">
        <v>8</v>
      </c>
      <c r="B83" s="10" t="str">
        <f>MID(base_piv2[[#This Row],[fnr fylke]],4,25)</f>
        <v>Østfold</v>
      </c>
      <c r="C83" s="10" t="s">
        <v>491</v>
      </c>
      <c r="D83" s="10" t="str">
        <f>MID(base_piv2[[#This Row],[knr kommune]],6,25)</f>
        <v xml:space="preserve">Eidsberg </v>
      </c>
      <c r="E83" s="10" t="str">
        <f>CONCATENATE(base_piv2[[#This Row],[kommune]]," (",base_piv2[[#This Row],[fotoår]],")")</f>
        <v>Eidsberg  (2003)</v>
      </c>
      <c r="F83" s="10" t="s">
        <v>470</v>
      </c>
      <c r="G83" s="10">
        <v>178</v>
      </c>
      <c r="H83" s="11" t="s">
        <v>904</v>
      </c>
    </row>
    <row r="84" spans="1:8">
      <c r="A84" s="10" t="s">
        <v>8</v>
      </c>
      <c r="B84" s="10" t="str">
        <f>MID(base_piv2[[#This Row],[fnr fylke]],4,25)</f>
        <v>Østfold</v>
      </c>
      <c r="C84" s="10" t="s">
        <v>491</v>
      </c>
      <c r="D84" s="10" t="str">
        <f>MID(base_piv2[[#This Row],[knr kommune]],6,25)</f>
        <v xml:space="preserve">Eidsberg </v>
      </c>
      <c r="E84" s="10" t="str">
        <f>CONCATENATE(base_piv2[[#This Row],[kommune]]," (",base_piv2[[#This Row],[fotoår]],")")</f>
        <v>Eidsberg  (2003)</v>
      </c>
      <c r="F84" s="10" t="s">
        <v>471</v>
      </c>
      <c r="G84" s="10">
        <v>30</v>
      </c>
      <c r="H84" s="11" t="s">
        <v>904</v>
      </c>
    </row>
    <row r="85" spans="1:8">
      <c r="A85" s="10" t="s">
        <v>8</v>
      </c>
      <c r="B85" s="10" t="str">
        <f>MID(base_piv2[[#This Row],[fnr fylke]],4,25)</f>
        <v>Østfold</v>
      </c>
      <c r="C85" s="10" t="s">
        <v>491</v>
      </c>
      <c r="D85" s="10" t="str">
        <f>MID(base_piv2[[#This Row],[knr kommune]],6,25)</f>
        <v xml:space="preserve">Eidsberg </v>
      </c>
      <c r="E85" s="10" t="str">
        <f>CONCATENATE(base_piv2[[#This Row],[kommune]]," (",base_piv2[[#This Row],[fotoår]],")")</f>
        <v>Eidsberg  (2003)</v>
      </c>
      <c r="F85" s="10" t="s">
        <v>472</v>
      </c>
      <c r="G85" s="10">
        <v>24</v>
      </c>
      <c r="H85" s="11" t="s">
        <v>904</v>
      </c>
    </row>
    <row r="86" spans="1:8">
      <c r="A86" s="10" t="s">
        <v>8</v>
      </c>
      <c r="B86" s="10" t="str">
        <f>MID(base_piv2[[#This Row],[fnr fylke]],4,25)</f>
        <v>Østfold</v>
      </c>
      <c r="C86" s="10" t="s">
        <v>492</v>
      </c>
      <c r="D86" s="10" t="str">
        <f>MID(base_piv2[[#This Row],[knr kommune]],6,25)</f>
        <v xml:space="preserve">Skiptvet </v>
      </c>
      <c r="E86" s="10" t="str">
        <f>CONCATENATE(base_piv2[[#This Row],[kommune]]," (",base_piv2[[#This Row],[fotoår]],")")</f>
        <v>Skiptvet  (2003)</v>
      </c>
      <c r="F86" s="10" t="s">
        <v>467</v>
      </c>
      <c r="G86" s="10">
        <v>19</v>
      </c>
      <c r="H86" s="11" t="s">
        <v>904</v>
      </c>
    </row>
    <row r="87" spans="1:8">
      <c r="A87" s="10" t="s">
        <v>8</v>
      </c>
      <c r="B87" s="10" t="str">
        <f>MID(base_piv2[[#This Row],[fnr fylke]],4,25)</f>
        <v>Østfold</v>
      </c>
      <c r="C87" s="10" t="s">
        <v>492</v>
      </c>
      <c r="D87" s="10" t="str">
        <f>MID(base_piv2[[#This Row],[knr kommune]],6,25)</f>
        <v xml:space="preserve">Skiptvet </v>
      </c>
      <c r="E87" s="10" t="str">
        <f>CONCATENATE(base_piv2[[#This Row],[kommune]]," (",base_piv2[[#This Row],[fotoår]],")")</f>
        <v>Skiptvet  (2003)</v>
      </c>
      <c r="F87" s="10" t="s">
        <v>466</v>
      </c>
      <c r="G87" s="10">
        <v>1</v>
      </c>
      <c r="H87" s="11" t="s">
        <v>904</v>
      </c>
    </row>
    <row r="88" spans="1:8">
      <c r="A88" s="10" t="s">
        <v>8</v>
      </c>
      <c r="B88" s="10" t="str">
        <f>MID(base_piv2[[#This Row],[fnr fylke]],4,25)</f>
        <v>Østfold</v>
      </c>
      <c r="C88" s="10" t="s">
        <v>492</v>
      </c>
      <c r="D88" s="10" t="str">
        <f>MID(base_piv2[[#This Row],[knr kommune]],6,25)</f>
        <v xml:space="preserve">Skiptvet </v>
      </c>
      <c r="E88" s="10" t="str">
        <f>CONCATENATE(base_piv2[[#This Row],[kommune]]," (",base_piv2[[#This Row],[fotoår]],")")</f>
        <v>Skiptvet  (2003)</v>
      </c>
      <c r="F88" s="10" t="s">
        <v>468</v>
      </c>
      <c r="G88" s="10">
        <v>62</v>
      </c>
      <c r="H88" s="11" t="s">
        <v>904</v>
      </c>
    </row>
    <row r="89" spans="1:8">
      <c r="A89" s="10" t="s">
        <v>8</v>
      </c>
      <c r="B89" s="10" t="str">
        <f>MID(base_piv2[[#This Row],[fnr fylke]],4,25)</f>
        <v>Østfold</v>
      </c>
      <c r="C89" s="10" t="s">
        <v>492</v>
      </c>
      <c r="D89" s="10" t="str">
        <f>MID(base_piv2[[#This Row],[knr kommune]],6,25)</f>
        <v xml:space="preserve">Skiptvet </v>
      </c>
      <c r="E89" s="10" t="str">
        <f>CONCATENATE(base_piv2[[#This Row],[kommune]]," (",base_piv2[[#This Row],[fotoår]],")")</f>
        <v>Skiptvet  (2003)</v>
      </c>
      <c r="F89" s="10" t="s">
        <v>918</v>
      </c>
      <c r="G89" s="10">
        <v>5</v>
      </c>
      <c r="H89" s="11" t="s">
        <v>904</v>
      </c>
    </row>
    <row r="90" spans="1:8">
      <c r="A90" s="10" t="s">
        <v>8</v>
      </c>
      <c r="B90" s="10" t="str">
        <f>MID(base_piv2[[#This Row],[fnr fylke]],4,25)</f>
        <v>Østfold</v>
      </c>
      <c r="C90" s="10" t="s">
        <v>492</v>
      </c>
      <c r="D90" s="10" t="str">
        <f>MID(base_piv2[[#This Row],[knr kommune]],6,25)</f>
        <v xml:space="preserve">Skiptvet </v>
      </c>
      <c r="E90" s="10" t="str">
        <f>CONCATENATE(base_piv2[[#This Row],[kommune]]," (",base_piv2[[#This Row],[fotoår]],")")</f>
        <v>Skiptvet  (2003)</v>
      </c>
      <c r="F90" s="10" t="s">
        <v>470</v>
      </c>
      <c r="G90" s="10">
        <v>15</v>
      </c>
      <c r="H90" s="11" t="s">
        <v>904</v>
      </c>
    </row>
    <row r="91" spans="1:8">
      <c r="A91" s="10" t="s">
        <v>8</v>
      </c>
      <c r="B91" s="10" t="str">
        <f>MID(base_piv2[[#This Row],[fnr fylke]],4,25)</f>
        <v>Østfold</v>
      </c>
      <c r="C91" s="10" t="s">
        <v>492</v>
      </c>
      <c r="D91" s="10" t="str">
        <f>MID(base_piv2[[#This Row],[knr kommune]],6,25)</f>
        <v xml:space="preserve">Skiptvet </v>
      </c>
      <c r="E91" s="10" t="str">
        <f>CONCATENATE(base_piv2[[#This Row],[kommune]]," (",base_piv2[[#This Row],[fotoår]],")")</f>
        <v>Skiptvet  (2003)</v>
      </c>
      <c r="F91" s="10" t="s">
        <v>471</v>
      </c>
      <c r="G91" s="10">
        <v>1</v>
      </c>
      <c r="H91" s="11" t="s">
        <v>904</v>
      </c>
    </row>
    <row r="92" spans="1:8">
      <c r="A92" s="10" t="s">
        <v>8</v>
      </c>
      <c r="B92" s="10" t="str">
        <f>MID(base_piv2[[#This Row],[fnr fylke]],4,25)</f>
        <v>Østfold</v>
      </c>
      <c r="C92" s="10" t="s">
        <v>492</v>
      </c>
      <c r="D92" s="10" t="str">
        <f>MID(base_piv2[[#This Row],[knr kommune]],6,25)</f>
        <v xml:space="preserve">Skiptvet </v>
      </c>
      <c r="E92" s="10" t="str">
        <f>CONCATENATE(base_piv2[[#This Row],[kommune]]," (",base_piv2[[#This Row],[fotoår]],")")</f>
        <v>Skiptvet  (2003)</v>
      </c>
      <c r="F92" s="10" t="s">
        <v>472</v>
      </c>
      <c r="G92" s="10">
        <v>25</v>
      </c>
      <c r="H92" s="11" t="s">
        <v>904</v>
      </c>
    </row>
    <row r="93" spans="1:8">
      <c r="A93" s="10" t="s">
        <v>8</v>
      </c>
      <c r="B93" s="10" t="str">
        <f>MID(base_piv2[[#This Row],[fnr fylke]],4,25)</f>
        <v>Østfold</v>
      </c>
      <c r="C93" s="10" t="s">
        <v>493</v>
      </c>
      <c r="D93" s="10" t="str">
        <f>MID(base_piv2[[#This Row],[knr kommune]],6,25)</f>
        <v>Rakkestad</v>
      </c>
      <c r="E93" s="10" t="str">
        <f>CONCATENATE(base_piv2[[#This Row],[kommune]]," (",base_piv2[[#This Row],[fotoår]],")")</f>
        <v>Rakkestad (2003)</v>
      </c>
      <c r="F93" s="10" t="s">
        <v>467</v>
      </c>
      <c r="G93" s="10">
        <v>89</v>
      </c>
      <c r="H93" s="11" t="s">
        <v>904</v>
      </c>
    </row>
    <row r="94" spans="1:8">
      <c r="A94" s="10" t="s">
        <v>8</v>
      </c>
      <c r="B94" s="10" t="str">
        <f>MID(base_piv2[[#This Row],[fnr fylke]],4,25)</f>
        <v>Østfold</v>
      </c>
      <c r="C94" s="10" t="s">
        <v>493</v>
      </c>
      <c r="D94" s="10" t="str">
        <f>MID(base_piv2[[#This Row],[knr kommune]],6,25)</f>
        <v>Rakkestad</v>
      </c>
      <c r="E94" s="10" t="str">
        <f>CONCATENATE(base_piv2[[#This Row],[kommune]]," (",base_piv2[[#This Row],[fotoår]],")")</f>
        <v>Rakkestad (2003)</v>
      </c>
      <c r="F94" s="10" t="s">
        <v>466</v>
      </c>
      <c r="G94" s="10">
        <v>1</v>
      </c>
      <c r="H94" s="11" t="s">
        <v>904</v>
      </c>
    </row>
    <row r="95" spans="1:8">
      <c r="A95" s="10" t="s">
        <v>8</v>
      </c>
      <c r="B95" s="10" t="str">
        <f>MID(base_piv2[[#This Row],[fnr fylke]],4,25)</f>
        <v>Østfold</v>
      </c>
      <c r="C95" s="10" t="s">
        <v>493</v>
      </c>
      <c r="D95" s="10" t="str">
        <f>MID(base_piv2[[#This Row],[knr kommune]],6,25)</f>
        <v>Rakkestad</v>
      </c>
      <c r="E95" s="10" t="str">
        <f>CONCATENATE(base_piv2[[#This Row],[kommune]]," (",base_piv2[[#This Row],[fotoår]],")")</f>
        <v>Rakkestad (2003)</v>
      </c>
      <c r="F95" s="10" t="s">
        <v>468</v>
      </c>
      <c r="G95" s="10">
        <v>139</v>
      </c>
      <c r="H95" s="11" t="s">
        <v>904</v>
      </c>
    </row>
    <row r="96" spans="1:8">
      <c r="A96" s="10" t="s">
        <v>8</v>
      </c>
      <c r="B96" s="10" t="str">
        <f>MID(base_piv2[[#This Row],[fnr fylke]],4,25)</f>
        <v>Østfold</v>
      </c>
      <c r="C96" s="10" t="s">
        <v>493</v>
      </c>
      <c r="D96" s="10" t="str">
        <f>MID(base_piv2[[#This Row],[knr kommune]],6,25)</f>
        <v>Rakkestad</v>
      </c>
      <c r="E96" s="10" t="str">
        <f>CONCATENATE(base_piv2[[#This Row],[kommune]]," (",base_piv2[[#This Row],[fotoår]],")")</f>
        <v>Rakkestad (2003)</v>
      </c>
      <c r="F96" s="10" t="s">
        <v>918</v>
      </c>
      <c r="G96" s="10">
        <v>28</v>
      </c>
      <c r="H96" s="11" t="s">
        <v>904</v>
      </c>
    </row>
    <row r="97" spans="1:8">
      <c r="A97" s="10" t="s">
        <v>8</v>
      </c>
      <c r="B97" s="10" t="str">
        <f>MID(base_piv2[[#This Row],[fnr fylke]],4,25)</f>
        <v>Østfold</v>
      </c>
      <c r="C97" s="10" t="s">
        <v>493</v>
      </c>
      <c r="D97" s="10" t="str">
        <f>MID(base_piv2[[#This Row],[knr kommune]],6,25)</f>
        <v>Rakkestad</v>
      </c>
      <c r="E97" s="10" t="str">
        <f>CONCATENATE(base_piv2[[#This Row],[kommune]]," (",base_piv2[[#This Row],[fotoår]],")")</f>
        <v>Rakkestad (2003)</v>
      </c>
      <c r="F97" s="10" t="s">
        <v>470</v>
      </c>
      <c r="G97" s="10">
        <v>54</v>
      </c>
      <c r="H97" s="11" t="s">
        <v>904</v>
      </c>
    </row>
    <row r="98" spans="1:8">
      <c r="A98" s="10" t="s">
        <v>8</v>
      </c>
      <c r="B98" s="10" t="str">
        <f>MID(base_piv2[[#This Row],[fnr fylke]],4,25)</f>
        <v>Østfold</v>
      </c>
      <c r="C98" s="10" t="s">
        <v>493</v>
      </c>
      <c r="D98" s="10" t="str">
        <f>MID(base_piv2[[#This Row],[knr kommune]],6,25)</f>
        <v>Rakkestad</v>
      </c>
      <c r="E98" s="10" t="str">
        <f>CONCATENATE(base_piv2[[#This Row],[kommune]]," (",base_piv2[[#This Row],[fotoår]],")")</f>
        <v>Rakkestad (2003)</v>
      </c>
      <c r="F98" s="10" t="s">
        <v>471</v>
      </c>
      <c r="G98" s="10">
        <v>8</v>
      </c>
      <c r="H98" s="11" t="s">
        <v>904</v>
      </c>
    </row>
    <row r="99" spans="1:8">
      <c r="A99" s="10" t="s">
        <v>8</v>
      </c>
      <c r="B99" s="10" t="str">
        <f>MID(base_piv2[[#This Row],[fnr fylke]],4,25)</f>
        <v>Østfold</v>
      </c>
      <c r="C99" s="10" t="s">
        <v>493</v>
      </c>
      <c r="D99" s="10" t="str">
        <f>MID(base_piv2[[#This Row],[knr kommune]],6,25)</f>
        <v>Rakkestad</v>
      </c>
      <c r="E99" s="10" t="str">
        <f>CONCATENATE(base_piv2[[#This Row],[kommune]]," (",base_piv2[[#This Row],[fotoår]],")")</f>
        <v>Rakkestad (2003)</v>
      </c>
      <c r="F99" s="10" t="s">
        <v>472</v>
      </c>
      <c r="G99" s="10">
        <v>73</v>
      </c>
      <c r="H99" s="11" t="s">
        <v>904</v>
      </c>
    </row>
    <row r="100" spans="1:8">
      <c r="A100" s="10" t="s">
        <v>8</v>
      </c>
      <c r="B100" s="10" t="str">
        <f>MID(base_piv2[[#This Row],[fnr fylke]],4,25)</f>
        <v>Østfold</v>
      </c>
      <c r="C100" s="10" t="s">
        <v>494</v>
      </c>
      <c r="D100" s="10" t="str">
        <f>MID(base_piv2[[#This Row],[knr kommune]],6,25)</f>
        <v xml:space="preserve">Råde </v>
      </c>
      <c r="E100" s="10" t="str">
        <f>CONCATENATE(base_piv2[[#This Row],[kommune]]," (",base_piv2[[#This Row],[fotoår]],")")</f>
        <v>Råde  (2003)</v>
      </c>
      <c r="F100" s="10" t="s">
        <v>467</v>
      </c>
      <c r="G100" s="10">
        <v>53</v>
      </c>
      <c r="H100" s="11" t="s">
        <v>904</v>
      </c>
    </row>
    <row r="101" spans="1:8">
      <c r="A101" s="10" t="s">
        <v>8</v>
      </c>
      <c r="B101" s="10" t="str">
        <f>MID(base_piv2[[#This Row],[fnr fylke]],4,25)</f>
        <v>Østfold</v>
      </c>
      <c r="C101" s="10" t="s">
        <v>494</v>
      </c>
      <c r="D101" s="10" t="str">
        <f>MID(base_piv2[[#This Row],[knr kommune]],6,25)</f>
        <v xml:space="preserve">Råde </v>
      </c>
      <c r="E101" s="10" t="str">
        <f>CONCATENATE(base_piv2[[#This Row],[kommune]]," (",base_piv2[[#This Row],[fotoår]],")")</f>
        <v>Råde  (2003)</v>
      </c>
      <c r="F101" s="10" t="s">
        <v>466</v>
      </c>
      <c r="G101" s="10">
        <v>8</v>
      </c>
      <c r="H101" s="11" t="s">
        <v>904</v>
      </c>
    </row>
    <row r="102" spans="1:8">
      <c r="A102" s="10" t="s">
        <v>8</v>
      </c>
      <c r="B102" s="10" t="str">
        <f>MID(base_piv2[[#This Row],[fnr fylke]],4,25)</f>
        <v>Østfold</v>
      </c>
      <c r="C102" s="10" t="s">
        <v>494</v>
      </c>
      <c r="D102" s="10" t="str">
        <f>MID(base_piv2[[#This Row],[knr kommune]],6,25)</f>
        <v xml:space="preserve">Råde </v>
      </c>
      <c r="E102" s="10" t="str">
        <f>CONCATENATE(base_piv2[[#This Row],[kommune]]," (",base_piv2[[#This Row],[fotoår]],")")</f>
        <v>Råde  (2003)</v>
      </c>
      <c r="F102" s="10" t="s">
        <v>468</v>
      </c>
      <c r="G102" s="10">
        <v>67</v>
      </c>
      <c r="H102" s="11" t="s">
        <v>904</v>
      </c>
    </row>
    <row r="103" spans="1:8">
      <c r="A103" s="10" t="s">
        <v>8</v>
      </c>
      <c r="B103" s="10" t="str">
        <f>MID(base_piv2[[#This Row],[fnr fylke]],4,25)</f>
        <v>Østfold</v>
      </c>
      <c r="C103" s="10" t="s">
        <v>494</v>
      </c>
      <c r="D103" s="10" t="str">
        <f>MID(base_piv2[[#This Row],[knr kommune]],6,25)</f>
        <v xml:space="preserve">Råde </v>
      </c>
      <c r="E103" s="10" t="str">
        <f>CONCATENATE(base_piv2[[#This Row],[kommune]]," (",base_piv2[[#This Row],[fotoår]],")")</f>
        <v>Råde  (2003)</v>
      </c>
      <c r="F103" s="10" t="s">
        <v>918</v>
      </c>
      <c r="G103" s="10">
        <v>122</v>
      </c>
      <c r="H103" s="11" t="s">
        <v>904</v>
      </c>
    </row>
    <row r="104" spans="1:8">
      <c r="A104" s="10" t="s">
        <v>8</v>
      </c>
      <c r="B104" s="10" t="str">
        <f>MID(base_piv2[[#This Row],[fnr fylke]],4,25)</f>
        <v>Østfold</v>
      </c>
      <c r="C104" s="10" t="s">
        <v>494</v>
      </c>
      <c r="D104" s="10" t="str">
        <f>MID(base_piv2[[#This Row],[knr kommune]],6,25)</f>
        <v xml:space="preserve">Råde </v>
      </c>
      <c r="E104" s="10" t="str">
        <f>CONCATENATE(base_piv2[[#This Row],[kommune]]," (",base_piv2[[#This Row],[fotoår]],")")</f>
        <v>Råde  (2003)</v>
      </c>
      <c r="F104" s="10" t="s">
        <v>470</v>
      </c>
      <c r="G104" s="10">
        <v>43</v>
      </c>
      <c r="H104" s="11" t="s">
        <v>904</v>
      </c>
    </row>
    <row r="105" spans="1:8">
      <c r="A105" s="10" t="s">
        <v>8</v>
      </c>
      <c r="B105" s="10" t="str">
        <f>MID(base_piv2[[#This Row],[fnr fylke]],4,25)</f>
        <v>Østfold</v>
      </c>
      <c r="C105" s="10" t="s">
        <v>494</v>
      </c>
      <c r="D105" s="10" t="str">
        <f>MID(base_piv2[[#This Row],[knr kommune]],6,25)</f>
        <v xml:space="preserve">Råde </v>
      </c>
      <c r="E105" s="10" t="str">
        <f>CONCATENATE(base_piv2[[#This Row],[kommune]]," (",base_piv2[[#This Row],[fotoår]],")")</f>
        <v>Råde  (2003)</v>
      </c>
      <c r="F105" s="10" t="s">
        <v>471</v>
      </c>
      <c r="G105" s="10">
        <v>13</v>
      </c>
      <c r="H105" s="11" t="s">
        <v>904</v>
      </c>
    </row>
    <row r="106" spans="1:8">
      <c r="A106" s="10" t="s">
        <v>8</v>
      </c>
      <c r="B106" s="10" t="str">
        <f>MID(base_piv2[[#This Row],[fnr fylke]],4,25)</f>
        <v>Østfold</v>
      </c>
      <c r="C106" s="10" t="s">
        <v>494</v>
      </c>
      <c r="D106" s="10" t="str">
        <f>MID(base_piv2[[#This Row],[knr kommune]],6,25)</f>
        <v xml:space="preserve">Råde </v>
      </c>
      <c r="E106" s="10" t="str">
        <f>CONCATENATE(base_piv2[[#This Row],[kommune]]," (",base_piv2[[#This Row],[fotoår]],")")</f>
        <v>Råde  (2003)</v>
      </c>
      <c r="F106" s="10" t="s">
        <v>472</v>
      </c>
      <c r="G106" s="10">
        <v>21</v>
      </c>
      <c r="H106" s="11" t="s">
        <v>904</v>
      </c>
    </row>
    <row r="107" spans="1:8">
      <c r="A107" s="10" t="s">
        <v>8</v>
      </c>
      <c r="B107" s="10" t="str">
        <f>MID(base_piv2[[#This Row],[fnr fylke]],4,25)</f>
        <v>Østfold</v>
      </c>
      <c r="C107" s="10" t="s">
        <v>495</v>
      </c>
      <c r="D107" s="10" t="str">
        <f>MID(base_piv2[[#This Row],[knr kommune]],6,25)</f>
        <v>Rygge</v>
      </c>
      <c r="E107" s="10" t="str">
        <f>CONCATENATE(base_piv2[[#This Row],[kommune]]," (",base_piv2[[#This Row],[fotoår]],")")</f>
        <v>Rygge (2003)</v>
      </c>
      <c r="F107" s="10" t="s">
        <v>467</v>
      </c>
      <c r="G107" s="10">
        <v>151</v>
      </c>
      <c r="H107" s="11" t="s">
        <v>904</v>
      </c>
    </row>
    <row r="108" spans="1:8">
      <c r="A108" s="10" t="s">
        <v>8</v>
      </c>
      <c r="B108" s="10" t="str">
        <f>MID(base_piv2[[#This Row],[fnr fylke]],4,25)</f>
        <v>Østfold</v>
      </c>
      <c r="C108" s="10" t="s">
        <v>495</v>
      </c>
      <c r="D108" s="10" t="str">
        <f>MID(base_piv2[[#This Row],[knr kommune]],6,25)</f>
        <v>Rygge</v>
      </c>
      <c r="E108" s="10" t="str">
        <f>CONCATENATE(base_piv2[[#This Row],[kommune]]," (",base_piv2[[#This Row],[fotoår]],")")</f>
        <v>Rygge (2003)</v>
      </c>
      <c r="F108" s="10" t="s">
        <v>466</v>
      </c>
      <c r="G108" s="10">
        <v>6</v>
      </c>
      <c r="H108" s="11" t="s">
        <v>904</v>
      </c>
    </row>
    <row r="109" spans="1:8">
      <c r="A109" s="10" t="s">
        <v>8</v>
      </c>
      <c r="B109" s="10" t="str">
        <f>MID(base_piv2[[#This Row],[fnr fylke]],4,25)</f>
        <v>Østfold</v>
      </c>
      <c r="C109" s="10" t="s">
        <v>495</v>
      </c>
      <c r="D109" s="10" t="str">
        <f>MID(base_piv2[[#This Row],[knr kommune]],6,25)</f>
        <v>Rygge</v>
      </c>
      <c r="E109" s="10" t="str">
        <f>CONCATENATE(base_piv2[[#This Row],[kommune]]," (",base_piv2[[#This Row],[fotoår]],")")</f>
        <v>Rygge (2003)</v>
      </c>
      <c r="F109" s="10" t="s">
        <v>468</v>
      </c>
      <c r="G109" s="10">
        <v>114</v>
      </c>
      <c r="H109" s="11" t="s">
        <v>904</v>
      </c>
    </row>
    <row r="110" spans="1:8">
      <c r="A110" s="10" t="s">
        <v>8</v>
      </c>
      <c r="B110" s="10" t="str">
        <f>MID(base_piv2[[#This Row],[fnr fylke]],4,25)</f>
        <v>Østfold</v>
      </c>
      <c r="C110" s="10" t="s">
        <v>495</v>
      </c>
      <c r="D110" s="10" t="str">
        <f>MID(base_piv2[[#This Row],[knr kommune]],6,25)</f>
        <v>Rygge</v>
      </c>
      <c r="E110" s="10" t="str">
        <f>CONCATENATE(base_piv2[[#This Row],[kommune]]," (",base_piv2[[#This Row],[fotoår]],")")</f>
        <v>Rygge (2003)</v>
      </c>
      <c r="F110" s="10" t="s">
        <v>918</v>
      </c>
      <c r="G110" s="10">
        <v>29</v>
      </c>
      <c r="H110" s="11" t="s">
        <v>904</v>
      </c>
    </row>
    <row r="111" spans="1:8">
      <c r="A111" s="10" t="s">
        <v>8</v>
      </c>
      <c r="B111" s="10" t="str">
        <f>MID(base_piv2[[#This Row],[fnr fylke]],4,25)</f>
        <v>Østfold</v>
      </c>
      <c r="C111" s="10" t="s">
        <v>495</v>
      </c>
      <c r="D111" s="10" t="str">
        <f>MID(base_piv2[[#This Row],[knr kommune]],6,25)</f>
        <v>Rygge</v>
      </c>
      <c r="E111" s="10" t="str">
        <f>CONCATENATE(base_piv2[[#This Row],[kommune]]," (",base_piv2[[#This Row],[fotoår]],")")</f>
        <v>Rygge (2003)</v>
      </c>
      <c r="F111" s="10" t="s">
        <v>470</v>
      </c>
      <c r="G111" s="10">
        <v>39</v>
      </c>
      <c r="H111" s="11" t="s">
        <v>904</v>
      </c>
    </row>
    <row r="112" spans="1:8">
      <c r="A112" s="10" t="s">
        <v>8</v>
      </c>
      <c r="B112" s="10" t="str">
        <f>MID(base_piv2[[#This Row],[fnr fylke]],4,25)</f>
        <v>Østfold</v>
      </c>
      <c r="C112" s="10" t="s">
        <v>495</v>
      </c>
      <c r="D112" s="10" t="str">
        <f>MID(base_piv2[[#This Row],[knr kommune]],6,25)</f>
        <v>Rygge</v>
      </c>
      <c r="E112" s="10" t="str">
        <f>CONCATENATE(base_piv2[[#This Row],[kommune]]," (",base_piv2[[#This Row],[fotoår]],")")</f>
        <v>Rygge (2003)</v>
      </c>
      <c r="F112" s="10" t="s">
        <v>471</v>
      </c>
      <c r="G112" s="10">
        <v>72</v>
      </c>
      <c r="H112" s="11" t="s">
        <v>904</v>
      </c>
    </row>
    <row r="113" spans="1:8">
      <c r="A113" s="10" t="s">
        <v>8</v>
      </c>
      <c r="B113" s="10" t="str">
        <f>MID(base_piv2[[#This Row],[fnr fylke]],4,25)</f>
        <v>Østfold</v>
      </c>
      <c r="C113" s="10" t="s">
        <v>495</v>
      </c>
      <c r="D113" s="10" t="str">
        <f>MID(base_piv2[[#This Row],[knr kommune]],6,25)</f>
        <v>Rygge</v>
      </c>
      <c r="E113" s="10" t="str">
        <f>CONCATENATE(base_piv2[[#This Row],[kommune]]," (",base_piv2[[#This Row],[fotoår]],")")</f>
        <v>Rygge (2003)</v>
      </c>
      <c r="F113" s="10" t="s">
        <v>472</v>
      </c>
      <c r="G113" s="10">
        <v>16</v>
      </c>
      <c r="H113" s="11" t="s">
        <v>904</v>
      </c>
    </row>
    <row r="114" spans="1:8">
      <c r="A114" s="10" t="s">
        <v>8</v>
      </c>
      <c r="B114" s="10" t="str">
        <f>MID(base_piv2[[#This Row],[fnr fylke]],4,25)</f>
        <v>Østfold</v>
      </c>
      <c r="C114" s="10" t="s">
        <v>496</v>
      </c>
      <c r="D114" s="10" t="str">
        <f>MID(base_piv2[[#This Row],[knr kommune]],6,25)</f>
        <v>Våler</v>
      </c>
      <c r="E114" s="10" t="str">
        <f>CONCATENATE(base_piv2[[#This Row],[kommune]]," (",base_piv2[[#This Row],[fotoår]],")")</f>
        <v>Våler (2003)</v>
      </c>
      <c r="F114" s="10" t="s">
        <v>467</v>
      </c>
      <c r="G114" s="10">
        <v>16</v>
      </c>
      <c r="H114" s="11" t="s">
        <v>904</v>
      </c>
    </row>
    <row r="115" spans="1:8">
      <c r="A115" s="10" t="s">
        <v>8</v>
      </c>
      <c r="B115" s="10" t="str">
        <f>MID(base_piv2[[#This Row],[fnr fylke]],4,25)</f>
        <v>Østfold</v>
      </c>
      <c r="C115" s="10" t="s">
        <v>496</v>
      </c>
      <c r="D115" s="10" t="str">
        <f>MID(base_piv2[[#This Row],[knr kommune]],6,25)</f>
        <v>Våler</v>
      </c>
      <c r="E115" s="10" t="str">
        <f>CONCATENATE(base_piv2[[#This Row],[kommune]]," (",base_piv2[[#This Row],[fotoår]],")")</f>
        <v>Våler (2003)</v>
      </c>
      <c r="F115" s="10" t="s">
        <v>466</v>
      </c>
      <c r="G115" s="10">
        <v>0</v>
      </c>
      <c r="H115" s="11" t="s">
        <v>904</v>
      </c>
    </row>
    <row r="116" spans="1:8">
      <c r="A116" s="10" t="s">
        <v>8</v>
      </c>
      <c r="B116" s="10" t="str">
        <f>MID(base_piv2[[#This Row],[fnr fylke]],4,25)</f>
        <v>Østfold</v>
      </c>
      <c r="C116" s="10" t="s">
        <v>496</v>
      </c>
      <c r="D116" s="10" t="str">
        <f>MID(base_piv2[[#This Row],[knr kommune]],6,25)</f>
        <v>Våler</v>
      </c>
      <c r="E116" s="10" t="str">
        <f>CONCATENATE(base_piv2[[#This Row],[kommune]]," (",base_piv2[[#This Row],[fotoår]],")")</f>
        <v>Våler (2003)</v>
      </c>
      <c r="F116" s="10" t="s">
        <v>468</v>
      </c>
      <c r="G116" s="10">
        <v>52</v>
      </c>
      <c r="H116" s="11" t="s">
        <v>904</v>
      </c>
    </row>
    <row r="117" spans="1:8">
      <c r="A117" s="10" t="s">
        <v>8</v>
      </c>
      <c r="B117" s="10" t="str">
        <f>MID(base_piv2[[#This Row],[fnr fylke]],4,25)</f>
        <v>Østfold</v>
      </c>
      <c r="C117" s="10" t="s">
        <v>496</v>
      </c>
      <c r="D117" s="10" t="str">
        <f>MID(base_piv2[[#This Row],[knr kommune]],6,25)</f>
        <v>Våler</v>
      </c>
      <c r="E117" s="10" t="str">
        <f>CONCATENATE(base_piv2[[#This Row],[kommune]]," (",base_piv2[[#This Row],[fotoår]],")")</f>
        <v>Våler (2003)</v>
      </c>
      <c r="F117" s="10" t="s">
        <v>918</v>
      </c>
      <c r="G117" s="10">
        <v>4</v>
      </c>
      <c r="H117" s="11" t="s">
        <v>904</v>
      </c>
    </row>
    <row r="118" spans="1:8">
      <c r="A118" s="10" t="s">
        <v>8</v>
      </c>
      <c r="B118" s="10" t="str">
        <f>MID(base_piv2[[#This Row],[fnr fylke]],4,25)</f>
        <v>Østfold</v>
      </c>
      <c r="C118" s="10" t="s">
        <v>496</v>
      </c>
      <c r="D118" s="10" t="str">
        <f>MID(base_piv2[[#This Row],[knr kommune]],6,25)</f>
        <v>Våler</v>
      </c>
      <c r="E118" s="10" t="str">
        <f>CONCATENATE(base_piv2[[#This Row],[kommune]]," (",base_piv2[[#This Row],[fotoår]],")")</f>
        <v>Våler (2003)</v>
      </c>
      <c r="F118" s="10" t="s">
        <v>470</v>
      </c>
      <c r="G118" s="10">
        <v>18</v>
      </c>
      <c r="H118" s="11" t="s">
        <v>904</v>
      </c>
    </row>
    <row r="119" spans="1:8">
      <c r="A119" s="10" t="s">
        <v>8</v>
      </c>
      <c r="B119" s="10" t="str">
        <f>MID(base_piv2[[#This Row],[fnr fylke]],4,25)</f>
        <v>Østfold</v>
      </c>
      <c r="C119" s="10" t="s">
        <v>496</v>
      </c>
      <c r="D119" s="10" t="str">
        <f>MID(base_piv2[[#This Row],[knr kommune]],6,25)</f>
        <v>Våler</v>
      </c>
      <c r="E119" s="10" t="str">
        <f>CONCATENATE(base_piv2[[#This Row],[kommune]]," (",base_piv2[[#This Row],[fotoår]],")")</f>
        <v>Våler (2003)</v>
      </c>
      <c r="F119" s="10" t="s">
        <v>471</v>
      </c>
      <c r="G119" s="10">
        <v>19</v>
      </c>
      <c r="H119" s="11" t="s">
        <v>904</v>
      </c>
    </row>
    <row r="120" spans="1:8">
      <c r="A120" s="10" t="s">
        <v>8</v>
      </c>
      <c r="B120" s="10" t="str">
        <f>MID(base_piv2[[#This Row],[fnr fylke]],4,25)</f>
        <v>Østfold</v>
      </c>
      <c r="C120" s="10" t="s">
        <v>496</v>
      </c>
      <c r="D120" s="10" t="str">
        <f>MID(base_piv2[[#This Row],[knr kommune]],6,25)</f>
        <v>Våler</v>
      </c>
      <c r="E120" s="10" t="str">
        <f>CONCATENATE(base_piv2[[#This Row],[kommune]]," (",base_piv2[[#This Row],[fotoår]],")")</f>
        <v>Våler (2003)</v>
      </c>
      <c r="F120" s="10" t="s">
        <v>472</v>
      </c>
      <c r="G120" s="10">
        <v>21</v>
      </c>
      <c r="H120" s="11" t="s">
        <v>904</v>
      </c>
    </row>
    <row r="121" spans="1:8">
      <c r="A121" s="10" t="s">
        <v>8</v>
      </c>
      <c r="B121" s="10" t="str">
        <f>MID(base_piv2[[#This Row],[fnr fylke]],4,25)</f>
        <v>Østfold</v>
      </c>
      <c r="C121" s="10" t="s">
        <v>497</v>
      </c>
      <c r="D121" s="10" t="str">
        <f>MID(base_piv2[[#This Row],[knr kommune]],6,25)</f>
        <v>Hobøl</v>
      </c>
      <c r="E121" s="10" t="str">
        <f>CONCATENATE(base_piv2[[#This Row],[kommune]]," (",base_piv2[[#This Row],[fotoår]],")")</f>
        <v>Hobøl (2002)</v>
      </c>
      <c r="F121" s="10" t="s">
        <v>467</v>
      </c>
      <c r="G121" s="10">
        <v>56</v>
      </c>
      <c r="H121" s="11" t="s">
        <v>906</v>
      </c>
    </row>
    <row r="122" spans="1:8">
      <c r="A122" s="10" t="s">
        <v>8</v>
      </c>
      <c r="B122" s="10" t="str">
        <f>MID(base_piv2[[#This Row],[fnr fylke]],4,25)</f>
        <v>Østfold</v>
      </c>
      <c r="C122" s="10" t="s">
        <v>497</v>
      </c>
      <c r="D122" s="10" t="str">
        <f>MID(base_piv2[[#This Row],[knr kommune]],6,25)</f>
        <v>Hobøl</v>
      </c>
      <c r="E122" s="10" t="str">
        <f>CONCATENATE(base_piv2[[#This Row],[kommune]]," (",base_piv2[[#This Row],[fotoår]],")")</f>
        <v>Hobøl (2002)</v>
      </c>
      <c r="F122" s="10" t="s">
        <v>466</v>
      </c>
      <c r="G122" s="10">
        <v>0</v>
      </c>
      <c r="H122" s="11" t="s">
        <v>906</v>
      </c>
    </row>
    <row r="123" spans="1:8">
      <c r="A123" s="10" t="s">
        <v>8</v>
      </c>
      <c r="B123" s="10" t="str">
        <f>MID(base_piv2[[#This Row],[fnr fylke]],4,25)</f>
        <v>Østfold</v>
      </c>
      <c r="C123" s="10" t="s">
        <v>497</v>
      </c>
      <c r="D123" s="10" t="str">
        <f>MID(base_piv2[[#This Row],[knr kommune]],6,25)</f>
        <v>Hobøl</v>
      </c>
      <c r="E123" s="10" t="str">
        <f>CONCATENATE(base_piv2[[#This Row],[kommune]]," (",base_piv2[[#This Row],[fotoår]],")")</f>
        <v>Hobøl (2002)</v>
      </c>
      <c r="F123" s="10" t="s">
        <v>468</v>
      </c>
      <c r="G123" s="10">
        <v>13</v>
      </c>
      <c r="H123" s="11" t="s">
        <v>906</v>
      </c>
    </row>
    <row r="124" spans="1:8">
      <c r="A124" s="10" t="s">
        <v>8</v>
      </c>
      <c r="B124" s="10" t="str">
        <f>MID(base_piv2[[#This Row],[fnr fylke]],4,25)</f>
        <v>Østfold</v>
      </c>
      <c r="C124" s="10" t="s">
        <v>497</v>
      </c>
      <c r="D124" s="10" t="str">
        <f>MID(base_piv2[[#This Row],[knr kommune]],6,25)</f>
        <v>Hobøl</v>
      </c>
      <c r="E124" s="10" t="str">
        <f>CONCATENATE(base_piv2[[#This Row],[kommune]]," (",base_piv2[[#This Row],[fotoår]],")")</f>
        <v>Hobøl (2002)</v>
      </c>
      <c r="F124" s="10" t="s">
        <v>918</v>
      </c>
      <c r="G124" s="10">
        <v>8</v>
      </c>
      <c r="H124" s="11" t="s">
        <v>906</v>
      </c>
    </row>
    <row r="125" spans="1:8">
      <c r="A125" s="10" t="s">
        <v>8</v>
      </c>
      <c r="B125" s="10" t="str">
        <f>MID(base_piv2[[#This Row],[fnr fylke]],4,25)</f>
        <v>Østfold</v>
      </c>
      <c r="C125" s="10" t="s">
        <v>497</v>
      </c>
      <c r="D125" s="10" t="str">
        <f>MID(base_piv2[[#This Row],[knr kommune]],6,25)</f>
        <v>Hobøl</v>
      </c>
      <c r="E125" s="10" t="str">
        <f>CONCATENATE(base_piv2[[#This Row],[kommune]]," (",base_piv2[[#This Row],[fotoår]],")")</f>
        <v>Hobøl (2002)</v>
      </c>
      <c r="F125" s="10" t="s">
        <v>470</v>
      </c>
      <c r="G125" s="10">
        <v>60</v>
      </c>
      <c r="H125" s="11" t="s">
        <v>906</v>
      </c>
    </row>
    <row r="126" spans="1:8">
      <c r="A126" s="10" t="s">
        <v>8</v>
      </c>
      <c r="B126" s="10" t="str">
        <f>MID(base_piv2[[#This Row],[fnr fylke]],4,25)</f>
        <v>Østfold</v>
      </c>
      <c r="C126" s="10" t="s">
        <v>497</v>
      </c>
      <c r="D126" s="10" t="str">
        <f>MID(base_piv2[[#This Row],[knr kommune]],6,25)</f>
        <v>Hobøl</v>
      </c>
      <c r="E126" s="10" t="str">
        <f>CONCATENATE(base_piv2[[#This Row],[kommune]]," (",base_piv2[[#This Row],[fotoår]],")")</f>
        <v>Hobøl (2002)</v>
      </c>
      <c r="F126" s="10" t="s">
        <v>471</v>
      </c>
      <c r="G126" s="10">
        <v>3</v>
      </c>
      <c r="H126" s="11" t="s">
        <v>906</v>
      </c>
    </row>
    <row r="127" spans="1:8">
      <c r="A127" s="10" t="s">
        <v>8</v>
      </c>
      <c r="B127" s="10" t="str">
        <f>MID(base_piv2[[#This Row],[fnr fylke]],4,25)</f>
        <v>Østfold</v>
      </c>
      <c r="C127" s="10" t="s">
        <v>497</v>
      </c>
      <c r="D127" s="10" t="str">
        <f>MID(base_piv2[[#This Row],[knr kommune]],6,25)</f>
        <v>Hobøl</v>
      </c>
      <c r="E127" s="10" t="str">
        <f>CONCATENATE(base_piv2[[#This Row],[kommune]]," (",base_piv2[[#This Row],[fotoår]],")")</f>
        <v>Hobøl (2002)</v>
      </c>
      <c r="F127" s="10" t="s">
        <v>472</v>
      </c>
      <c r="G127" s="10">
        <v>14</v>
      </c>
      <c r="H127" s="11" t="s">
        <v>906</v>
      </c>
    </row>
    <row r="128" spans="1:8">
      <c r="A128" s="10" t="s">
        <v>27</v>
      </c>
      <c r="B128" s="10" t="str">
        <f>MID(base_piv2[[#This Row],[fnr fylke]],4,25)</f>
        <v>Akershus</v>
      </c>
      <c r="C128" s="10" t="s">
        <v>498</v>
      </c>
      <c r="D128" s="10" t="str">
        <f>MID(base_piv2[[#This Row],[knr kommune]],6,25)</f>
        <v xml:space="preserve">Vestby </v>
      </c>
      <c r="E128" s="10" t="str">
        <f>CONCATENATE(base_piv2[[#This Row],[kommune]]," (",base_piv2[[#This Row],[fotoår]],")")</f>
        <v>Vestby  (2003)</v>
      </c>
      <c r="F128" s="10" t="s">
        <v>467</v>
      </c>
      <c r="G128" s="10">
        <v>102</v>
      </c>
      <c r="H128" s="11" t="s">
        <v>904</v>
      </c>
    </row>
    <row r="129" spans="1:8">
      <c r="A129" s="10" t="s">
        <v>27</v>
      </c>
      <c r="B129" s="10" t="str">
        <f>MID(base_piv2[[#This Row],[fnr fylke]],4,25)</f>
        <v>Akershus</v>
      </c>
      <c r="C129" s="10" t="s">
        <v>498</v>
      </c>
      <c r="D129" s="10" t="str">
        <f>MID(base_piv2[[#This Row],[knr kommune]],6,25)</f>
        <v xml:space="preserve">Vestby </v>
      </c>
      <c r="E129" s="10" t="str">
        <f>CONCATENATE(base_piv2[[#This Row],[kommune]]," (",base_piv2[[#This Row],[fotoår]],")")</f>
        <v>Vestby  (2003)</v>
      </c>
      <c r="F129" s="10" t="s">
        <v>466</v>
      </c>
      <c r="G129" s="10">
        <v>1</v>
      </c>
      <c r="H129" s="11" t="s">
        <v>904</v>
      </c>
    </row>
    <row r="130" spans="1:8">
      <c r="A130" s="10" t="s">
        <v>27</v>
      </c>
      <c r="B130" s="10" t="str">
        <f>MID(base_piv2[[#This Row],[fnr fylke]],4,25)</f>
        <v>Akershus</v>
      </c>
      <c r="C130" s="10" t="s">
        <v>498</v>
      </c>
      <c r="D130" s="10" t="str">
        <f>MID(base_piv2[[#This Row],[knr kommune]],6,25)</f>
        <v xml:space="preserve">Vestby </v>
      </c>
      <c r="E130" s="10" t="str">
        <f>CONCATENATE(base_piv2[[#This Row],[kommune]]," (",base_piv2[[#This Row],[fotoår]],")")</f>
        <v>Vestby  (2003)</v>
      </c>
      <c r="F130" s="10" t="s">
        <v>468</v>
      </c>
      <c r="G130" s="10">
        <v>17</v>
      </c>
      <c r="H130" s="11" t="s">
        <v>904</v>
      </c>
    </row>
    <row r="131" spans="1:8">
      <c r="A131" s="10" t="s">
        <v>27</v>
      </c>
      <c r="B131" s="10" t="str">
        <f>MID(base_piv2[[#This Row],[fnr fylke]],4,25)</f>
        <v>Akershus</v>
      </c>
      <c r="C131" s="10" t="s">
        <v>498</v>
      </c>
      <c r="D131" s="10" t="str">
        <f>MID(base_piv2[[#This Row],[knr kommune]],6,25)</f>
        <v xml:space="preserve">Vestby </v>
      </c>
      <c r="E131" s="10" t="str">
        <f>CONCATENATE(base_piv2[[#This Row],[kommune]]," (",base_piv2[[#This Row],[fotoår]],")")</f>
        <v>Vestby  (2003)</v>
      </c>
      <c r="F131" s="10" t="s">
        <v>918</v>
      </c>
      <c r="G131" s="10">
        <v>100</v>
      </c>
      <c r="H131" s="11" t="s">
        <v>904</v>
      </c>
    </row>
    <row r="132" spans="1:8">
      <c r="A132" s="10" t="s">
        <v>27</v>
      </c>
      <c r="B132" s="10" t="str">
        <f>MID(base_piv2[[#This Row],[fnr fylke]],4,25)</f>
        <v>Akershus</v>
      </c>
      <c r="C132" s="10" t="s">
        <v>498</v>
      </c>
      <c r="D132" s="10" t="str">
        <f>MID(base_piv2[[#This Row],[knr kommune]],6,25)</f>
        <v xml:space="preserve">Vestby </v>
      </c>
      <c r="E132" s="10" t="str">
        <f>CONCATENATE(base_piv2[[#This Row],[kommune]]," (",base_piv2[[#This Row],[fotoår]],")")</f>
        <v>Vestby  (2003)</v>
      </c>
      <c r="F132" s="10" t="s">
        <v>470</v>
      </c>
      <c r="G132" s="10">
        <v>63</v>
      </c>
      <c r="H132" s="11" t="s">
        <v>904</v>
      </c>
    </row>
    <row r="133" spans="1:8">
      <c r="A133" s="10" t="s">
        <v>27</v>
      </c>
      <c r="B133" s="10" t="str">
        <f>MID(base_piv2[[#This Row],[fnr fylke]],4,25)</f>
        <v>Akershus</v>
      </c>
      <c r="C133" s="10" t="s">
        <v>498</v>
      </c>
      <c r="D133" s="10" t="str">
        <f>MID(base_piv2[[#This Row],[knr kommune]],6,25)</f>
        <v xml:space="preserve">Vestby </v>
      </c>
      <c r="E133" s="10" t="str">
        <f>CONCATENATE(base_piv2[[#This Row],[kommune]]," (",base_piv2[[#This Row],[fotoår]],")")</f>
        <v>Vestby  (2003)</v>
      </c>
      <c r="F133" s="10" t="s">
        <v>471</v>
      </c>
      <c r="G133" s="10">
        <v>315</v>
      </c>
      <c r="H133" s="11" t="s">
        <v>904</v>
      </c>
    </row>
    <row r="134" spans="1:8">
      <c r="A134" s="10" t="s">
        <v>27</v>
      </c>
      <c r="B134" s="10" t="str">
        <f>MID(base_piv2[[#This Row],[fnr fylke]],4,25)</f>
        <v>Akershus</v>
      </c>
      <c r="C134" s="10" t="s">
        <v>498</v>
      </c>
      <c r="D134" s="10" t="str">
        <f>MID(base_piv2[[#This Row],[knr kommune]],6,25)</f>
        <v xml:space="preserve">Vestby </v>
      </c>
      <c r="E134" s="10" t="str">
        <f>CONCATENATE(base_piv2[[#This Row],[kommune]]," (",base_piv2[[#This Row],[fotoår]],")")</f>
        <v>Vestby  (2003)</v>
      </c>
      <c r="F134" s="10" t="s">
        <v>472</v>
      </c>
      <c r="G134" s="10">
        <v>96</v>
      </c>
      <c r="H134" s="11" t="s">
        <v>904</v>
      </c>
    </row>
    <row r="135" spans="1:8">
      <c r="A135" s="10" t="s">
        <v>27</v>
      </c>
      <c r="B135" s="10" t="str">
        <f>MID(base_piv2[[#This Row],[fnr fylke]],4,25)</f>
        <v>Akershus</v>
      </c>
      <c r="C135" s="10" t="s">
        <v>499</v>
      </c>
      <c r="D135" s="10" t="str">
        <f>MID(base_piv2[[#This Row],[knr kommune]],6,25)</f>
        <v>Ski</v>
      </c>
      <c r="E135" s="10" t="str">
        <f>CONCATENATE(base_piv2[[#This Row],[kommune]]," (",base_piv2[[#This Row],[fotoår]],")")</f>
        <v>Ski (2002)</v>
      </c>
      <c r="F135" s="10" t="s">
        <v>467</v>
      </c>
      <c r="G135" s="10">
        <v>54</v>
      </c>
      <c r="H135" s="11" t="s">
        <v>906</v>
      </c>
    </row>
    <row r="136" spans="1:8">
      <c r="A136" s="10" t="s">
        <v>27</v>
      </c>
      <c r="B136" s="10" t="str">
        <f>MID(base_piv2[[#This Row],[fnr fylke]],4,25)</f>
        <v>Akershus</v>
      </c>
      <c r="C136" s="10" t="s">
        <v>499</v>
      </c>
      <c r="D136" s="10" t="str">
        <f>MID(base_piv2[[#This Row],[knr kommune]],6,25)</f>
        <v>Ski</v>
      </c>
      <c r="E136" s="10" t="str">
        <f>CONCATENATE(base_piv2[[#This Row],[kommune]]," (",base_piv2[[#This Row],[fotoår]],")")</f>
        <v>Ski (2002)</v>
      </c>
      <c r="F136" s="10" t="s">
        <v>466</v>
      </c>
      <c r="G136" s="10">
        <v>1</v>
      </c>
      <c r="H136" s="11" t="s">
        <v>906</v>
      </c>
    </row>
    <row r="137" spans="1:8">
      <c r="A137" s="10" t="s">
        <v>27</v>
      </c>
      <c r="B137" s="10" t="str">
        <f>MID(base_piv2[[#This Row],[fnr fylke]],4,25)</f>
        <v>Akershus</v>
      </c>
      <c r="C137" s="10" t="s">
        <v>499</v>
      </c>
      <c r="D137" s="10" t="str">
        <f>MID(base_piv2[[#This Row],[knr kommune]],6,25)</f>
        <v>Ski</v>
      </c>
      <c r="E137" s="10" t="str">
        <f>CONCATENATE(base_piv2[[#This Row],[kommune]]," (",base_piv2[[#This Row],[fotoår]],")")</f>
        <v>Ski (2002)</v>
      </c>
      <c r="F137" s="10" t="s">
        <v>468</v>
      </c>
      <c r="G137" s="10">
        <v>45</v>
      </c>
      <c r="H137" s="11" t="s">
        <v>906</v>
      </c>
    </row>
    <row r="138" spans="1:8">
      <c r="A138" s="10" t="s">
        <v>27</v>
      </c>
      <c r="B138" s="10" t="str">
        <f>MID(base_piv2[[#This Row],[fnr fylke]],4,25)</f>
        <v>Akershus</v>
      </c>
      <c r="C138" s="10" t="s">
        <v>499</v>
      </c>
      <c r="D138" s="10" t="str">
        <f>MID(base_piv2[[#This Row],[knr kommune]],6,25)</f>
        <v>Ski</v>
      </c>
      <c r="E138" s="10" t="str">
        <f>CONCATENATE(base_piv2[[#This Row],[kommune]]," (",base_piv2[[#This Row],[fotoår]],")")</f>
        <v>Ski (2002)</v>
      </c>
      <c r="F138" s="10" t="s">
        <v>918</v>
      </c>
      <c r="G138" s="10">
        <v>59</v>
      </c>
      <c r="H138" s="11" t="s">
        <v>906</v>
      </c>
    </row>
    <row r="139" spans="1:8">
      <c r="A139" s="10" t="s">
        <v>27</v>
      </c>
      <c r="B139" s="10" t="str">
        <f>MID(base_piv2[[#This Row],[fnr fylke]],4,25)</f>
        <v>Akershus</v>
      </c>
      <c r="C139" s="10" t="s">
        <v>499</v>
      </c>
      <c r="D139" s="10" t="str">
        <f>MID(base_piv2[[#This Row],[knr kommune]],6,25)</f>
        <v>Ski</v>
      </c>
      <c r="E139" s="10" t="str">
        <f>CONCATENATE(base_piv2[[#This Row],[kommune]]," (",base_piv2[[#This Row],[fotoår]],")")</f>
        <v>Ski (2002)</v>
      </c>
      <c r="F139" s="10" t="s">
        <v>470</v>
      </c>
      <c r="G139" s="10">
        <v>32</v>
      </c>
      <c r="H139" s="11" t="s">
        <v>906</v>
      </c>
    </row>
    <row r="140" spans="1:8">
      <c r="A140" s="10" t="s">
        <v>27</v>
      </c>
      <c r="B140" s="10" t="str">
        <f>MID(base_piv2[[#This Row],[fnr fylke]],4,25)</f>
        <v>Akershus</v>
      </c>
      <c r="C140" s="10" t="s">
        <v>499</v>
      </c>
      <c r="D140" s="10" t="str">
        <f>MID(base_piv2[[#This Row],[knr kommune]],6,25)</f>
        <v>Ski</v>
      </c>
      <c r="E140" s="10" t="str">
        <f>CONCATENATE(base_piv2[[#This Row],[kommune]]," (",base_piv2[[#This Row],[fotoår]],")")</f>
        <v>Ski (2002)</v>
      </c>
      <c r="F140" s="10" t="s">
        <v>471</v>
      </c>
      <c r="G140" s="10">
        <v>124</v>
      </c>
      <c r="H140" s="11" t="s">
        <v>906</v>
      </c>
    </row>
    <row r="141" spans="1:8">
      <c r="A141" s="10" t="s">
        <v>27</v>
      </c>
      <c r="B141" s="10" t="str">
        <f>MID(base_piv2[[#This Row],[fnr fylke]],4,25)</f>
        <v>Akershus</v>
      </c>
      <c r="C141" s="10" t="s">
        <v>499</v>
      </c>
      <c r="D141" s="10" t="str">
        <f>MID(base_piv2[[#This Row],[knr kommune]],6,25)</f>
        <v>Ski</v>
      </c>
      <c r="E141" s="10" t="str">
        <f>CONCATENATE(base_piv2[[#This Row],[kommune]]," (",base_piv2[[#This Row],[fotoår]],")")</f>
        <v>Ski (2002)</v>
      </c>
      <c r="F141" s="10" t="s">
        <v>472</v>
      </c>
      <c r="G141" s="10">
        <v>54</v>
      </c>
      <c r="H141" s="11" t="s">
        <v>906</v>
      </c>
    </row>
    <row r="142" spans="1:8">
      <c r="A142" s="10" t="s">
        <v>27</v>
      </c>
      <c r="B142" s="10" t="str">
        <f>MID(base_piv2[[#This Row],[fnr fylke]],4,25)</f>
        <v>Akershus</v>
      </c>
      <c r="C142" s="10" t="s">
        <v>500</v>
      </c>
      <c r="D142" s="10" t="str">
        <f>MID(base_piv2[[#This Row],[knr kommune]],6,25)</f>
        <v xml:space="preserve">Ås </v>
      </c>
      <c r="E142" s="10" t="str">
        <f>CONCATENATE(base_piv2[[#This Row],[kommune]]," (",base_piv2[[#This Row],[fotoår]],")")</f>
        <v>Ås  (2003)</v>
      </c>
      <c r="F142" s="10" t="s">
        <v>467</v>
      </c>
      <c r="G142" s="10">
        <v>115</v>
      </c>
      <c r="H142" s="11" t="s">
        <v>904</v>
      </c>
    </row>
    <row r="143" spans="1:8">
      <c r="A143" s="10" t="s">
        <v>27</v>
      </c>
      <c r="B143" s="10" t="str">
        <f>MID(base_piv2[[#This Row],[fnr fylke]],4,25)</f>
        <v>Akershus</v>
      </c>
      <c r="C143" s="10" t="s">
        <v>500</v>
      </c>
      <c r="D143" s="10" t="str">
        <f>MID(base_piv2[[#This Row],[knr kommune]],6,25)</f>
        <v xml:space="preserve">Ås </v>
      </c>
      <c r="E143" s="10" t="str">
        <f>CONCATENATE(base_piv2[[#This Row],[kommune]]," (",base_piv2[[#This Row],[fotoår]],")")</f>
        <v>Ås  (2003)</v>
      </c>
      <c r="F143" s="10" t="s">
        <v>466</v>
      </c>
      <c r="G143" s="10">
        <v>1</v>
      </c>
      <c r="H143" s="11" t="s">
        <v>904</v>
      </c>
    </row>
    <row r="144" spans="1:8">
      <c r="A144" s="10" t="s">
        <v>27</v>
      </c>
      <c r="B144" s="10" t="str">
        <f>MID(base_piv2[[#This Row],[fnr fylke]],4,25)</f>
        <v>Akershus</v>
      </c>
      <c r="C144" s="10" t="s">
        <v>500</v>
      </c>
      <c r="D144" s="10" t="str">
        <f>MID(base_piv2[[#This Row],[knr kommune]],6,25)</f>
        <v xml:space="preserve">Ås </v>
      </c>
      <c r="E144" s="10" t="str">
        <f>CONCATENATE(base_piv2[[#This Row],[kommune]]," (",base_piv2[[#This Row],[fotoår]],")")</f>
        <v>Ås  (2003)</v>
      </c>
      <c r="F144" s="10" t="s">
        <v>468</v>
      </c>
      <c r="G144" s="10">
        <v>87</v>
      </c>
      <c r="H144" s="11" t="s">
        <v>904</v>
      </c>
    </row>
    <row r="145" spans="1:8">
      <c r="A145" s="10" t="s">
        <v>27</v>
      </c>
      <c r="B145" s="10" t="str">
        <f>MID(base_piv2[[#This Row],[fnr fylke]],4,25)</f>
        <v>Akershus</v>
      </c>
      <c r="C145" s="10" t="s">
        <v>500</v>
      </c>
      <c r="D145" s="10" t="str">
        <f>MID(base_piv2[[#This Row],[knr kommune]],6,25)</f>
        <v xml:space="preserve">Ås </v>
      </c>
      <c r="E145" s="10" t="str">
        <f>CONCATENATE(base_piv2[[#This Row],[kommune]]," (",base_piv2[[#This Row],[fotoår]],")")</f>
        <v>Ås  (2003)</v>
      </c>
      <c r="F145" s="10" t="s">
        <v>918</v>
      </c>
      <c r="G145" s="10">
        <v>111</v>
      </c>
      <c r="H145" s="11" t="s">
        <v>904</v>
      </c>
    </row>
    <row r="146" spans="1:8">
      <c r="A146" s="10" t="s">
        <v>27</v>
      </c>
      <c r="B146" s="10" t="str">
        <f>MID(base_piv2[[#This Row],[fnr fylke]],4,25)</f>
        <v>Akershus</v>
      </c>
      <c r="C146" s="10" t="s">
        <v>500</v>
      </c>
      <c r="D146" s="10" t="str">
        <f>MID(base_piv2[[#This Row],[knr kommune]],6,25)</f>
        <v xml:space="preserve">Ås </v>
      </c>
      <c r="E146" s="10" t="str">
        <f>CONCATENATE(base_piv2[[#This Row],[kommune]]," (",base_piv2[[#This Row],[fotoår]],")")</f>
        <v>Ås  (2003)</v>
      </c>
      <c r="F146" s="10" t="s">
        <v>470</v>
      </c>
      <c r="G146" s="10">
        <v>98</v>
      </c>
      <c r="H146" s="11" t="s">
        <v>904</v>
      </c>
    </row>
    <row r="147" spans="1:8">
      <c r="A147" s="10" t="s">
        <v>27</v>
      </c>
      <c r="B147" s="10" t="str">
        <f>MID(base_piv2[[#This Row],[fnr fylke]],4,25)</f>
        <v>Akershus</v>
      </c>
      <c r="C147" s="10" t="s">
        <v>500</v>
      </c>
      <c r="D147" s="10" t="str">
        <f>MID(base_piv2[[#This Row],[knr kommune]],6,25)</f>
        <v xml:space="preserve">Ås </v>
      </c>
      <c r="E147" s="10" t="str">
        <f>CONCATENATE(base_piv2[[#This Row],[kommune]]," (",base_piv2[[#This Row],[fotoår]],")")</f>
        <v>Ås  (2003)</v>
      </c>
      <c r="F147" s="10" t="s">
        <v>471</v>
      </c>
      <c r="G147" s="10">
        <v>53</v>
      </c>
      <c r="H147" s="11" t="s">
        <v>904</v>
      </c>
    </row>
    <row r="148" spans="1:8">
      <c r="A148" s="10" t="s">
        <v>27</v>
      </c>
      <c r="B148" s="10" t="str">
        <f>MID(base_piv2[[#This Row],[fnr fylke]],4,25)</f>
        <v>Akershus</v>
      </c>
      <c r="C148" s="10" t="s">
        <v>500</v>
      </c>
      <c r="D148" s="10" t="str">
        <f>MID(base_piv2[[#This Row],[knr kommune]],6,25)</f>
        <v xml:space="preserve">Ås </v>
      </c>
      <c r="E148" s="10" t="str">
        <f>CONCATENATE(base_piv2[[#This Row],[kommune]]," (",base_piv2[[#This Row],[fotoår]],")")</f>
        <v>Ås  (2003)</v>
      </c>
      <c r="F148" s="10" t="s">
        <v>472</v>
      </c>
      <c r="G148" s="10">
        <v>266</v>
      </c>
      <c r="H148" s="11" t="s">
        <v>904</v>
      </c>
    </row>
    <row r="149" spans="1:8">
      <c r="A149" s="10" t="s">
        <v>27</v>
      </c>
      <c r="B149" s="10" t="str">
        <f>MID(base_piv2[[#This Row],[fnr fylke]],4,25)</f>
        <v>Akershus</v>
      </c>
      <c r="C149" s="10" t="s">
        <v>501</v>
      </c>
      <c r="D149" s="10" t="str">
        <f>MID(base_piv2[[#This Row],[knr kommune]],6,25)</f>
        <v>Frogn</v>
      </c>
      <c r="E149" s="10" t="str">
        <f>CONCATENATE(base_piv2[[#This Row],[kommune]]," (",base_piv2[[#This Row],[fotoår]],")")</f>
        <v>Frogn (2003)</v>
      </c>
      <c r="F149" s="10" t="s">
        <v>467</v>
      </c>
      <c r="G149" s="10">
        <v>43</v>
      </c>
      <c r="H149" s="11" t="s">
        <v>904</v>
      </c>
    </row>
    <row r="150" spans="1:8">
      <c r="A150" s="10" t="s">
        <v>27</v>
      </c>
      <c r="B150" s="10" t="str">
        <f>MID(base_piv2[[#This Row],[fnr fylke]],4,25)</f>
        <v>Akershus</v>
      </c>
      <c r="C150" s="10" t="s">
        <v>501</v>
      </c>
      <c r="D150" s="10" t="str">
        <f>MID(base_piv2[[#This Row],[knr kommune]],6,25)</f>
        <v>Frogn</v>
      </c>
      <c r="E150" s="10" t="str">
        <f>CONCATENATE(base_piv2[[#This Row],[kommune]]," (",base_piv2[[#This Row],[fotoår]],")")</f>
        <v>Frogn (2003)</v>
      </c>
      <c r="F150" s="10" t="s">
        <v>466</v>
      </c>
      <c r="G150" s="10">
        <v>0</v>
      </c>
      <c r="H150" s="11" t="s">
        <v>904</v>
      </c>
    </row>
    <row r="151" spans="1:8">
      <c r="A151" s="10" t="s">
        <v>27</v>
      </c>
      <c r="B151" s="10" t="str">
        <f>MID(base_piv2[[#This Row],[fnr fylke]],4,25)</f>
        <v>Akershus</v>
      </c>
      <c r="C151" s="10" t="s">
        <v>501</v>
      </c>
      <c r="D151" s="10" t="str">
        <f>MID(base_piv2[[#This Row],[knr kommune]],6,25)</f>
        <v>Frogn</v>
      </c>
      <c r="E151" s="10" t="str">
        <f>CONCATENATE(base_piv2[[#This Row],[kommune]]," (",base_piv2[[#This Row],[fotoår]],")")</f>
        <v>Frogn (2003)</v>
      </c>
      <c r="F151" s="10" t="s">
        <v>468</v>
      </c>
      <c r="G151" s="10">
        <v>35</v>
      </c>
      <c r="H151" s="11" t="s">
        <v>904</v>
      </c>
    </row>
    <row r="152" spans="1:8">
      <c r="A152" s="10" t="s">
        <v>27</v>
      </c>
      <c r="B152" s="10" t="str">
        <f>MID(base_piv2[[#This Row],[fnr fylke]],4,25)</f>
        <v>Akershus</v>
      </c>
      <c r="C152" s="10" t="s">
        <v>501</v>
      </c>
      <c r="D152" s="10" t="str">
        <f>MID(base_piv2[[#This Row],[knr kommune]],6,25)</f>
        <v>Frogn</v>
      </c>
      <c r="E152" s="10" t="str">
        <f>CONCATENATE(base_piv2[[#This Row],[kommune]]," (",base_piv2[[#This Row],[fotoår]],")")</f>
        <v>Frogn (2003)</v>
      </c>
      <c r="F152" s="10" t="s">
        <v>918</v>
      </c>
      <c r="G152" s="10">
        <v>11</v>
      </c>
      <c r="H152" s="11" t="s">
        <v>904</v>
      </c>
    </row>
    <row r="153" spans="1:8">
      <c r="A153" s="10" t="s">
        <v>27</v>
      </c>
      <c r="B153" s="10" t="str">
        <f>MID(base_piv2[[#This Row],[fnr fylke]],4,25)</f>
        <v>Akershus</v>
      </c>
      <c r="C153" s="10" t="s">
        <v>501</v>
      </c>
      <c r="D153" s="10" t="str">
        <f>MID(base_piv2[[#This Row],[knr kommune]],6,25)</f>
        <v>Frogn</v>
      </c>
      <c r="E153" s="10" t="str">
        <f>CONCATENATE(base_piv2[[#This Row],[kommune]]," (",base_piv2[[#This Row],[fotoår]],")")</f>
        <v>Frogn (2003)</v>
      </c>
      <c r="F153" s="10" t="s">
        <v>470</v>
      </c>
      <c r="G153" s="10">
        <v>17</v>
      </c>
      <c r="H153" s="11" t="s">
        <v>904</v>
      </c>
    </row>
    <row r="154" spans="1:8">
      <c r="A154" s="10" t="s">
        <v>27</v>
      </c>
      <c r="B154" s="10" t="str">
        <f>MID(base_piv2[[#This Row],[fnr fylke]],4,25)</f>
        <v>Akershus</v>
      </c>
      <c r="C154" s="10" t="s">
        <v>501</v>
      </c>
      <c r="D154" s="10" t="str">
        <f>MID(base_piv2[[#This Row],[knr kommune]],6,25)</f>
        <v>Frogn</v>
      </c>
      <c r="E154" s="10" t="str">
        <f>CONCATENATE(base_piv2[[#This Row],[kommune]]," (",base_piv2[[#This Row],[fotoår]],")")</f>
        <v>Frogn (2003)</v>
      </c>
      <c r="F154" s="10" t="s">
        <v>471</v>
      </c>
      <c r="G154" s="10">
        <v>7</v>
      </c>
      <c r="H154" s="11" t="s">
        <v>904</v>
      </c>
    </row>
    <row r="155" spans="1:8">
      <c r="A155" s="10" t="s">
        <v>27</v>
      </c>
      <c r="B155" s="10" t="str">
        <f>MID(base_piv2[[#This Row],[fnr fylke]],4,25)</f>
        <v>Akershus</v>
      </c>
      <c r="C155" s="10" t="s">
        <v>501</v>
      </c>
      <c r="D155" s="10" t="str">
        <f>MID(base_piv2[[#This Row],[knr kommune]],6,25)</f>
        <v>Frogn</v>
      </c>
      <c r="E155" s="10" t="str">
        <f>CONCATENATE(base_piv2[[#This Row],[kommune]]," (",base_piv2[[#This Row],[fotoår]],")")</f>
        <v>Frogn (2003)</v>
      </c>
      <c r="F155" s="10" t="s">
        <v>472</v>
      </c>
      <c r="G155" s="10">
        <v>10</v>
      </c>
      <c r="H155" s="11" t="s">
        <v>904</v>
      </c>
    </row>
    <row r="156" spans="1:8">
      <c r="A156" s="10" t="s">
        <v>27</v>
      </c>
      <c r="B156" s="10" t="str">
        <f>MID(base_piv2[[#This Row],[fnr fylke]],4,25)</f>
        <v>Akershus</v>
      </c>
      <c r="C156" s="10" t="s">
        <v>502</v>
      </c>
      <c r="D156" s="10" t="str">
        <f>MID(base_piv2[[#This Row],[knr kommune]],6,25)</f>
        <v xml:space="preserve">Nesodden </v>
      </c>
      <c r="E156" s="10" t="str">
        <f>CONCATENATE(base_piv2[[#This Row],[kommune]]," (",base_piv2[[#This Row],[fotoår]],")")</f>
        <v>Nesodden  (2003)</v>
      </c>
      <c r="F156" s="10" t="s">
        <v>467</v>
      </c>
      <c r="G156" s="10">
        <v>12</v>
      </c>
      <c r="H156" s="11" t="s">
        <v>904</v>
      </c>
    </row>
    <row r="157" spans="1:8">
      <c r="A157" s="10" t="s">
        <v>27</v>
      </c>
      <c r="B157" s="10" t="str">
        <f>MID(base_piv2[[#This Row],[fnr fylke]],4,25)</f>
        <v>Akershus</v>
      </c>
      <c r="C157" s="10" t="s">
        <v>502</v>
      </c>
      <c r="D157" s="10" t="str">
        <f>MID(base_piv2[[#This Row],[knr kommune]],6,25)</f>
        <v xml:space="preserve">Nesodden </v>
      </c>
      <c r="E157" s="10" t="str">
        <f>CONCATENATE(base_piv2[[#This Row],[kommune]]," (",base_piv2[[#This Row],[fotoår]],")")</f>
        <v>Nesodden  (2003)</v>
      </c>
      <c r="F157" s="10" t="s">
        <v>466</v>
      </c>
      <c r="G157" s="10">
        <v>1</v>
      </c>
      <c r="H157" s="11" t="s">
        <v>904</v>
      </c>
    </row>
    <row r="158" spans="1:8">
      <c r="A158" s="10" t="s">
        <v>27</v>
      </c>
      <c r="B158" s="10" t="str">
        <f>MID(base_piv2[[#This Row],[fnr fylke]],4,25)</f>
        <v>Akershus</v>
      </c>
      <c r="C158" s="10" t="s">
        <v>502</v>
      </c>
      <c r="D158" s="10" t="str">
        <f>MID(base_piv2[[#This Row],[knr kommune]],6,25)</f>
        <v xml:space="preserve">Nesodden </v>
      </c>
      <c r="E158" s="10" t="str">
        <f>CONCATENATE(base_piv2[[#This Row],[kommune]]," (",base_piv2[[#This Row],[fotoår]],")")</f>
        <v>Nesodden  (2003)</v>
      </c>
      <c r="F158" s="10" t="s">
        <v>468</v>
      </c>
      <c r="G158" s="10">
        <v>19</v>
      </c>
      <c r="H158" s="11" t="s">
        <v>904</v>
      </c>
    </row>
    <row r="159" spans="1:8">
      <c r="A159" s="10" t="s">
        <v>27</v>
      </c>
      <c r="B159" s="10" t="str">
        <f>MID(base_piv2[[#This Row],[fnr fylke]],4,25)</f>
        <v>Akershus</v>
      </c>
      <c r="C159" s="10" t="s">
        <v>502</v>
      </c>
      <c r="D159" s="10" t="str">
        <f>MID(base_piv2[[#This Row],[knr kommune]],6,25)</f>
        <v xml:space="preserve">Nesodden </v>
      </c>
      <c r="E159" s="10" t="str">
        <f>CONCATENATE(base_piv2[[#This Row],[kommune]]," (",base_piv2[[#This Row],[fotoår]],")")</f>
        <v>Nesodden  (2003)</v>
      </c>
      <c r="F159" s="10" t="s">
        <v>918</v>
      </c>
      <c r="G159" s="10">
        <v>1</v>
      </c>
      <c r="H159" s="11" t="s">
        <v>904</v>
      </c>
    </row>
    <row r="160" spans="1:8">
      <c r="A160" s="10" t="s">
        <v>27</v>
      </c>
      <c r="B160" s="10" t="str">
        <f>MID(base_piv2[[#This Row],[fnr fylke]],4,25)</f>
        <v>Akershus</v>
      </c>
      <c r="C160" s="10" t="s">
        <v>502</v>
      </c>
      <c r="D160" s="10" t="str">
        <f>MID(base_piv2[[#This Row],[knr kommune]],6,25)</f>
        <v xml:space="preserve">Nesodden </v>
      </c>
      <c r="E160" s="10" t="str">
        <f>CONCATENATE(base_piv2[[#This Row],[kommune]]," (",base_piv2[[#This Row],[fotoår]],")")</f>
        <v>Nesodden  (2003)</v>
      </c>
      <c r="F160" s="10" t="s">
        <v>470</v>
      </c>
      <c r="G160" s="10">
        <v>4</v>
      </c>
      <c r="H160" s="11" t="s">
        <v>904</v>
      </c>
    </row>
    <row r="161" spans="1:8">
      <c r="A161" s="10" t="s">
        <v>27</v>
      </c>
      <c r="B161" s="10" t="str">
        <f>MID(base_piv2[[#This Row],[fnr fylke]],4,25)</f>
        <v>Akershus</v>
      </c>
      <c r="C161" s="10" t="s">
        <v>502</v>
      </c>
      <c r="D161" s="10" t="str">
        <f>MID(base_piv2[[#This Row],[knr kommune]],6,25)</f>
        <v xml:space="preserve">Nesodden </v>
      </c>
      <c r="E161" s="10" t="str">
        <f>CONCATENATE(base_piv2[[#This Row],[kommune]]," (",base_piv2[[#This Row],[fotoår]],")")</f>
        <v>Nesodden  (2003)</v>
      </c>
      <c r="F161" s="10" t="s">
        <v>471</v>
      </c>
      <c r="G161" s="10">
        <v>24</v>
      </c>
      <c r="H161" s="11" t="s">
        <v>904</v>
      </c>
    </row>
    <row r="162" spans="1:8">
      <c r="A162" s="10" t="s">
        <v>27</v>
      </c>
      <c r="B162" s="10" t="str">
        <f>MID(base_piv2[[#This Row],[fnr fylke]],4,25)</f>
        <v>Akershus</v>
      </c>
      <c r="C162" s="10" t="s">
        <v>502</v>
      </c>
      <c r="D162" s="10" t="str">
        <f>MID(base_piv2[[#This Row],[knr kommune]],6,25)</f>
        <v xml:space="preserve">Nesodden </v>
      </c>
      <c r="E162" s="10" t="str">
        <f>CONCATENATE(base_piv2[[#This Row],[kommune]]," (",base_piv2[[#This Row],[fotoår]],")")</f>
        <v>Nesodden  (2003)</v>
      </c>
      <c r="F162" s="10" t="s">
        <v>472</v>
      </c>
      <c r="G162" s="10">
        <v>17</v>
      </c>
      <c r="H162" s="11" t="s">
        <v>904</v>
      </c>
    </row>
    <row r="163" spans="1:8">
      <c r="A163" s="10" t="s">
        <v>27</v>
      </c>
      <c r="B163" s="10" t="str">
        <f>MID(base_piv2[[#This Row],[fnr fylke]],4,25)</f>
        <v>Akershus</v>
      </c>
      <c r="C163" s="10" t="s">
        <v>503</v>
      </c>
      <c r="D163" s="10" t="str">
        <f>MID(base_piv2[[#This Row],[knr kommune]],6,25)</f>
        <v xml:space="preserve">Oppegård </v>
      </c>
      <c r="E163" s="10" t="str">
        <f>CONCATENATE(base_piv2[[#This Row],[kommune]]," (",base_piv2[[#This Row],[fotoår]],")")</f>
        <v>Oppegård  (2004)</v>
      </c>
      <c r="F163" s="10" t="s">
        <v>467</v>
      </c>
      <c r="G163" s="10">
        <v>0</v>
      </c>
      <c r="H163" s="11" t="s">
        <v>908</v>
      </c>
    </row>
    <row r="164" spans="1:8">
      <c r="A164" s="10" t="s">
        <v>27</v>
      </c>
      <c r="B164" s="10" t="str">
        <f>MID(base_piv2[[#This Row],[fnr fylke]],4,25)</f>
        <v>Akershus</v>
      </c>
      <c r="C164" s="10" t="s">
        <v>503</v>
      </c>
      <c r="D164" s="10" t="str">
        <f>MID(base_piv2[[#This Row],[knr kommune]],6,25)</f>
        <v xml:space="preserve">Oppegård </v>
      </c>
      <c r="E164" s="10" t="str">
        <f>CONCATENATE(base_piv2[[#This Row],[kommune]]," (",base_piv2[[#This Row],[fotoår]],")")</f>
        <v>Oppegård  (2004)</v>
      </c>
      <c r="F164" s="10" t="s">
        <v>466</v>
      </c>
      <c r="G164" s="10">
        <v>0</v>
      </c>
      <c r="H164" s="11" t="s">
        <v>908</v>
      </c>
    </row>
    <row r="165" spans="1:8">
      <c r="A165" s="10" t="s">
        <v>27</v>
      </c>
      <c r="B165" s="10" t="str">
        <f>MID(base_piv2[[#This Row],[fnr fylke]],4,25)</f>
        <v>Akershus</v>
      </c>
      <c r="C165" s="10" t="s">
        <v>503</v>
      </c>
      <c r="D165" s="10" t="str">
        <f>MID(base_piv2[[#This Row],[knr kommune]],6,25)</f>
        <v xml:space="preserve">Oppegård </v>
      </c>
      <c r="E165" s="10" t="str">
        <f>CONCATENATE(base_piv2[[#This Row],[kommune]]," (",base_piv2[[#This Row],[fotoår]],")")</f>
        <v>Oppegård  (2004)</v>
      </c>
      <c r="F165" s="10" t="s">
        <v>468</v>
      </c>
      <c r="G165" s="10">
        <v>0</v>
      </c>
      <c r="H165" s="11" t="s">
        <v>908</v>
      </c>
    </row>
    <row r="166" spans="1:8">
      <c r="A166" s="10" t="s">
        <v>27</v>
      </c>
      <c r="B166" s="10" t="str">
        <f>MID(base_piv2[[#This Row],[fnr fylke]],4,25)</f>
        <v>Akershus</v>
      </c>
      <c r="C166" s="10" t="s">
        <v>503</v>
      </c>
      <c r="D166" s="10" t="str">
        <f>MID(base_piv2[[#This Row],[knr kommune]],6,25)</f>
        <v xml:space="preserve">Oppegård </v>
      </c>
      <c r="E166" s="10" t="str">
        <f>CONCATENATE(base_piv2[[#This Row],[kommune]]," (",base_piv2[[#This Row],[fotoår]],")")</f>
        <v>Oppegård  (2004)</v>
      </c>
      <c r="F166" s="10" t="s">
        <v>918</v>
      </c>
      <c r="G166" s="10">
        <v>6</v>
      </c>
      <c r="H166" s="11" t="s">
        <v>908</v>
      </c>
    </row>
    <row r="167" spans="1:8">
      <c r="A167" s="10" t="s">
        <v>27</v>
      </c>
      <c r="B167" s="10" t="str">
        <f>MID(base_piv2[[#This Row],[fnr fylke]],4,25)</f>
        <v>Akershus</v>
      </c>
      <c r="C167" s="10" t="s">
        <v>503</v>
      </c>
      <c r="D167" s="10" t="str">
        <f>MID(base_piv2[[#This Row],[knr kommune]],6,25)</f>
        <v xml:space="preserve">Oppegård </v>
      </c>
      <c r="E167" s="10" t="str">
        <f>CONCATENATE(base_piv2[[#This Row],[kommune]]," (",base_piv2[[#This Row],[fotoår]],")")</f>
        <v>Oppegård  (2004)</v>
      </c>
      <c r="F167" s="10" t="s">
        <v>470</v>
      </c>
      <c r="G167" s="10">
        <v>0</v>
      </c>
      <c r="H167" s="11" t="s">
        <v>908</v>
      </c>
    </row>
    <row r="168" spans="1:8">
      <c r="A168" s="10" t="s">
        <v>27</v>
      </c>
      <c r="B168" s="10" t="str">
        <f>MID(base_piv2[[#This Row],[fnr fylke]],4,25)</f>
        <v>Akershus</v>
      </c>
      <c r="C168" s="10" t="s">
        <v>503</v>
      </c>
      <c r="D168" s="10" t="str">
        <f>MID(base_piv2[[#This Row],[knr kommune]],6,25)</f>
        <v xml:space="preserve">Oppegård </v>
      </c>
      <c r="E168" s="10" t="str">
        <f>CONCATENATE(base_piv2[[#This Row],[kommune]]," (",base_piv2[[#This Row],[fotoår]],")")</f>
        <v>Oppegård  (2004)</v>
      </c>
      <c r="F168" s="10" t="s">
        <v>471</v>
      </c>
      <c r="G168" s="10">
        <v>0</v>
      </c>
      <c r="H168" s="11" t="s">
        <v>908</v>
      </c>
    </row>
    <row r="169" spans="1:8">
      <c r="A169" s="10" t="s">
        <v>27</v>
      </c>
      <c r="B169" s="10" t="str">
        <f>MID(base_piv2[[#This Row],[fnr fylke]],4,25)</f>
        <v>Akershus</v>
      </c>
      <c r="C169" s="10" t="s">
        <v>503</v>
      </c>
      <c r="D169" s="10" t="str">
        <f>MID(base_piv2[[#This Row],[knr kommune]],6,25)</f>
        <v xml:space="preserve">Oppegård </v>
      </c>
      <c r="E169" s="10" t="str">
        <f>CONCATENATE(base_piv2[[#This Row],[kommune]]," (",base_piv2[[#This Row],[fotoår]],")")</f>
        <v>Oppegård  (2004)</v>
      </c>
      <c r="F169" s="10" t="s">
        <v>472</v>
      </c>
      <c r="G169" s="10">
        <v>0</v>
      </c>
      <c r="H169" s="11" t="s">
        <v>908</v>
      </c>
    </row>
    <row r="170" spans="1:8">
      <c r="A170" s="10" t="s">
        <v>27</v>
      </c>
      <c r="B170" s="10" t="str">
        <f>MID(base_piv2[[#This Row],[fnr fylke]],4,25)</f>
        <v>Akershus</v>
      </c>
      <c r="C170" s="10" t="s">
        <v>504</v>
      </c>
      <c r="D170" s="10" t="str">
        <f>MID(base_piv2[[#This Row],[knr kommune]],6,25)</f>
        <v>Bærum</v>
      </c>
      <c r="E170" s="10" t="str">
        <f>CONCATENATE(base_piv2[[#This Row],[kommune]]," (",base_piv2[[#This Row],[fotoår]],")")</f>
        <v>Bærum (2008)</v>
      </c>
      <c r="F170" s="10" t="s">
        <v>467</v>
      </c>
      <c r="G170" s="10">
        <v>61</v>
      </c>
      <c r="H170" s="11" t="s">
        <v>909</v>
      </c>
    </row>
    <row r="171" spans="1:8">
      <c r="A171" s="10" t="s">
        <v>27</v>
      </c>
      <c r="B171" s="10" t="str">
        <f>MID(base_piv2[[#This Row],[fnr fylke]],4,25)</f>
        <v>Akershus</v>
      </c>
      <c r="C171" s="10" t="s">
        <v>504</v>
      </c>
      <c r="D171" s="10" t="str">
        <f>MID(base_piv2[[#This Row],[knr kommune]],6,25)</f>
        <v>Bærum</v>
      </c>
      <c r="E171" s="10" t="str">
        <f>CONCATENATE(base_piv2[[#This Row],[kommune]]," (",base_piv2[[#This Row],[fotoår]],")")</f>
        <v>Bærum (2008)</v>
      </c>
      <c r="F171" s="10" t="s">
        <v>466</v>
      </c>
      <c r="G171" s="10">
        <v>1</v>
      </c>
      <c r="H171" s="11" t="s">
        <v>909</v>
      </c>
    </row>
    <row r="172" spans="1:8">
      <c r="A172" s="10" t="s">
        <v>27</v>
      </c>
      <c r="B172" s="10" t="str">
        <f>MID(base_piv2[[#This Row],[fnr fylke]],4,25)</f>
        <v>Akershus</v>
      </c>
      <c r="C172" s="10" t="s">
        <v>504</v>
      </c>
      <c r="D172" s="10" t="str">
        <f>MID(base_piv2[[#This Row],[knr kommune]],6,25)</f>
        <v>Bærum</v>
      </c>
      <c r="E172" s="10" t="str">
        <f>CONCATENATE(base_piv2[[#This Row],[kommune]]," (",base_piv2[[#This Row],[fotoår]],")")</f>
        <v>Bærum (2008)</v>
      </c>
      <c r="F172" s="10" t="s">
        <v>468</v>
      </c>
      <c r="G172" s="10">
        <v>27</v>
      </c>
      <c r="H172" s="11" t="s">
        <v>909</v>
      </c>
    </row>
    <row r="173" spans="1:8">
      <c r="A173" s="10" t="s">
        <v>27</v>
      </c>
      <c r="B173" s="10" t="str">
        <f>MID(base_piv2[[#This Row],[fnr fylke]],4,25)</f>
        <v>Akershus</v>
      </c>
      <c r="C173" s="10" t="s">
        <v>504</v>
      </c>
      <c r="D173" s="10" t="str">
        <f>MID(base_piv2[[#This Row],[knr kommune]],6,25)</f>
        <v>Bærum</v>
      </c>
      <c r="E173" s="10" t="str">
        <f>CONCATENATE(base_piv2[[#This Row],[kommune]]," (",base_piv2[[#This Row],[fotoår]],")")</f>
        <v>Bærum (2008)</v>
      </c>
      <c r="F173" s="10" t="s">
        <v>918</v>
      </c>
      <c r="G173" s="10">
        <v>38</v>
      </c>
      <c r="H173" s="11" t="s">
        <v>909</v>
      </c>
    </row>
    <row r="174" spans="1:8">
      <c r="A174" s="10" t="s">
        <v>27</v>
      </c>
      <c r="B174" s="10" t="str">
        <f>MID(base_piv2[[#This Row],[fnr fylke]],4,25)</f>
        <v>Akershus</v>
      </c>
      <c r="C174" s="10" t="s">
        <v>504</v>
      </c>
      <c r="D174" s="10" t="str">
        <f>MID(base_piv2[[#This Row],[knr kommune]],6,25)</f>
        <v>Bærum</v>
      </c>
      <c r="E174" s="10" t="str">
        <f>CONCATENATE(base_piv2[[#This Row],[kommune]]," (",base_piv2[[#This Row],[fotoår]],")")</f>
        <v>Bærum (2008)</v>
      </c>
      <c r="F174" s="10" t="s">
        <v>470</v>
      </c>
      <c r="G174" s="10">
        <v>27</v>
      </c>
      <c r="H174" s="11" t="s">
        <v>909</v>
      </c>
    </row>
    <row r="175" spans="1:8">
      <c r="A175" s="10" t="s">
        <v>27</v>
      </c>
      <c r="B175" s="10" t="str">
        <f>MID(base_piv2[[#This Row],[fnr fylke]],4,25)</f>
        <v>Akershus</v>
      </c>
      <c r="C175" s="10" t="s">
        <v>504</v>
      </c>
      <c r="D175" s="10" t="str">
        <f>MID(base_piv2[[#This Row],[knr kommune]],6,25)</f>
        <v>Bærum</v>
      </c>
      <c r="E175" s="10" t="str">
        <f>CONCATENATE(base_piv2[[#This Row],[kommune]]," (",base_piv2[[#This Row],[fotoår]],")")</f>
        <v>Bærum (2008)</v>
      </c>
      <c r="F175" s="10" t="s">
        <v>471</v>
      </c>
      <c r="G175" s="10">
        <v>12</v>
      </c>
      <c r="H175" s="11" t="s">
        <v>909</v>
      </c>
    </row>
    <row r="176" spans="1:8">
      <c r="A176" s="10" t="s">
        <v>27</v>
      </c>
      <c r="B176" s="10" t="str">
        <f>MID(base_piv2[[#This Row],[fnr fylke]],4,25)</f>
        <v>Akershus</v>
      </c>
      <c r="C176" s="10" t="s">
        <v>504</v>
      </c>
      <c r="D176" s="10" t="str">
        <f>MID(base_piv2[[#This Row],[knr kommune]],6,25)</f>
        <v>Bærum</v>
      </c>
      <c r="E176" s="10" t="str">
        <f>CONCATENATE(base_piv2[[#This Row],[kommune]]," (",base_piv2[[#This Row],[fotoår]],")")</f>
        <v>Bærum (2008)</v>
      </c>
      <c r="F176" s="10" t="s">
        <v>472</v>
      </c>
      <c r="G176" s="10">
        <v>19</v>
      </c>
      <c r="H176" s="11" t="s">
        <v>909</v>
      </c>
    </row>
    <row r="177" spans="1:8">
      <c r="A177" s="10" t="s">
        <v>27</v>
      </c>
      <c r="B177" s="10" t="str">
        <f>MID(base_piv2[[#This Row],[fnr fylke]],4,25)</f>
        <v>Akershus</v>
      </c>
      <c r="C177" s="10" t="s">
        <v>505</v>
      </c>
      <c r="D177" s="10" t="str">
        <f>MID(base_piv2[[#This Row],[knr kommune]],6,25)</f>
        <v>Asker</v>
      </c>
      <c r="E177" s="10" t="str">
        <f>CONCATENATE(base_piv2[[#This Row],[kommune]]," (",base_piv2[[#This Row],[fotoår]],")")</f>
        <v>Asker (2006)</v>
      </c>
      <c r="F177" s="10" t="s">
        <v>467</v>
      </c>
      <c r="G177" s="10">
        <v>121</v>
      </c>
      <c r="H177" s="11" t="s">
        <v>910</v>
      </c>
    </row>
    <row r="178" spans="1:8">
      <c r="A178" s="10" t="s">
        <v>27</v>
      </c>
      <c r="B178" s="10" t="str">
        <f>MID(base_piv2[[#This Row],[fnr fylke]],4,25)</f>
        <v>Akershus</v>
      </c>
      <c r="C178" s="10" t="s">
        <v>505</v>
      </c>
      <c r="D178" s="10" t="str">
        <f>MID(base_piv2[[#This Row],[knr kommune]],6,25)</f>
        <v>Asker</v>
      </c>
      <c r="E178" s="10" t="str">
        <f>CONCATENATE(base_piv2[[#This Row],[kommune]]," (",base_piv2[[#This Row],[fotoår]],")")</f>
        <v>Asker (2006)</v>
      </c>
      <c r="F178" s="10" t="s">
        <v>466</v>
      </c>
      <c r="G178" s="10">
        <v>1</v>
      </c>
      <c r="H178" s="11" t="s">
        <v>910</v>
      </c>
    </row>
    <row r="179" spans="1:8">
      <c r="A179" s="10" t="s">
        <v>27</v>
      </c>
      <c r="B179" s="10" t="str">
        <f>MID(base_piv2[[#This Row],[fnr fylke]],4,25)</f>
        <v>Akershus</v>
      </c>
      <c r="C179" s="10" t="s">
        <v>505</v>
      </c>
      <c r="D179" s="10" t="str">
        <f>MID(base_piv2[[#This Row],[knr kommune]],6,25)</f>
        <v>Asker</v>
      </c>
      <c r="E179" s="10" t="str">
        <f>CONCATENATE(base_piv2[[#This Row],[kommune]]," (",base_piv2[[#This Row],[fotoår]],")")</f>
        <v>Asker (2006)</v>
      </c>
      <c r="F179" s="10" t="s">
        <v>468</v>
      </c>
      <c r="G179" s="10">
        <v>29</v>
      </c>
      <c r="H179" s="11" t="s">
        <v>910</v>
      </c>
    </row>
    <row r="180" spans="1:8">
      <c r="A180" s="10" t="s">
        <v>27</v>
      </c>
      <c r="B180" s="10" t="str">
        <f>MID(base_piv2[[#This Row],[fnr fylke]],4,25)</f>
        <v>Akershus</v>
      </c>
      <c r="C180" s="10" t="s">
        <v>505</v>
      </c>
      <c r="D180" s="10" t="str">
        <f>MID(base_piv2[[#This Row],[knr kommune]],6,25)</f>
        <v>Asker</v>
      </c>
      <c r="E180" s="10" t="str">
        <f>CONCATENATE(base_piv2[[#This Row],[kommune]]," (",base_piv2[[#This Row],[fotoår]],")")</f>
        <v>Asker (2006)</v>
      </c>
      <c r="F180" s="10" t="s">
        <v>918</v>
      </c>
      <c r="G180" s="10">
        <v>13</v>
      </c>
      <c r="H180" s="11" t="s">
        <v>910</v>
      </c>
    </row>
    <row r="181" spans="1:8">
      <c r="A181" s="10" t="s">
        <v>27</v>
      </c>
      <c r="B181" s="10" t="str">
        <f>MID(base_piv2[[#This Row],[fnr fylke]],4,25)</f>
        <v>Akershus</v>
      </c>
      <c r="C181" s="10" t="s">
        <v>505</v>
      </c>
      <c r="D181" s="10" t="str">
        <f>MID(base_piv2[[#This Row],[knr kommune]],6,25)</f>
        <v>Asker</v>
      </c>
      <c r="E181" s="10" t="str">
        <f>CONCATENATE(base_piv2[[#This Row],[kommune]]," (",base_piv2[[#This Row],[fotoår]],")")</f>
        <v>Asker (2006)</v>
      </c>
      <c r="F181" s="10" t="s">
        <v>470</v>
      </c>
      <c r="G181" s="10">
        <v>19</v>
      </c>
      <c r="H181" s="11" t="s">
        <v>910</v>
      </c>
    </row>
    <row r="182" spans="1:8">
      <c r="A182" s="10" t="s">
        <v>27</v>
      </c>
      <c r="B182" s="10" t="str">
        <f>MID(base_piv2[[#This Row],[fnr fylke]],4,25)</f>
        <v>Akershus</v>
      </c>
      <c r="C182" s="10" t="s">
        <v>505</v>
      </c>
      <c r="D182" s="10" t="str">
        <f>MID(base_piv2[[#This Row],[knr kommune]],6,25)</f>
        <v>Asker</v>
      </c>
      <c r="E182" s="10" t="str">
        <f>CONCATENATE(base_piv2[[#This Row],[kommune]]," (",base_piv2[[#This Row],[fotoår]],")")</f>
        <v>Asker (2006)</v>
      </c>
      <c r="F182" s="10" t="s">
        <v>471</v>
      </c>
      <c r="G182" s="10">
        <v>46</v>
      </c>
      <c r="H182" s="11" t="s">
        <v>910</v>
      </c>
    </row>
    <row r="183" spans="1:8">
      <c r="A183" s="10" t="s">
        <v>27</v>
      </c>
      <c r="B183" s="10" t="str">
        <f>MID(base_piv2[[#This Row],[fnr fylke]],4,25)</f>
        <v>Akershus</v>
      </c>
      <c r="C183" s="10" t="s">
        <v>505</v>
      </c>
      <c r="D183" s="10" t="str">
        <f>MID(base_piv2[[#This Row],[knr kommune]],6,25)</f>
        <v>Asker</v>
      </c>
      <c r="E183" s="10" t="str">
        <f>CONCATENATE(base_piv2[[#This Row],[kommune]]," (",base_piv2[[#This Row],[fotoår]],")")</f>
        <v>Asker (2006)</v>
      </c>
      <c r="F183" s="10" t="s">
        <v>472</v>
      </c>
      <c r="G183" s="10">
        <v>47</v>
      </c>
      <c r="H183" s="11" t="s">
        <v>910</v>
      </c>
    </row>
    <row r="184" spans="1:8">
      <c r="A184" s="10" t="s">
        <v>27</v>
      </c>
      <c r="B184" s="10" t="str">
        <f>MID(base_piv2[[#This Row],[fnr fylke]],4,25)</f>
        <v>Akershus</v>
      </c>
      <c r="C184" s="10" t="s">
        <v>506</v>
      </c>
      <c r="D184" s="10" t="str">
        <f>MID(base_piv2[[#This Row],[knr kommune]],6,25)</f>
        <v xml:space="preserve">Aurskog-Høland </v>
      </c>
      <c r="E184" s="10" t="str">
        <f>CONCATENATE(base_piv2[[#This Row],[kommune]]," (",base_piv2[[#This Row],[fotoår]],")")</f>
        <v>Aurskog-Høland  (2005)</v>
      </c>
      <c r="F184" s="10" t="s">
        <v>467</v>
      </c>
      <c r="G184" s="10">
        <v>250</v>
      </c>
      <c r="H184" s="11" t="s">
        <v>911</v>
      </c>
    </row>
    <row r="185" spans="1:8">
      <c r="A185" s="10" t="s">
        <v>27</v>
      </c>
      <c r="B185" s="10" t="str">
        <f>MID(base_piv2[[#This Row],[fnr fylke]],4,25)</f>
        <v>Akershus</v>
      </c>
      <c r="C185" s="10" t="s">
        <v>506</v>
      </c>
      <c r="D185" s="10" t="str">
        <f>MID(base_piv2[[#This Row],[knr kommune]],6,25)</f>
        <v xml:space="preserve">Aurskog-Høland </v>
      </c>
      <c r="E185" s="10" t="str">
        <f>CONCATENATE(base_piv2[[#This Row],[kommune]]," (",base_piv2[[#This Row],[fotoår]],")")</f>
        <v>Aurskog-Høland  (2005)</v>
      </c>
      <c r="F185" s="10" t="s">
        <v>466</v>
      </c>
      <c r="G185" s="10">
        <v>4</v>
      </c>
      <c r="H185" s="11" t="s">
        <v>911</v>
      </c>
    </row>
    <row r="186" spans="1:8">
      <c r="A186" s="10" t="s">
        <v>27</v>
      </c>
      <c r="B186" s="10" t="str">
        <f>MID(base_piv2[[#This Row],[fnr fylke]],4,25)</f>
        <v>Akershus</v>
      </c>
      <c r="C186" s="10" t="s">
        <v>506</v>
      </c>
      <c r="D186" s="10" t="str">
        <f>MID(base_piv2[[#This Row],[knr kommune]],6,25)</f>
        <v xml:space="preserve">Aurskog-Høland </v>
      </c>
      <c r="E186" s="10" t="str">
        <f>CONCATENATE(base_piv2[[#This Row],[kommune]]," (",base_piv2[[#This Row],[fotoår]],")")</f>
        <v>Aurskog-Høland  (2005)</v>
      </c>
      <c r="F186" s="10" t="s">
        <v>468</v>
      </c>
      <c r="G186" s="10">
        <v>36</v>
      </c>
      <c r="H186" s="11" t="s">
        <v>911</v>
      </c>
    </row>
    <row r="187" spans="1:8">
      <c r="A187" s="10" t="s">
        <v>27</v>
      </c>
      <c r="B187" s="10" t="str">
        <f>MID(base_piv2[[#This Row],[fnr fylke]],4,25)</f>
        <v>Akershus</v>
      </c>
      <c r="C187" s="10" t="s">
        <v>506</v>
      </c>
      <c r="D187" s="10" t="str">
        <f>MID(base_piv2[[#This Row],[knr kommune]],6,25)</f>
        <v xml:space="preserve">Aurskog-Høland </v>
      </c>
      <c r="E187" s="10" t="str">
        <f>CONCATENATE(base_piv2[[#This Row],[kommune]]," (",base_piv2[[#This Row],[fotoår]],")")</f>
        <v>Aurskog-Høland  (2005)</v>
      </c>
      <c r="F187" s="10" t="s">
        <v>918</v>
      </c>
      <c r="G187" s="10">
        <v>58</v>
      </c>
      <c r="H187" s="11" t="s">
        <v>911</v>
      </c>
    </row>
    <row r="188" spans="1:8">
      <c r="A188" s="10" t="s">
        <v>27</v>
      </c>
      <c r="B188" s="10" t="str">
        <f>MID(base_piv2[[#This Row],[fnr fylke]],4,25)</f>
        <v>Akershus</v>
      </c>
      <c r="C188" s="10" t="s">
        <v>506</v>
      </c>
      <c r="D188" s="10" t="str">
        <f>MID(base_piv2[[#This Row],[knr kommune]],6,25)</f>
        <v xml:space="preserve">Aurskog-Høland </v>
      </c>
      <c r="E188" s="10" t="str">
        <f>CONCATENATE(base_piv2[[#This Row],[kommune]]," (",base_piv2[[#This Row],[fotoår]],")")</f>
        <v>Aurskog-Høland  (2005)</v>
      </c>
      <c r="F188" s="10" t="s">
        <v>470</v>
      </c>
      <c r="G188" s="10">
        <v>80</v>
      </c>
      <c r="H188" s="11" t="s">
        <v>911</v>
      </c>
    </row>
    <row r="189" spans="1:8">
      <c r="A189" s="10" t="s">
        <v>27</v>
      </c>
      <c r="B189" s="10" t="str">
        <f>MID(base_piv2[[#This Row],[fnr fylke]],4,25)</f>
        <v>Akershus</v>
      </c>
      <c r="C189" s="10" t="s">
        <v>506</v>
      </c>
      <c r="D189" s="10" t="str">
        <f>MID(base_piv2[[#This Row],[knr kommune]],6,25)</f>
        <v xml:space="preserve">Aurskog-Høland </v>
      </c>
      <c r="E189" s="10" t="str">
        <f>CONCATENATE(base_piv2[[#This Row],[kommune]]," (",base_piv2[[#This Row],[fotoår]],")")</f>
        <v>Aurskog-Høland  (2005)</v>
      </c>
      <c r="F189" s="10" t="s">
        <v>471</v>
      </c>
      <c r="G189" s="10">
        <v>17</v>
      </c>
      <c r="H189" s="11" t="s">
        <v>911</v>
      </c>
    </row>
    <row r="190" spans="1:8">
      <c r="A190" s="10" t="s">
        <v>27</v>
      </c>
      <c r="B190" s="10" t="str">
        <f>MID(base_piv2[[#This Row],[fnr fylke]],4,25)</f>
        <v>Akershus</v>
      </c>
      <c r="C190" s="10" t="s">
        <v>506</v>
      </c>
      <c r="D190" s="10" t="str">
        <f>MID(base_piv2[[#This Row],[knr kommune]],6,25)</f>
        <v xml:space="preserve">Aurskog-Høland </v>
      </c>
      <c r="E190" s="10" t="str">
        <f>CONCATENATE(base_piv2[[#This Row],[kommune]]," (",base_piv2[[#This Row],[fotoår]],")")</f>
        <v>Aurskog-Høland  (2005)</v>
      </c>
      <c r="F190" s="10" t="s">
        <v>472</v>
      </c>
      <c r="G190" s="10">
        <v>166</v>
      </c>
      <c r="H190" s="11" t="s">
        <v>911</v>
      </c>
    </row>
    <row r="191" spans="1:8">
      <c r="A191" s="10" t="s">
        <v>27</v>
      </c>
      <c r="B191" s="10" t="str">
        <f>MID(base_piv2[[#This Row],[fnr fylke]],4,25)</f>
        <v>Akershus</v>
      </c>
      <c r="C191" s="10" t="s">
        <v>507</v>
      </c>
      <c r="D191" s="10" t="str">
        <f>MID(base_piv2[[#This Row],[knr kommune]],6,25)</f>
        <v>Sørum</v>
      </c>
      <c r="E191" s="10" t="str">
        <f>CONCATENATE(base_piv2[[#This Row],[kommune]]," (",base_piv2[[#This Row],[fotoår]],")")</f>
        <v>Sørum (2001)</v>
      </c>
      <c r="F191" s="10" t="s">
        <v>467</v>
      </c>
      <c r="G191" s="10">
        <v>88</v>
      </c>
      <c r="H191" s="11" t="s">
        <v>905</v>
      </c>
    </row>
    <row r="192" spans="1:8">
      <c r="A192" s="10" t="s">
        <v>27</v>
      </c>
      <c r="B192" s="10" t="str">
        <f>MID(base_piv2[[#This Row],[fnr fylke]],4,25)</f>
        <v>Akershus</v>
      </c>
      <c r="C192" s="10" t="s">
        <v>507</v>
      </c>
      <c r="D192" s="10" t="str">
        <f>MID(base_piv2[[#This Row],[knr kommune]],6,25)</f>
        <v>Sørum</v>
      </c>
      <c r="E192" s="10" t="str">
        <f>CONCATENATE(base_piv2[[#This Row],[kommune]]," (",base_piv2[[#This Row],[fotoår]],")")</f>
        <v>Sørum (2001)</v>
      </c>
      <c r="F192" s="10" t="s">
        <v>466</v>
      </c>
      <c r="G192" s="10">
        <v>2</v>
      </c>
      <c r="H192" s="11" t="s">
        <v>905</v>
      </c>
    </row>
    <row r="193" spans="1:8">
      <c r="A193" s="10" t="s">
        <v>27</v>
      </c>
      <c r="B193" s="10" t="str">
        <f>MID(base_piv2[[#This Row],[fnr fylke]],4,25)</f>
        <v>Akershus</v>
      </c>
      <c r="C193" s="10" t="s">
        <v>507</v>
      </c>
      <c r="D193" s="10" t="str">
        <f>MID(base_piv2[[#This Row],[knr kommune]],6,25)</f>
        <v>Sørum</v>
      </c>
      <c r="E193" s="10" t="str">
        <f>CONCATENATE(base_piv2[[#This Row],[kommune]]," (",base_piv2[[#This Row],[fotoår]],")")</f>
        <v>Sørum (2001)</v>
      </c>
      <c r="F193" s="10" t="s">
        <v>468</v>
      </c>
      <c r="G193" s="10">
        <v>185</v>
      </c>
      <c r="H193" s="11" t="s">
        <v>905</v>
      </c>
    </row>
    <row r="194" spans="1:8">
      <c r="A194" s="10" t="s">
        <v>27</v>
      </c>
      <c r="B194" s="10" t="str">
        <f>MID(base_piv2[[#This Row],[fnr fylke]],4,25)</f>
        <v>Akershus</v>
      </c>
      <c r="C194" s="10" t="s">
        <v>507</v>
      </c>
      <c r="D194" s="10" t="str">
        <f>MID(base_piv2[[#This Row],[knr kommune]],6,25)</f>
        <v>Sørum</v>
      </c>
      <c r="E194" s="10" t="str">
        <f>CONCATENATE(base_piv2[[#This Row],[kommune]]," (",base_piv2[[#This Row],[fotoår]],")")</f>
        <v>Sørum (2001)</v>
      </c>
      <c r="F194" s="10" t="s">
        <v>918</v>
      </c>
      <c r="G194" s="10">
        <v>53</v>
      </c>
      <c r="H194" s="11" t="s">
        <v>905</v>
      </c>
    </row>
    <row r="195" spans="1:8">
      <c r="A195" s="10" t="s">
        <v>27</v>
      </c>
      <c r="B195" s="10" t="str">
        <f>MID(base_piv2[[#This Row],[fnr fylke]],4,25)</f>
        <v>Akershus</v>
      </c>
      <c r="C195" s="10" t="s">
        <v>507</v>
      </c>
      <c r="D195" s="10" t="str">
        <f>MID(base_piv2[[#This Row],[knr kommune]],6,25)</f>
        <v>Sørum</v>
      </c>
      <c r="E195" s="10" t="str">
        <f>CONCATENATE(base_piv2[[#This Row],[kommune]]," (",base_piv2[[#This Row],[fotoår]],")")</f>
        <v>Sørum (2001)</v>
      </c>
      <c r="F195" s="10" t="s">
        <v>470</v>
      </c>
      <c r="G195" s="10">
        <v>50</v>
      </c>
      <c r="H195" s="11" t="s">
        <v>905</v>
      </c>
    </row>
    <row r="196" spans="1:8">
      <c r="A196" s="10" t="s">
        <v>27</v>
      </c>
      <c r="B196" s="10" t="str">
        <f>MID(base_piv2[[#This Row],[fnr fylke]],4,25)</f>
        <v>Akershus</v>
      </c>
      <c r="C196" s="10" t="s">
        <v>507</v>
      </c>
      <c r="D196" s="10" t="str">
        <f>MID(base_piv2[[#This Row],[knr kommune]],6,25)</f>
        <v>Sørum</v>
      </c>
      <c r="E196" s="10" t="str">
        <f>CONCATENATE(base_piv2[[#This Row],[kommune]]," (",base_piv2[[#This Row],[fotoår]],")")</f>
        <v>Sørum (2001)</v>
      </c>
      <c r="F196" s="10" t="s">
        <v>471</v>
      </c>
      <c r="G196" s="10">
        <v>49</v>
      </c>
      <c r="H196" s="11" t="s">
        <v>905</v>
      </c>
    </row>
    <row r="197" spans="1:8">
      <c r="A197" s="10" t="s">
        <v>27</v>
      </c>
      <c r="B197" s="10" t="str">
        <f>MID(base_piv2[[#This Row],[fnr fylke]],4,25)</f>
        <v>Akershus</v>
      </c>
      <c r="C197" s="10" t="s">
        <v>507</v>
      </c>
      <c r="D197" s="10" t="str">
        <f>MID(base_piv2[[#This Row],[knr kommune]],6,25)</f>
        <v>Sørum</v>
      </c>
      <c r="E197" s="10" t="str">
        <f>CONCATENATE(base_piv2[[#This Row],[kommune]]," (",base_piv2[[#This Row],[fotoår]],")")</f>
        <v>Sørum (2001)</v>
      </c>
      <c r="F197" s="10" t="s">
        <v>472</v>
      </c>
      <c r="G197" s="10">
        <v>75</v>
      </c>
      <c r="H197" s="11" t="s">
        <v>905</v>
      </c>
    </row>
    <row r="198" spans="1:8">
      <c r="A198" s="10" t="s">
        <v>27</v>
      </c>
      <c r="B198" s="10" t="str">
        <f>MID(base_piv2[[#This Row],[fnr fylke]],4,25)</f>
        <v>Akershus</v>
      </c>
      <c r="C198" s="10" t="s">
        <v>508</v>
      </c>
      <c r="D198" s="10" t="str">
        <f>MID(base_piv2[[#This Row],[knr kommune]],6,25)</f>
        <v>Fet</v>
      </c>
      <c r="E198" s="10" t="str">
        <f>CONCATENATE(base_piv2[[#This Row],[kommune]]," (",base_piv2[[#This Row],[fotoår]],")")</f>
        <v>Fet (2004)</v>
      </c>
      <c r="F198" s="10" t="s">
        <v>467</v>
      </c>
      <c r="G198" s="10">
        <v>35</v>
      </c>
      <c r="H198" s="11" t="s">
        <v>908</v>
      </c>
    </row>
    <row r="199" spans="1:8">
      <c r="A199" s="10" t="s">
        <v>27</v>
      </c>
      <c r="B199" s="10" t="str">
        <f>MID(base_piv2[[#This Row],[fnr fylke]],4,25)</f>
        <v>Akershus</v>
      </c>
      <c r="C199" s="10" t="s">
        <v>508</v>
      </c>
      <c r="D199" s="10" t="str">
        <f>MID(base_piv2[[#This Row],[knr kommune]],6,25)</f>
        <v>Fet</v>
      </c>
      <c r="E199" s="10" t="str">
        <f>CONCATENATE(base_piv2[[#This Row],[kommune]]," (",base_piv2[[#This Row],[fotoår]],")")</f>
        <v>Fet (2004)</v>
      </c>
      <c r="F199" s="10" t="s">
        <v>466</v>
      </c>
      <c r="G199" s="10">
        <v>0</v>
      </c>
      <c r="H199" s="11" t="s">
        <v>908</v>
      </c>
    </row>
    <row r="200" spans="1:8">
      <c r="A200" s="10" t="s">
        <v>27</v>
      </c>
      <c r="B200" s="10" t="str">
        <f>MID(base_piv2[[#This Row],[fnr fylke]],4,25)</f>
        <v>Akershus</v>
      </c>
      <c r="C200" s="10" t="s">
        <v>508</v>
      </c>
      <c r="D200" s="10" t="str">
        <f>MID(base_piv2[[#This Row],[knr kommune]],6,25)</f>
        <v>Fet</v>
      </c>
      <c r="E200" s="10" t="str">
        <f>CONCATENATE(base_piv2[[#This Row],[kommune]]," (",base_piv2[[#This Row],[fotoår]],")")</f>
        <v>Fet (2004)</v>
      </c>
      <c r="F200" s="10" t="s">
        <v>468</v>
      </c>
      <c r="G200" s="10">
        <v>51</v>
      </c>
      <c r="H200" s="11" t="s">
        <v>908</v>
      </c>
    </row>
    <row r="201" spans="1:8">
      <c r="A201" s="10" t="s">
        <v>27</v>
      </c>
      <c r="B201" s="10" t="str">
        <f>MID(base_piv2[[#This Row],[fnr fylke]],4,25)</f>
        <v>Akershus</v>
      </c>
      <c r="C201" s="10" t="s">
        <v>508</v>
      </c>
      <c r="D201" s="10" t="str">
        <f>MID(base_piv2[[#This Row],[knr kommune]],6,25)</f>
        <v>Fet</v>
      </c>
      <c r="E201" s="10" t="str">
        <f>CONCATENATE(base_piv2[[#This Row],[kommune]]," (",base_piv2[[#This Row],[fotoår]],")")</f>
        <v>Fet (2004)</v>
      </c>
      <c r="F201" s="10" t="s">
        <v>918</v>
      </c>
      <c r="G201" s="10">
        <v>4</v>
      </c>
      <c r="H201" s="11" t="s">
        <v>908</v>
      </c>
    </row>
    <row r="202" spans="1:8">
      <c r="A202" s="10" t="s">
        <v>27</v>
      </c>
      <c r="B202" s="10" t="str">
        <f>MID(base_piv2[[#This Row],[fnr fylke]],4,25)</f>
        <v>Akershus</v>
      </c>
      <c r="C202" s="10" t="s">
        <v>508</v>
      </c>
      <c r="D202" s="10" t="str">
        <f>MID(base_piv2[[#This Row],[knr kommune]],6,25)</f>
        <v>Fet</v>
      </c>
      <c r="E202" s="10" t="str">
        <f>CONCATENATE(base_piv2[[#This Row],[kommune]]," (",base_piv2[[#This Row],[fotoår]],")")</f>
        <v>Fet (2004)</v>
      </c>
      <c r="F202" s="10" t="s">
        <v>470</v>
      </c>
      <c r="G202" s="10">
        <v>23</v>
      </c>
      <c r="H202" s="11" t="s">
        <v>908</v>
      </c>
    </row>
    <row r="203" spans="1:8">
      <c r="A203" s="10" t="s">
        <v>27</v>
      </c>
      <c r="B203" s="10" t="str">
        <f>MID(base_piv2[[#This Row],[fnr fylke]],4,25)</f>
        <v>Akershus</v>
      </c>
      <c r="C203" s="10" t="s">
        <v>508</v>
      </c>
      <c r="D203" s="10" t="str">
        <f>MID(base_piv2[[#This Row],[knr kommune]],6,25)</f>
        <v>Fet</v>
      </c>
      <c r="E203" s="10" t="str">
        <f>CONCATENATE(base_piv2[[#This Row],[kommune]]," (",base_piv2[[#This Row],[fotoår]],")")</f>
        <v>Fet (2004)</v>
      </c>
      <c r="F203" s="10" t="s">
        <v>471</v>
      </c>
      <c r="G203" s="10">
        <v>10</v>
      </c>
      <c r="H203" s="11" t="s">
        <v>908</v>
      </c>
    </row>
    <row r="204" spans="1:8">
      <c r="A204" s="10" t="s">
        <v>27</v>
      </c>
      <c r="B204" s="10" t="str">
        <f>MID(base_piv2[[#This Row],[fnr fylke]],4,25)</f>
        <v>Akershus</v>
      </c>
      <c r="C204" s="10" t="s">
        <v>508</v>
      </c>
      <c r="D204" s="10" t="str">
        <f>MID(base_piv2[[#This Row],[knr kommune]],6,25)</f>
        <v>Fet</v>
      </c>
      <c r="E204" s="10" t="str">
        <f>CONCATENATE(base_piv2[[#This Row],[kommune]]," (",base_piv2[[#This Row],[fotoår]],")")</f>
        <v>Fet (2004)</v>
      </c>
      <c r="F204" s="10" t="s">
        <v>472</v>
      </c>
      <c r="G204" s="10">
        <v>14</v>
      </c>
      <c r="H204" s="11" t="s">
        <v>908</v>
      </c>
    </row>
    <row r="205" spans="1:8">
      <c r="A205" s="10" t="s">
        <v>27</v>
      </c>
      <c r="B205" s="10" t="str">
        <f>MID(base_piv2[[#This Row],[fnr fylke]],4,25)</f>
        <v>Akershus</v>
      </c>
      <c r="C205" s="10" t="s">
        <v>509</v>
      </c>
      <c r="D205" s="10" t="str">
        <f>MID(base_piv2[[#This Row],[knr kommune]],6,25)</f>
        <v xml:space="preserve">Rælingen </v>
      </c>
      <c r="E205" s="10" t="str">
        <f>CONCATENATE(base_piv2[[#This Row],[kommune]]," (",base_piv2[[#This Row],[fotoår]],")")</f>
        <v>Rælingen  (2003)</v>
      </c>
      <c r="F205" s="10" t="s">
        <v>467</v>
      </c>
      <c r="G205" s="10">
        <v>70</v>
      </c>
      <c r="H205" s="11" t="s">
        <v>904</v>
      </c>
    </row>
    <row r="206" spans="1:8">
      <c r="A206" s="10" t="s">
        <v>27</v>
      </c>
      <c r="B206" s="10" t="str">
        <f>MID(base_piv2[[#This Row],[fnr fylke]],4,25)</f>
        <v>Akershus</v>
      </c>
      <c r="C206" s="10" t="s">
        <v>509</v>
      </c>
      <c r="D206" s="10" t="str">
        <f>MID(base_piv2[[#This Row],[knr kommune]],6,25)</f>
        <v xml:space="preserve">Rælingen </v>
      </c>
      <c r="E206" s="10" t="str">
        <f>CONCATENATE(base_piv2[[#This Row],[kommune]]," (",base_piv2[[#This Row],[fotoår]],")")</f>
        <v>Rælingen  (2003)</v>
      </c>
      <c r="F206" s="10" t="s">
        <v>466</v>
      </c>
      <c r="G206" s="10">
        <v>2</v>
      </c>
      <c r="H206" s="11" t="s">
        <v>904</v>
      </c>
    </row>
    <row r="207" spans="1:8">
      <c r="A207" s="10" t="s">
        <v>27</v>
      </c>
      <c r="B207" s="10" t="str">
        <f>MID(base_piv2[[#This Row],[fnr fylke]],4,25)</f>
        <v>Akershus</v>
      </c>
      <c r="C207" s="10" t="s">
        <v>509</v>
      </c>
      <c r="D207" s="10" t="str">
        <f>MID(base_piv2[[#This Row],[knr kommune]],6,25)</f>
        <v xml:space="preserve">Rælingen </v>
      </c>
      <c r="E207" s="10" t="str">
        <f>CONCATENATE(base_piv2[[#This Row],[kommune]]," (",base_piv2[[#This Row],[fotoår]],")")</f>
        <v>Rælingen  (2003)</v>
      </c>
      <c r="F207" s="10" t="s">
        <v>468</v>
      </c>
      <c r="G207" s="10">
        <v>15</v>
      </c>
      <c r="H207" s="11" t="s">
        <v>904</v>
      </c>
    </row>
    <row r="208" spans="1:8">
      <c r="A208" s="10" t="s">
        <v>27</v>
      </c>
      <c r="B208" s="10" t="str">
        <f>MID(base_piv2[[#This Row],[fnr fylke]],4,25)</f>
        <v>Akershus</v>
      </c>
      <c r="C208" s="10" t="s">
        <v>509</v>
      </c>
      <c r="D208" s="10" t="str">
        <f>MID(base_piv2[[#This Row],[knr kommune]],6,25)</f>
        <v xml:space="preserve">Rælingen </v>
      </c>
      <c r="E208" s="10" t="str">
        <f>CONCATENATE(base_piv2[[#This Row],[kommune]]," (",base_piv2[[#This Row],[fotoår]],")")</f>
        <v>Rælingen  (2003)</v>
      </c>
      <c r="F208" s="10" t="s">
        <v>918</v>
      </c>
      <c r="G208" s="10">
        <v>0</v>
      </c>
      <c r="H208" s="11" t="s">
        <v>904</v>
      </c>
    </row>
    <row r="209" spans="1:8">
      <c r="A209" s="10" t="s">
        <v>27</v>
      </c>
      <c r="B209" s="10" t="str">
        <f>MID(base_piv2[[#This Row],[fnr fylke]],4,25)</f>
        <v>Akershus</v>
      </c>
      <c r="C209" s="10" t="s">
        <v>509</v>
      </c>
      <c r="D209" s="10" t="str">
        <f>MID(base_piv2[[#This Row],[knr kommune]],6,25)</f>
        <v xml:space="preserve">Rælingen </v>
      </c>
      <c r="E209" s="10" t="str">
        <f>CONCATENATE(base_piv2[[#This Row],[kommune]]," (",base_piv2[[#This Row],[fotoår]],")")</f>
        <v>Rælingen  (2003)</v>
      </c>
      <c r="F209" s="10" t="s">
        <v>470</v>
      </c>
      <c r="G209" s="10">
        <v>34</v>
      </c>
      <c r="H209" s="11" t="s">
        <v>904</v>
      </c>
    </row>
    <row r="210" spans="1:8">
      <c r="A210" s="10" t="s">
        <v>27</v>
      </c>
      <c r="B210" s="10" t="str">
        <f>MID(base_piv2[[#This Row],[fnr fylke]],4,25)</f>
        <v>Akershus</v>
      </c>
      <c r="C210" s="10" t="s">
        <v>509</v>
      </c>
      <c r="D210" s="10" t="str">
        <f>MID(base_piv2[[#This Row],[knr kommune]],6,25)</f>
        <v xml:space="preserve">Rælingen </v>
      </c>
      <c r="E210" s="10" t="str">
        <f>CONCATENATE(base_piv2[[#This Row],[kommune]]," (",base_piv2[[#This Row],[fotoår]],")")</f>
        <v>Rælingen  (2003)</v>
      </c>
      <c r="F210" s="10" t="s">
        <v>471</v>
      </c>
      <c r="G210" s="10">
        <v>18</v>
      </c>
      <c r="H210" s="11" t="s">
        <v>904</v>
      </c>
    </row>
    <row r="211" spans="1:8">
      <c r="A211" s="10" t="s">
        <v>27</v>
      </c>
      <c r="B211" s="10" t="str">
        <f>MID(base_piv2[[#This Row],[fnr fylke]],4,25)</f>
        <v>Akershus</v>
      </c>
      <c r="C211" s="10" t="s">
        <v>509</v>
      </c>
      <c r="D211" s="10" t="str">
        <f>MID(base_piv2[[#This Row],[knr kommune]],6,25)</f>
        <v xml:space="preserve">Rælingen </v>
      </c>
      <c r="E211" s="10" t="str">
        <f>CONCATENATE(base_piv2[[#This Row],[kommune]]," (",base_piv2[[#This Row],[fotoår]],")")</f>
        <v>Rælingen  (2003)</v>
      </c>
      <c r="F211" s="10" t="s">
        <v>472</v>
      </c>
      <c r="G211" s="10">
        <v>23</v>
      </c>
      <c r="H211" s="11" t="s">
        <v>904</v>
      </c>
    </row>
    <row r="212" spans="1:8">
      <c r="A212" s="10" t="s">
        <v>27</v>
      </c>
      <c r="B212" s="10" t="str">
        <f>MID(base_piv2[[#This Row],[fnr fylke]],4,25)</f>
        <v>Akershus</v>
      </c>
      <c r="C212" s="10" t="s">
        <v>510</v>
      </c>
      <c r="D212" s="10" t="str">
        <f>MID(base_piv2[[#This Row],[knr kommune]],6,25)</f>
        <v>Enebakk</v>
      </c>
      <c r="E212" s="10" t="str">
        <f>CONCATENATE(base_piv2[[#This Row],[kommune]]," (",base_piv2[[#This Row],[fotoår]],")")</f>
        <v>Enebakk (2003)</v>
      </c>
      <c r="F212" s="10" t="s">
        <v>467</v>
      </c>
      <c r="G212" s="10">
        <v>13</v>
      </c>
      <c r="H212" s="11" t="s">
        <v>904</v>
      </c>
    </row>
    <row r="213" spans="1:8">
      <c r="A213" s="10" t="s">
        <v>27</v>
      </c>
      <c r="B213" s="10" t="str">
        <f>MID(base_piv2[[#This Row],[fnr fylke]],4,25)</f>
        <v>Akershus</v>
      </c>
      <c r="C213" s="10" t="s">
        <v>510</v>
      </c>
      <c r="D213" s="10" t="str">
        <f>MID(base_piv2[[#This Row],[knr kommune]],6,25)</f>
        <v>Enebakk</v>
      </c>
      <c r="E213" s="10" t="str">
        <f>CONCATENATE(base_piv2[[#This Row],[kommune]]," (",base_piv2[[#This Row],[fotoår]],")")</f>
        <v>Enebakk (2003)</v>
      </c>
      <c r="F213" s="10" t="s">
        <v>466</v>
      </c>
      <c r="G213" s="10">
        <v>0</v>
      </c>
      <c r="H213" s="11" t="s">
        <v>904</v>
      </c>
    </row>
    <row r="214" spans="1:8">
      <c r="A214" s="10" t="s">
        <v>27</v>
      </c>
      <c r="B214" s="10" t="str">
        <f>MID(base_piv2[[#This Row],[fnr fylke]],4,25)</f>
        <v>Akershus</v>
      </c>
      <c r="C214" s="10" t="s">
        <v>510</v>
      </c>
      <c r="D214" s="10" t="str">
        <f>MID(base_piv2[[#This Row],[knr kommune]],6,25)</f>
        <v>Enebakk</v>
      </c>
      <c r="E214" s="10" t="str">
        <f>CONCATENATE(base_piv2[[#This Row],[kommune]]," (",base_piv2[[#This Row],[fotoår]],")")</f>
        <v>Enebakk (2003)</v>
      </c>
      <c r="F214" s="10" t="s">
        <v>468</v>
      </c>
      <c r="G214" s="10">
        <v>24</v>
      </c>
      <c r="H214" s="11" t="s">
        <v>904</v>
      </c>
    </row>
    <row r="215" spans="1:8">
      <c r="A215" s="10" t="s">
        <v>27</v>
      </c>
      <c r="B215" s="10" t="str">
        <f>MID(base_piv2[[#This Row],[fnr fylke]],4,25)</f>
        <v>Akershus</v>
      </c>
      <c r="C215" s="10" t="s">
        <v>510</v>
      </c>
      <c r="D215" s="10" t="str">
        <f>MID(base_piv2[[#This Row],[knr kommune]],6,25)</f>
        <v>Enebakk</v>
      </c>
      <c r="E215" s="10" t="str">
        <f>CONCATENATE(base_piv2[[#This Row],[kommune]]," (",base_piv2[[#This Row],[fotoår]],")")</f>
        <v>Enebakk (2003)</v>
      </c>
      <c r="F215" s="10" t="s">
        <v>918</v>
      </c>
      <c r="G215" s="10">
        <v>4</v>
      </c>
      <c r="H215" s="11" t="s">
        <v>904</v>
      </c>
    </row>
    <row r="216" spans="1:8">
      <c r="A216" s="10" t="s">
        <v>27</v>
      </c>
      <c r="B216" s="10" t="str">
        <f>MID(base_piv2[[#This Row],[fnr fylke]],4,25)</f>
        <v>Akershus</v>
      </c>
      <c r="C216" s="10" t="s">
        <v>510</v>
      </c>
      <c r="D216" s="10" t="str">
        <f>MID(base_piv2[[#This Row],[knr kommune]],6,25)</f>
        <v>Enebakk</v>
      </c>
      <c r="E216" s="10" t="str">
        <f>CONCATENATE(base_piv2[[#This Row],[kommune]]," (",base_piv2[[#This Row],[fotoår]],")")</f>
        <v>Enebakk (2003)</v>
      </c>
      <c r="F216" s="10" t="s">
        <v>470</v>
      </c>
      <c r="G216" s="10">
        <v>43</v>
      </c>
      <c r="H216" s="11" t="s">
        <v>904</v>
      </c>
    </row>
    <row r="217" spans="1:8">
      <c r="A217" s="10" t="s">
        <v>27</v>
      </c>
      <c r="B217" s="10" t="str">
        <f>MID(base_piv2[[#This Row],[fnr fylke]],4,25)</f>
        <v>Akershus</v>
      </c>
      <c r="C217" s="10" t="s">
        <v>510</v>
      </c>
      <c r="D217" s="10" t="str">
        <f>MID(base_piv2[[#This Row],[knr kommune]],6,25)</f>
        <v>Enebakk</v>
      </c>
      <c r="E217" s="10" t="str">
        <f>CONCATENATE(base_piv2[[#This Row],[kommune]]," (",base_piv2[[#This Row],[fotoår]],")")</f>
        <v>Enebakk (2003)</v>
      </c>
      <c r="F217" s="10" t="s">
        <v>471</v>
      </c>
      <c r="G217" s="10">
        <v>2</v>
      </c>
      <c r="H217" s="11" t="s">
        <v>904</v>
      </c>
    </row>
    <row r="218" spans="1:8">
      <c r="A218" s="10" t="s">
        <v>27</v>
      </c>
      <c r="B218" s="10" t="str">
        <f>MID(base_piv2[[#This Row],[fnr fylke]],4,25)</f>
        <v>Akershus</v>
      </c>
      <c r="C218" s="10" t="s">
        <v>510</v>
      </c>
      <c r="D218" s="10" t="str">
        <f>MID(base_piv2[[#This Row],[knr kommune]],6,25)</f>
        <v>Enebakk</v>
      </c>
      <c r="E218" s="10" t="str">
        <f>CONCATENATE(base_piv2[[#This Row],[kommune]]," (",base_piv2[[#This Row],[fotoår]],")")</f>
        <v>Enebakk (2003)</v>
      </c>
      <c r="F218" s="10" t="s">
        <v>472</v>
      </c>
      <c r="G218" s="10">
        <v>7</v>
      </c>
      <c r="H218" s="11" t="s">
        <v>904</v>
      </c>
    </row>
    <row r="219" spans="1:8">
      <c r="A219" s="10" t="s">
        <v>27</v>
      </c>
      <c r="B219" s="10" t="str">
        <f>MID(base_piv2[[#This Row],[fnr fylke]],4,25)</f>
        <v>Akershus</v>
      </c>
      <c r="C219" s="10" t="s">
        <v>511</v>
      </c>
      <c r="D219" s="10" t="str">
        <f>MID(base_piv2[[#This Row],[knr kommune]],6,25)</f>
        <v>Lørenskog</v>
      </c>
      <c r="E219" s="10" t="str">
        <f>CONCATENATE(base_piv2[[#This Row],[kommune]]," (",base_piv2[[#This Row],[fotoår]],")")</f>
        <v>Lørenskog (2003)</v>
      </c>
      <c r="F219" s="10" t="s">
        <v>467</v>
      </c>
      <c r="G219" s="10">
        <v>47</v>
      </c>
      <c r="H219" s="11" t="s">
        <v>904</v>
      </c>
    </row>
    <row r="220" spans="1:8">
      <c r="A220" s="10" t="s">
        <v>27</v>
      </c>
      <c r="B220" s="10" t="str">
        <f>MID(base_piv2[[#This Row],[fnr fylke]],4,25)</f>
        <v>Akershus</v>
      </c>
      <c r="C220" s="10" t="s">
        <v>511</v>
      </c>
      <c r="D220" s="10" t="str">
        <f>MID(base_piv2[[#This Row],[knr kommune]],6,25)</f>
        <v>Lørenskog</v>
      </c>
      <c r="E220" s="10" t="str">
        <f>CONCATENATE(base_piv2[[#This Row],[kommune]]," (",base_piv2[[#This Row],[fotoår]],")")</f>
        <v>Lørenskog (2003)</v>
      </c>
      <c r="F220" s="10" t="s">
        <v>466</v>
      </c>
      <c r="G220" s="10">
        <v>0</v>
      </c>
      <c r="H220" s="11" t="s">
        <v>904</v>
      </c>
    </row>
    <row r="221" spans="1:8">
      <c r="A221" s="10" t="s">
        <v>27</v>
      </c>
      <c r="B221" s="10" t="str">
        <f>MID(base_piv2[[#This Row],[fnr fylke]],4,25)</f>
        <v>Akershus</v>
      </c>
      <c r="C221" s="10" t="s">
        <v>511</v>
      </c>
      <c r="D221" s="10" t="str">
        <f>MID(base_piv2[[#This Row],[knr kommune]],6,25)</f>
        <v>Lørenskog</v>
      </c>
      <c r="E221" s="10" t="str">
        <f>CONCATENATE(base_piv2[[#This Row],[kommune]]," (",base_piv2[[#This Row],[fotoår]],")")</f>
        <v>Lørenskog (2003)</v>
      </c>
      <c r="F221" s="10" t="s">
        <v>468</v>
      </c>
      <c r="G221" s="10">
        <v>32</v>
      </c>
      <c r="H221" s="11" t="s">
        <v>904</v>
      </c>
    </row>
    <row r="222" spans="1:8">
      <c r="A222" s="10" t="s">
        <v>27</v>
      </c>
      <c r="B222" s="10" t="str">
        <f>MID(base_piv2[[#This Row],[fnr fylke]],4,25)</f>
        <v>Akershus</v>
      </c>
      <c r="C222" s="10" t="s">
        <v>511</v>
      </c>
      <c r="D222" s="10" t="str">
        <f>MID(base_piv2[[#This Row],[knr kommune]],6,25)</f>
        <v>Lørenskog</v>
      </c>
      <c r="E222" s="10" t="str">
        <f>CONCATENATE(base_piv2[[#This Row],[kommune]]," (",base_piv2[[#This Row],[fotoår]],")")</f>
        <v>Lørenskog (2003)</v>
      </c>
      <c r="F222" s="10" t="s">
        <v>918</v>
      </c>
      <c r="G222" s="10">
        <v>1</v>
      </c>
      <c r="H222" s="11" t="s">
        <v>904</v>
      </c>
    </row>
    <row r="223" spans="1:8">
      <c r="A223" s="10" t="s">
        <v>27</v>
      </c>
      <c r="B223" s="10" t="str">
        <f>MID(base_piv2[[#This Row],[fnr fylke]],4,25)</f>
        <v>Akershus</v>
      </c>
      <c r="C223" s="10" t="s">
        <v>511</v>
      </c>
      <c r="D223" s="10" t="str">
        <f>MID(base_piv2[[#This Row],[knr kommune]],6,25)</f>
        <v>Lørenskog</v>
      </c>
      <c r="E223" s="10" t="str">
        <f>CONCATENATE(base_piv2[[#This Row],[kommune]]," (",base_piv2[[#This Row],[fotoår]],")")</f>
        <v>Lørenskog (2003)</v>
      </c>
      <c r="F223" s="10" t="s">
        <v>470</v>
      </c>
      <c r="G223" s="10">
        <v>23</v>
      </c>
      <c r="H223" s="11" t="s">
        <v>904</v>
      </c>
    </row>
    <row r="224" spans="1:8">
      <c r="A224" s="10" t="s">
        <v>27</v>
      </c>
      <c r="B224" s="10" t="str">
        <f>MID(base_piv2[[#This Row],[fnr fylke]],4,25)</f>
        <v>Akershus</v>
      </c>
      <c r="C224" s="10" t="s">
        <v>511</v>
      </c>
      <c r="D224" s="10" t="str">
        <f>MID(base_piv2[[#This Row],[knr kommune]],6,25)</f>
        <v>Lørenskog</v>
      </c>
      <c r="E224" s="10" t="str">
        <f>CONCATENATE(base_piv2[[#This Row],[kommune]]," (",base_piv2[[#This Row],[fotoår]],")")</f>
        <v>Lørenskog (2003)</v>
      </c>
      <c r="F224" s="10" t="s">
        <v>471</v>
      </c>
      <c r="G224" s="10">
        <v>48</v>
      </c>
      <c r="H224" s="11" t="s">
        <v>904</v>
      </c>
    </row>
    <row r="225" spans="1:8">
      <c r="A225" s="10" t="s">
        <v>27</v>
      </c>
      <c r="B225" s="10" t="str">
        <f>MID(base_piv2[[#This Row],[fnr fylke]],4,25)</f>
        <v>Akershus</v>
      </c>
      <c r="C225" s="10" t="s">
        <v>511</v>
      </c>
      <c r="D225" s="10" t="str">
        <f>MID(base_piv2[[#This Row],[knr kommune]],6,25)</f>
        <v>Lørenskog</v>
      </c>
      <c r="E225" s="10" t="str">
        <f>CONCATENATE(base_piv2[[#This Row],[kommune]]," (",base_piv2[[#This Row],[fotoår]],")")</f>
        <v>Lørenskog (2003)</v>
      </c>
      <c r="F225" s="10" t="s">
        <v>472</v>
      </c>
      <c r="G225" s="10">
        <v>120</v>
      </c>
      <c r="H225" s="11" t="s">
        <v>904</v>
      </c>
    </row>
    <row r="226" spans="1:8">
      <c r="A226" s="10" t="s">
        <v>27</v>
      </c>
      <c r="B226" s="10" t="str">
        <f>MID(base_piv2[[#This Row],[fnr fylke]],4,25)</f>
        <v>Akershus</v>
      </c>
      <c r="C226" s="10" t="s">
        <v>512</v>
      </c>
      <c r="D226" s="10" t="str">
        <f>MID(base_piv2[[#This Row],[knr kommune]],6,25)</f>
        <v>Skedsmo</v>
      </c>
      <c r="E226" s="10" t="str">
        <f>CONCATENATE(base_piv2[[#This Row],[kommune]]," (",base_piv2[[#This Row],[fotoår]],")")</f>
        <v>Skedsmo (2003)</v>
      </c>
      <c r="F226" s="10" t="s">
        <v>467</v>
      </c>
      <c r="G226" s="10">
        <v>153</v>
      </c>
      <c r="H226" s="11" t="s">
        <v>904</v>
      </c>
    </row>
    <row r="227" spans="1:8">
      <c r="A227" s="10" t="s">
        <v>27</v>
      </c>
      <c r="B227" s="10" t="str">
        <f>MID(base_piv2[[#This Row],[fnr fylke]],4,25)</f>
        <v>Akershus</v>
      </c>
      <c r="C227" s="10" t="s">
        <v>512</v>
      </c>
      <c r="D227" s="10" t="str">
        <f>MID(base_piv2[[#This Row],[knr kommune]],6,25)</f>
        <v>Skedsmo</v>
      </c>
      <c r="E227" s="10" t="str">
        <f>CONCATENATE(base_piv2[[#This Row],[kommune]]," (",base_piv2[[#This Row],[fotoår]],")")</f>
        <v>Skedsmo (2003)</v>
      </c>
      <c r="F227" s="10" t="s">
        <v>466</v>
      </c>
      <c r="G227" s="10">
        <v>0</v>
      </c>
      <c r="H227" s="11" t="s">
        <v>904</v>
      </c>
    </row>
    <row r="228" spans="1:8">
      <c r="A228" s="10" t="s">
        <v>27</v>
      </c>
      <c r="B228" s="10" t="str">
        <f>MID(base_piv2[[#This Row],[fnr fylke]],4,25)</f>
        <v>Akershus</v>
      </c>
      <c r="C228" s="10" t="s">
        <v>512</v>
      </c>
      <c r="D228" s="10" t="str">
        <f>MID(base_piv2[[#This Row],[knr kommune]],6,25)</f>
        <v>Skedsmo</v>
      </c>
      <c r="E228" s="10" t="str">
        <f>CONCATENATE(base_piv2[[#This Row],[kommune]]," (",base_piv2[[#This Row],[fotoår]],")")</f>
        <v>Skedsmo (2003)</v>
      </c>
      <c r="F228" s="10" t="s">
        <v>468</v>
      </c>
      <c r="G228" s="10">
        <v>40</v>
      </c>
      <c r="H228" s="11" t="s">
        <v>904</v>
      </c>
    </row>
    <row r="229" spans="1:8">
      <c r="A229" s="10" t="s">
        <v>27</v>
      </c>
      <c r="B229" s="10" t="str">
        <f>MID(base_piv2[[#This Row],[fnr fylke]],4,25)</f>
        <v>Akershus</v>
      </c>
      <c r="C229" s="10" t="s">
        <v>512</v>
      </c>
      <c r="D229" s="10" t="str">
        <f>MID(base_piv2[[#This Row],[knr kommune]],6,25)</f>
        <v>Skedsmo</v>
      </c>
      <c r="E229" s="10" t="str">
        <f>CONCATENATE(base_piv2[[#This Row],[kommune]]," (",base_piv2[[#This Row],[fotoår]],")")</f>
        <v>Skedsmo (2003)</v>
      </c>
      <c r="F229" s="10" t="s">
        <v>918</v>
      </c>
      <c r="G229" s="10">
        <v>135</v>
      </c>
      <c r="H229" s="11" t="s">
        <v>904</v>
      </c>
    </row>
    <row r="230" spans="1:8">
      <c r="A230" s="10" t="s">
        <v>27</v>
      </c>
      <c r="B230" s="10" t="str">
        <f>MID(base_piv2[[#This Row],[fnr fylke]],4,25)</f>
        <v>Akershus</v>
      </c>
      <c r="C230" s="10" t="s">
        <v>512</v>
      </c>
      <c r="D230" s="10" t="str">
        <f>MID(base_piv2[[#This Row],[knr kommune]],6,25)</f>
        <v>Skedsmo</v>
      </c>
      <c r="E230" s="10" t="str">
        <f>CONCATENATE(base_piv2[[#This Row],[kommune]]," (",base_piv2[[#This Row],[fotoår]],")")</f>
        <v>Skedsmo (2003)</v>
      </c>
      <c r="F230" s="10" t="s">
        <v>470</v>
      </c>
      <c r="G230" s="10">
        <v>57</v>
      </c>
      <c r="H230" s="11" t="s">
        <v>904</v>
      </c>
    </row>
    <row r="231" spans="1:8">
      <c r="A231" s="10" t="s">
        <v>27</v>
      </c>
      <c r="B231" s="10" t="str">
        <f>MID(base_piv2[[#This Row],[fnr fylke]],4,25)</f>
        <v>Akershus</v>
      </c>
      <c r="C231" s="10" t="s">
        <v>512</v>
      </c>
      <c r="D231" s="10" t="str">
        <f>MID(base_piv2[[#This Row],[knr kommune]],6,25)</f>
        <v>Skedsmo</v>
      </c>
      <c r="E231" s="10" t="str">
        <f>CONCATENATE(base_piv2[[#This Row],[kommune]]," (",base_piv2[[#This Row],[fotoår]],")")</f>
        <v>Skedsmo (2003)</v>
      </c>
      <c r="F231" s="10" t="s">
        <v>471</v>
      </c>
      <c r="G231" s="10">
        <v>9</v>
      </c>
      <c r="H231" s="11" t="s">
        <v>904</v>
      </c>
    </row>
    <row r="232" spans="1:8">
      <c r="A232" s="10" t="s">
        <v>27</v>
      </c>
      <c r="B232" s="10" t="str">
        <f>MID(base_piv2[[#This Row],[fnr fylke]],4,25)</f>
        <v>Akershus</v>
      </c>
      <c r="C232" s="10" t="s">
        <v>512</v>
      </c>
      <c r="D232" s="10" t="str">
        <f>MID(base_piv2[[#This Row],[knr kommune]],6,25)</f>
        <v>Skedsmo</v>
      </c>
      <c r="E232" s="10" t="str">
        <f>CONCATENATE(base_piv2[[#This Row],[kommune]]," (",base_piv2[[#This Row],[fotoår]],")")</f>
        <v>Skedsmo (2003)</v>
      </c>
      <c r="F232" s="10" t="s">
        <v>472</v>
      </c>
      <c r="G232" s="10">
        <v>102</v>
      </c>
      <c r="H232" s="11" t="s">
        <v>904</v>
      </c>
    </row>
    <row r="233" spans="1:8">
      <c r="A233" s="10" t="s">
        <v>27</v>
      </c>
      <c r="B233" s="10" t="str">
        <f>MID(base_piv2[[#This Row],[fnr fylke]],4,25)</f>
        <v>Akershus</v>
      </c>
      <c r="C233" s="10" t="s">
        <v>513</v>
      </c>
      <c r="D233" s="10" t="str">
        <f>MID(base_piv2[[#This Row],[knr kommune]],6,25)</f>
        <v xml:space="preserve">Nittedal </v>
      </c>
      <c r="E233" s="10" t="str">
        <f>CONCATENATE(base_piv2[[#This Row],[kommune]]," (",base_piv2[[#This Row],[fotoår]],")")</f>
        <v>Nittedal  (2002)</v>
      </c>
      <c r="F233" s="10" t="s">
        <v>467</v>
      </c>
      <c r="G233" s="10">
        <v>30</v>
      </c>
      <c r="H233" s="11" t="s">
        <v>906</v>
      </c>
    </row>
    <row r="234" spans="1:8">
      <c r="A234" s="10" t="s">
        <v>27</v>
      </c>
      <c r="B234" s="10" t="str">
        <f>MID(base_piv2[[#This Row],[fnr fylke]],4,25)</f>
        <v>Akershus</v>
      </c>
      <c r="C234" s="10" t="s">
        <v>513</v>
      </c>
      <c r="D234" s="10" t="str">
        <f>MID(base_piv2[[#This Row],[knr kommune]],6,25)</f>
        <v xml:space="preserve">Nittedal </v>
      </c>
      <c r="E234" s="10" t="str">
        <f>CONCATENATE(base_piv2[[#This Row],[kommune]]," (",base_piv2[[#This Row],[fotoår]],")")</f>
        <v>Nittedal  (2002)</v>
      </c>
      <c r="F234" s="10" t="s">
        <v>466</v>
      </c>
      <c r="G234" s="10">
        <v>0</v>
      </c>
      <c r="H234" s="11" t="s">
        <v>906</v>
      </c>
    </row>
    <row r="235" spans="1:8">
      <c r="A235" s="10" t="s">
        <v>27</v>
      </c>
      <c r="B235" s="10" t="str">
        <f>MID(base_piv2[[#This Row],[fnr fylke]],4,25)</f>
        <v>Akershus</v>
      </c>
      <c r="C235" s="10" t="s">
        <v>513</v>
      </c>
      <c r="D235" s="10" t="str">
        <f>MID(base_piv2[[#This Row],[knr kommune]],6,25)</f>
        <v xml:space="preserve">Nittedal </v>
      </c>
      <c r="E235" s="10" t="str">
        <f>CONCATENATE(base_piv2[[#This Row],[kommune]]," (",base_piv2[[#This Row],[fotoår]],")")</f>
        <v>Nittedal  (2002)</v>
      </c>
      <c r="F235" s="10" t="s">
        <v>468</v>
      </c>
      <c r="G235" s="10">
        <v>17</v>
      </c>
      <c r="H235" s="11" t="s">
        <v>906</v>
      </c>
    </row>
    <row r="236" spans="1:8">
      <c r="A236" s="10" t="s">
        <v>27</v>
      </c>
      <c r="B236" s="10" t="str">
        <f>MID(base_piv2[[#This Row],[fnr fylke]],4,25)</f>
        <v>Akershus</v>
      </c>
      <c r="C236" s="10" t="s">
        <v>513</v>
      </c>
      <c r="D236" s="10" t="str">
        <f>MID(base_piv2[[#This Row],[knr kommune]],6,25)</f>
        <v xml:space="preserve">Nittedal </v>
      </c>
      <c r="E236" s="10" t="str">
        <f>CONCATENATE(base_piv2[[#This Row],[kommune]]," (",base_piv2[[#This Row],[fotoår]],")")</f>
        <v>Nittedal  (2002)</v>
      </c>
      <c r="F236" s="10" t="s">
        <v>918</v>
      </c>
      <c r="G236" s="10">
        <v>17</v>
      </c>
      <c r="H236" s="11" t="s">
        <v>906</v>
      </c>
    </row>
    <row r="237" spans="1:8">
      <c r="A237" s="10" t="s">
        <v>27</v>
      </c>
      <c r="B237" s="10" t="str">
        <f>MID(base_piv2[[#This Row],[fnr fylke]],4,25)</f>
        <v>Akershus</v>
      </c>
      <c r="C237" s="10" t="s">
        <v>513</v>
      </c>
      <c r="D237" s="10" t="str">
        <f>MID(base_piv2[[#This Row],[knr kommune]],6,25)</f>
        <v xml:space="preserve">Nittedal </v>
      </c>
      <c r="E237" s="10" t="str">
        <f>CONCATENATE(base_piv2[[#This Row],[kommune]]," (",base_piv2[[#This Row],[fotoår]],")")</f>
        <v>Nittedal  (2002)</v>
      </c>
      <c r="F237" s="10" t="s">
        <v>470</v>
      </c>
      <c r="G237" s="10">
        <v>32</v>
      </c>
      <c r="H237" s="11" t="s">
        <v>906</v>
      </c>
    </row>
    <row r="238" spans="1:8">
      <c r="A238" s="10" t="s">
        <v>27</v>
      </c>
      <c r="B238" s="10" t="str">
        <f>MID(base_piv2[[#This Row],[fnr fylke]],4,25)</f>
        <v>Akershus</v>
      </c>
      <c r="C238" s="10" t="s">
        <v>513</v>
      </c>
      <c r="D238" s="10" t="str">
        <f>MID(base_piv2[[#This Row],[knr kommune]],6,25)</f>
        <v xml:space="preserve">Nittedal </v>
      </c>
      <c r="E238" s="10" t="str">
        <f>CONCATENATE(base_piv2[[#This Row],[kommune]]," (",base_piv2[[#This Row],[fotoår]],")")</f>
        <v>Nittedal  (2002)</v>
      </c>
      <c r="F238" s="10" t="s">
        <v>471</v>
      </c>
      <c r="G238" s="10">
        <v>29</v>
      </c>
      <c r="H238" s="11" t="s">
        <v>906</v>
      </c>
    </row>
    <row r="239" spans="1:8">
      <c r="A239" s="10" t="s">
        <v>27</v>
      </c>
      <c r="B239" s="10" t="str">
        <f>MID(base_piv2[[#This Row],[fnr fylke]],4,25)</f>
        <v>Akershus</v>
      </c>
      <c r="C239" s="10" t="s">
        <v>513</v>
      </c>
      <c r="D239" s="10" t="str">
        <f>MID(base_piv2[[#This Row],[knr kommune]],6,25)</f>
        <v xml:space="preserve">Nittedal </v>
      </c>
      <c r="E239" s="10" t="str">
        <f>CONCATENATE(base_piv2[[#This Row],[kommune]]," (",base_piv2[[#This Row],[fotoår]],")")</f>
        <v>Nittedal  (2002)</v>
      </c>
      <c r="F239" s="10" t="s">
        <v>472</v>
      </c>
      <c r="G239" s="10">
        <v>29</v>
      </c>
      <c r="H239" s="11" t="s">
        <v>906</v>
      </c>
    </row>
    <row r="240" spans="1:8">
      <c r="A240" s="10" t="s">
        <v>27</v>
      </c>
      <c r="B240" s="10" t="str">
        <f>MID(base_piv2[[#This Row],[fnr fylke]],4,25)</f>
        <v>Akershus</v>
      </c>
      <c r="C240" s="10" t="s">
        <v>514</v>
      </c>
      <c r="D240" s="10" t="str">
        <f>MID(base_piv2[[#This Row],[knr kommune]],6,25)</f>
        <v xml:space="preserve">Gjerdrum </v>
      </c>
      <c r="E240" s="10" t="str">
        <f>CONCATENATE(base_piv2[[#This Row],[kommune]]," (",base_piv2[[#This Row],[fotoår]],")")</f>
        <v>Gjerdrum  (2004)</v>
      </c>
      <c r="F240" s="10" t="s">
        <v>467</v>
      </c>
      <c r="G240" s="10">
        <v>36</v>
      </c>
      <c r="H240" s="11" t="s">
        <v>908</v>
      </c>
    </row>
    <row r="241" spans="1:8">
      <c r="A241" s="10" t="s">
        <v>27</v>
      </c>
      <c r="B241" s="10" t="str">
        <f>MID(base_piv2[[#This Row],[fnr fylke]],4,25)</f>
        <v>Akershus</v>
      </c>
      <c r="C241" s="10" t="s">
        <v>514</v>
      </c>
      <c r="D241" s="10" t="str">
        <f>MID(base_piv2[[#This Row],[knr kommune]],6,25)</f>
        <v xml:space="preserve">Gjerdrum </v>
      </c>
      <c r="E241" s="10" t="str">
        <f>CONCATENATE(base_piv2[[#This Row],[kommune]]," (",base_piv2[[#This Row],[fotoår]],")")</f>
        <v>Gjerdrum  (2004)</v>
      </c>
      <c r="F241" s="10" t="s">
        <v>466</v>
      </c>
      <c r="G241" s="10">
        <v>0</v>
      </c>
      <c r="H241" s="11" t="s">
        <v>908</v>
      </c>
    </row>
    <row r="242" spans="1:8">
      <c r="A242" s="10" t="s">
        <v>27</v>
      </c>
      <c r="B242" s="10" t="str">
        <f>MID(base_piv2[[#This Row],[fnr fylke]],4,25)</f>
        <v>Akershus</v>
      </c>
      <c r="C242" s="10" t="s">
        <v>514</v>
      </c>
      <c r="D242" s="10" t="str">
        <f>MID(base_piv2[[#This Row],[knr kommune]],6,25)</f>
        <v xml:space="preserve">Gjerdrum </v>
      </c>
      <c r="E242" s="10" t="str">
        <f>CONCATENATE(base_piv2[[#This Row],[kommune]]," (",base_piv2[[#This Row],[fotoår]],")")</f>
        <v>Gjerdrum  (2004)</v>
      </c>
      <c r="F242" s="10" t="s">
        <v>468</v>
      </c>
      <c r="G242" s="10">
        <v>25</v>
      </c>
      <c r="H242" s="11" t="s">
        <v>908</v>
      </c>
    </row>
    <row r="243" spans="1:8">
      <c r="A243" s="10" t="s">
        <v>27</v>
      </c>
      <c r="B243" s="10" t="str">
        <f>MID(base_piv2[[#This Row],[fnr fylke]],4,25)</f>
        <v>Akershus</v>
      </c>
      <c r="C243" s="10" t="s">
        <v>514</v>
      </c>
      <c r="D243" s="10" t="str">
        <f>MID(base_piv2[[#This Row],[knr kommune]],6,25)</f>
        <v xml:space="preserve">Gjerdrum </v>
      </c>
      <c r="E243" s="10" t="str">
        <f>CONCATENATE(base_piv2[[#This Row],[kommune]]," (",base_piv2[[#This Row],[fotoår]],")")</f>
        <v>Gjerdrum  (2004)</v>
      </c>
      <c r="F243" s="10" t="s">
        <v>918</v>
      </c>
      <c r="G243" s="10">
        <v>0</v>
      </c>
      <c r="H243" s="11" t="s">
        <v>908</v>
      </c>
    </row>
    <row r="244" spans="1:8">
      <c r="A244" s="10" t="s">
        <v>27</v>
      </c>
      <c r="B244" s="10" t="str">
        <f>MID(base_piv2[[#This Row],[fnr fylke]],4,25)</f>
        <v>Akershus</v>
      </c>
      <c r="C244" s="10" t="s">
        <v>514</v>
      </c>
      <c r="D244" s="10" t="str">
        <f>MID(base_piv2[[#This Row],[knr kommune]],6,25)</f>
        <v xml:space="preserve">Gjerdrum </v>
      </c>
      <c r="E244" s="10" t="str">
        <f>CONCATENATE(base_piv2[[#This Row],[kommune]]," (",base_piv2[[#This Row],[fotoår]],")")</f>
        <v>Gjerdrum  (2004)</v>
      </c>
      <c r="F244" s="10" t="s">
        <v>470</v>
      </c>
      <c r="G244" s="10">
        <v>32</v>
      </c>
      <c r="H244" s="11" t="s">
        <v>908</v>
      </c>
    </row>
    <row r="245" spans="1:8">
      <c r="A245" s="10" t="s">
        <v>27</v>
      </c>
      <c r="B245" s="10" t="str">
        <f>MID(base_piv2[[#This Row],[fnr fylke]],4,25)</f>
        <v>Akershus</v>
      </c>
      <c r="C245" s="10" t="s">
        <v>514</v>
      </c>
      <c r="D245" s="10" t="str">
        <f>MID(base_piv2[[#This Row],[knr kommune]],6,25)</f>
        <v xml:space="preserve">Gjerdrum </v>
      </c>
      <c r="E245" s="10" t="str">
        <f>CONCATENATE(base_piv2[[#This Row],[kommune]]," (",base_piv2[[#This Row],[fotoår]],")")</f>
        <v>Gjerdrum  (2004)</v>
      </c>
      <c r="F245" s="10" t="s">
        <v>471</v>
      </c>
      <c r="G245" s="10">
        <v>6</v>
      </c>
      <c r="H245" s="11" t="s">
        <v>908</v>
      </c>
    </row>
    <row r="246" spans="1:8">
      <c r="A246" s="10" t="s">
        <v>27</v>
      </c>
      <c r="B246" s="10" t="str">
        <f>MID(base_piv2[[#This Row],[fnr fylke]],4,25)</f>
        <v>Akershus</v>
      </c>
      <c r="C246" s="10" t="s">
        <v>514</v>
      </c>
      <c r="D246" s="10" t="str">
        <f>MID(base_piv2[[#This Row],[knr kommune]],6,25)</f>
        <v xml:space="preserve">Gjerdrum </v>
      </c>
      <c r="E246" s="10" t="str">
        <f>CONCATENATE(base_piv2[[#This Row],[kommune]]," (",base_piv2[[#This Row],[fotoår]],")")</f>
        <v>Gjerdrum  (2004)</v>
      </c>
      <c r="F246" s="10" t="s">
        <v>472</v>
      </c>
      <c r="G246" s="10">
        <v>32</v>
      </c>
      <c r="H246" s="11" t="s">
        <v>908</v>
      </c>
    </row>
    <row r="247" spans="1:8">
      <c r="A247" s="10" t="s">
        <v>27</v>
      </c>
      <c r="B247" s="10" t="str">
        <f>MID(base_piv2[[#This Row],[fnr fylke]],4,25)</f>
        <v>Akershus</v>
      </c>
      <c r="C247" s="10" t="s">
        <v>515</v>
      </c>
      <c r="D247" s="10" t="str">
        <f>MID(base_piv2[[#This Row],[knr kommune]],6,25)</f>
        <v xml:space="preserve">Ullensaker </v>
      </c>
      <c r="E247" s="10" t="str">
        <f>CONCATENATE(base_piv2[[#This Row],[kommune]]," (",base_piv2[[#This Row],[fotoår]],")")</f>
        <v>Ullensaker  (2003)</v>
      </c>
      <c r="F247" s="10" t="s">
        <v>467</v>
      </c>
      <c r="G247" s="10">
        <v>246</v>
      </c>
      <c r="H247" s="11" t="s">
        <v>904</v>
      </c>
    </row>
    <row r="248" spans="1:8">
      <c r="A248" s="10" t="s">
        <v>27</v>
      </c>
      <c r="B248" s="10" t="str">
        <f>MID(base_piv2[[#This Row],[fnr fylke]],4,25)</f>
        <v>Akershus</v>
      </c>
      <c r="C248" s="10" t="s">
        <v>515</v>
      </c>
      <c r="D248" s="10" t="str">
        <f>MID(base_piv2[[#This Row],[knr kommune]],6,25)</f>
        <v xml:space="preserve">Ullensaker </v>
      </c>
      <c r="E248" s="10" t="str">
        <f>CONCATENATE(base_piv2[[#This Row],[kommune]]," (",base_piv2[[#This Row],[fotoår]],")")</f>
        <v>Ullensaker  (2003)</v>
      </c>
      <c r="F248" s="10" t="s">
        <v>466</v>
      </c>
      <c r="G248" s="10">
        <v>0</v>
      </c>
      <c r="H248" s="11" t="s">
        <v>904</v>
      </c>
    </row>
    <row r="249" spans="1:8">
      <c r="A249" s="10" t="s">
        <v>27</v>
      </c>
      <c r="B249" s="10" t="str">
        <f>MID(base_piv2[[#This Row],[fnr fylke]],4,25)</f>
        <v>Akershus</v>
      </c>
      <c r="C249" s="10" t="s">
        <v>515</v>
      </c>
      <c r="D249" s="10" t="str">
        <f>MID(base_piv2[[#This Row],[knr kommune]],6,25)</f>
        <v xml:space="preserve">Ullensaker </v>
      </c>
      <c r="E249" s="10" t="str">
        <f>CONCATENATE(base_piv2[[#This Row],[kommune]]," (",base_piv2[[#This Row],[fotoår]],")")</f>
        <v>Ullensaker  (2003)</v>
      </c>
      <c r="F249" s="10" t="s">
        <v>468</v>
      </c>
      <c r="G249" s="10">
        <v>40</v>
      </c>
      <c r="H249" s="11" t="s">
        <v>904</v>
      </c>
    </row>
    <row r="250" spans="1:8">
      <c r="A250" s="10" t="s">
        <v>27</v>
      </c>
      <c r="B250" s="10" t="str">
        <f>MID(base_piv2[[#This Row],[fnr fylke]],4,25)</f>
        <v>Akershus</v>
      </c>
      <c r="C250" s="10" t="s">
        <v>515</v>
      </c>
      <c r="D250" s="10" t="str">
        <f>MID(base_piv2[[#This Row],[knr kommune]],6,25)</f>
        <v xml:space="preserve">Ullensaker </v>
      </c>
      <c r="E250" s="10" t="str">
        <f>CONCATENATE(base_piv2[[#This Row],[kommune]]," (",base_piv2[[#This Row],[fotoår]],")")</f>
        <v>Ullensaker  (2003)</v>
      </c>
      <c r="F250" s="10" t="s">
        <v>918</v>
      </c>
      <c r="G250" s="10">
        <v>71</v>
      </c>
      <c r="H250" s="11" t="s">
        <v>904</v>
      </c>
    </row>
    <row r="251" spans="1:8">
      <c r="A251" s="10" t="s">
        <v>27</v>
      </c>
      <c r="B251" s="10" t="str">
        <f>MID(base_piv2[[#This Row],[fnr fylke]],4,25)</f>
        <v>Akershus</v>
      </c>
      <c r="C251" s="10" t="s">
        <v>515</v>
      </c>
      <c r="D251" s="10" t="str">
        <f>MID(base_piv2[[#This Row],[knr kommune]],6,25)</f>
        <v xml:space="preserve">Ullensaker </v>
      </c>
      <c r="E251" s="10" t="str">
        <f>CONCATENATE(base_piv2[[#This Row],[kommune]]," (",base_piv2[[#This Row],[fotoår]],")")</f>
        <v>Ullensaker  (2003)</v>
      </c>
      <c r="F251" s="10" t="s">
        <v>470</v>
      </c>
      <c r="G251" s="10">
        <v>206</v>
      </c>
      <c r="H251" s="11" t="s">
        <v>904</v>
      </c>
    </row>
    <row r="252" spans="1:8">
      <c r="A252" s="10" t="s">
        <v>27</v>
      </c>
      <c r="B252" s="10" t="str">
        <f>MID(base_piv2[[#This Row],[fnr fylke]],4,25)</f>
        <v>Akershus</v>
      </c>
      <c r="C252" s="10" t="s">
        <v>515</v>
      </c>
      <c r="D252" s="10" t="str">
        <f>MID(base_piv2[[#This Row],[knr kommune]],6,25)</f>
        <v xml:space="preserve">Ullensaker </v>
      </c>
      <c r="E252" s="10" t="str">
        <f>CONCATENATE(base_piv2[[#This Row],[kommune]]," (",base_piv2[[#This Row],[fotoår]],")")</f>
        <v>Ullensaker  (2003)</v>
      </c>
      <c r="F252" s="10" t="s">
        <v>471</v>
      </c>
      <c r="G252" s="10">
        <v>44</v>
      </c>
      <c r="H252" s="11" t="s">
        <v>904</v>
      </c>
    </row>
    <row r="253" spans="1:8">
      <c r="A253" s="10" t="s">
        <v>27</v>
      </c>
      <c r="B253" s="10" t="str">
        <f>MID(base_piv2[[#This Row],[fnr fylke]],4,25)</f>
        <v>Akershus</v>
      </c>
      <c r="C253" s="10" t="s">
        <v>515</v>
      </c>
      <c r="D253" s="10" t="str">
        <f>MID(base_piv2[[#This Row],[knr kommune]],6,25)</f>
        <v xml:space="preserve">Ullensaker </v>
      </c>
      <c r="E253" s="10" t="str">
        <f>CONCATENATE(base_piv2[[#This Row],[kommune]]," (",base_piv2[[#This Row],[fotoår]],")")</f>
        <v>Ullensaker  (2003)</v>
      </c>
      <c r="F253" s="10" t="s">
        <v>472</v>
      </c>
      <c r="G253" s="10">
        <v>51</v>
      </c>
      <c r="H253" s="11" t="s">
        <v>904</v>
      </c>
    </row>
    <row r="254" spans="1:8">
      <c r="A254" s="10" t="s">
        <v>27</v>
      </c>
      <c r="B254" s="10" t="str">
        <f>MID(base_piv2[[#This Row],[fnr fylke]],4,25)</f>
        <v>Akershus</v>
      </c>
      <c r="C254" s="10" t="s">
        <v>516</v>
      </c>
      <c r="D254" s="10" t="str">
        <f>MID(base_piv2[[#This Row],[knr kommune]],6,25)</f>
        <v>Nes</v>
      </c>
      <c r="E254" s="10" t="str">
        <f>CONCATENATE(base_piv2[[#This Row],[kommune]]," (",base_piv2[[#This Row],[fotoår]],")")</f>
        <v>Nes (2005)</v>
      </c>
      <c r="F254" s="10" t="s">
        <v>467</v>
      </c>
      <c r="G254" s="10">
        <v>89</v>
      </c>
      <c r="H254" s="11" t="s">
        <v>911</v>
      </c>
    </row>
    <row r="255" spans="1:8">
      <c r="A255" s="10" t="s">
        <v>27</v>
      </c>
      <c r="B255" s="10" t="str">
        <f>MID(base_piv2[[#This Row],[fnr fylke]],4,25)</f>
        <v>Akershus</v>
      </c>
      <c r="C255" s="10" t="s">
        <v>516</v>
      </c>
      <c r="D255" s="10" t="str">
        <f>MID(base_piv2[[#This Row],[knr kommune]],6,25)</f>
        <v>Nes</v>
      </c>
      <c r="E255" s="10" t="str">
        <f>CONCATENATE(base_piv2[[#This Row],[kommune]]," (",base_piv2[[#This Row],[fotoår]],")")</f>
        <v>Nes (2005)</v>
      </c>
      <c r="F255" s="10" t="s">
        <v>466</v>
      </c>
      <c r="G255" s="10">
        <v>0</v>
      </c>
      <c r="H255" s="11" t="s">
        <v>911</v>
      </c>
    </row>
    <row r="256" spans="1:8">
      <c r="A256" s="10" t="s">
        <v>27</v>
      </c>
      <c r="B256" s="10" t="str">
        <f>MID(base_piv2[[#This Row],[fnr fylke]],4,25)</f>
        <v>Akershus</v>
      </c>
      <c r="C256" s="10" t="s">
        <v>516</v>
      </c>
      <c r="D256" s="10" t="str">
        <f>MID(base_piv2[[#This Row],[knr kommune]],6,25)</f>
        <v>Nes</v>
      </c>
      <c r="E256" s="10" t="str">
        <f>CONCATENATE(base_piv2[[#This Row],[kommune]]," (",base_piv2[[#This Row],[fotoår]],")")</f>
        <v>Nes (2005)</v>
      </c>
      <c r="F256" s="10" t="s">
        <v>468</v>
      </c>
      <c r="G256" s="10">
        <v>54</v>
      </c>
      <c r="H256" s="11" t="s">
        <v>911</v>
      </c>
    </row>
    <row r="257" spans="1:8">
      <c r="A257" s="10" t="s">
        <v>27</v>
      </c>
      <c r="B257" s="10" t="str">
        <f>MID(base_piv2[[#This Row],[fnr fylke]],4,25)</f>
        <v>Akershus</v>
      </c>
      <c r="C257" s="10" t="s">
        <v>516</v>
      </c>
      <c r="D257" s="10" t="str">
        <f>MID(base_piv2[[#This Row],[knr kommune]],6,25)</f>
        <v>Nes</v>
      </c>
      <c r="E257" s="10" t="str">
        <f>CONCATENATE(base_piv2[[#This Row],[kommune]]," (",base_piv2[[#This Row],[fotoår]],")")</f>
        <v>Nes (2005)</v>
      </c>
      <c r="F257" s="10" t="s">
        <v>918</v>
      </c>
      <c r="G257" s="10">
        <v>3</v>
      </c>
      <c r="H257" s="11" t="s">
        <v>911</v>
      </c>
    </row>
    <row r="258" spans="1:8">
      <c r="A258" s="10" t="s">
        <v>27</v>
      </c>
      <c r="B258" s="10" t="str">
        <f>MID(base_piv2[[#This Row],[fnr fylke]],4,25)</f>
        <v>Akershus</v>
      </c>
      <c r="C258" s="10" t="s">
        <v>516</v>
      </c>
      <c r="D258" s="10" t="str">
        <f>MID(base_piv2[[#This Row],[knr kommune]],6,25)</f>
        <v>Nes</v>
      </c>
      <c r="E258" s="10" t="str">
        <f>CONCATENATE(base_piv2[[#This Row],[kommune]]," (",base_piv2[[#This Row],[fotoår]],")")</f>
        <v>Nes (2005)</v>
      </c>
      <c r="F258" s="10" t="s">
        <v>470</v>
      </c>
      <c r="G258" s="10">
        <v>46</v>
      </c>
      <c r="H258" s="11" t="s">
        <v>911</v>
      </c>
    </row>
    <row r="259" spans="1:8">
      <c r="A259" s="10" t="s">
        <v>27</v>
      </c>
      <c r="B259" s="10" t="str">
        <f>MID(base_piv2[[#This Row],[fnr fylke]],4,25)</f>
        <v>Akershus</v>
      </c>
      <c r="C259" s="10" t="s">
        <v>516</v>
      </c>
      <c r="D259" s="10" t="str">
        <f>MID(base_piv2[[#This Row],[knr kommune]],6,25)</f>
        <v>Nes</v>
      </c>
      <c r="E259" s="10" t="str">
        <f>CONCATENATE(base_piv2[[#This Row],[kommune]]," (",base_piv2[[#This Row],[fotoår]],")")</f>
        <v>Nes (2005)</v>
      </c>
      <c r="F259" s="10" t="s">
        <v>471</v>
      </c>
      <c r="G259" s="10">
        <v>37</v>
      </c>
      <c r="H259" s="11" t="s">
        <v>911</v>
      </c>
    </row>
    <row r="260" spans="1:8">
      <c r="A260" s="10" t="s">
        <v>27</v>
      </c>
      <c r="B260" s="10" t="str">
        <f>MID(base_piv2[[#This Row],[fnr fylke]],4,25)</f>
        <v>Akershus</v>
      </c>
      <c r="C260" s="10" t="s">
        <v>516</v>
      </c>
      <c r="D260" s="10" t="str">
        <f>MID(base_piv2[[#This Row],[knr kommune]],6,25)</f>
        <v>Nes</v>
      </c>
      <c r="E260" s="10" t="str">
        <f>CONCATENATE(base_piv2[[#This Row],[kommune]]," (",base_piv2[[#This Row],[fotoår]],")")</f>
        <v>Nes (2005)</v>
      </c>
      <c r="F260" s="10" t="s">
        <v>472</v>
      </c>
      <c r="G260" s="10">
        <v>17</v>
      </c>
      <c r="H260" s="11" t="s">
        <v>911</v>
      </c>
    </row>
    <row r="261" spans="1:8">
      <c r="A261" s="10" t="s">
        <v>27</v>
      </c>
      <c r="B261" s="10" t="str">
        <f>MID(base_piv2[[#This Row],[fnr fylke]],4,25)</f>
        <v>Akershus</v>
      </c>
      <c r="C261" s="10" t="s">
        <v>517</v>
      </c>
      <c r="D261" s="10" t="str">
        <f>MID(base_piv2[[#This Row],[knr kommune]],6,25)</f>
        <v xml:space="preserve">Eidsvoll </v>
      </c>
      <c r="E261" s="10" t="str">
        <f>CONCATENATE(base_piv2[[#This Row],[kommune]]," (",base_piv2[[#This Row],[fotoår]],")")</f>
        <v>Eidsvoll  (2002)</v>
      </c>
      <c r="F261" s="10" t="s">
        <v>467</v>
      </c>
      <c r="G261" s="10">
        <v>208</v>
      </c>
      <c r="H261" s="11" t="s">
        <v>906</v>
      </c>
    </row>
    <row r="262" spans="1:8">
      <c r="A262" s="10" t="s">
        <v>27</v>
      </c>
      <c r="B262" s="10" t="str">
        <f>MID(base_piv2[[#This Row],[fnr fylke]],4,25)</f>
        <v>Akershus</v>
      </c>
      <c r="C262" s="10" t="s">
        <v>517</v>
      </c>
      <c r="D262" s="10" t="str">
        <f>MID(base_piv2[[#This Row],[knr kommune]],6,25)</f>
        <v xml:space="preserve">Eidsvoll </v>
      </c>
      <c r="E262" s="10" t="str">
        <f>CONCATENATE(base_piv2[[#This Row],[kommune]]," (",base_piv2[[#This Row],[fotoår]],")")</f>
        <v>Eidsvoll  (2002)</v>
      </c>
      <c r="F262" s="10" t="s">
        <v>466</v>
      </c>
      <c r="G262" s="10">
        <v>5</v>
      </c>
      <c r="H262" s="11" t="s">
        <v>906</v>
      </c>
    </row>
    <row r="263" spans="1:8">
      <c r="A263" s="10" t="s">
        <v>27</v>
      </c>
      <c r="B263" s="10" t="str">
        <f>MID(base_piv2[[#This Row],[fnr fylke]],4,25)</f>
        <v>Akershus</v>
      </c>
      <c r="C263" s="10" t="s">
        <v>517</v>
      </c>
      <c r="D263" s="10" t="str">
        <f>MID(base_piv2[[#This Row],[knr kommune]],6,25)</f>
        <v xml:space="preserve">Eidsvoll </v>
      </c>
      <c r="E263" s="10" t="str">
        <f>CONCATENATE(base_piv2[[#This Row],[kommune]]," (",base_piv2[[#This Row],[fotoår]],")")</f>
        <v>Eidsvoll  (2002)</v>
      </c>
      <c r="F263" s="10" t="s">
        <v>468</v>
      </c>
      <c r="G263" s="10">
        <v>170</v>
      </c>
      <c r="H263" s="11" t="s">
        <v>906</v>
      </c>
    </row>
    <row r="264" spans="1:8">
      <c r="A264" s="10" t="s">
        <v>27</v>
      </c>
      <c r="B264" s="10" t="str">
        <f>MID(base_piv2[[#This Row],[fnr fylke]],4,25)</f>
        <v>Akershus</v>
      </c>
      <c r="C264" s="10" t="s">
        <v>517</v>
      </c>
      <c r="D264" s="10" t="str">
        <f>MID(base_piv2[[#This Row],[knr kommune]],6,25)</f>
        <v xml:space="preserve">Eidsvoll </v>
      </c>
      <c r="E264" s="10" t="str">
        <f>CONCATENATE(base_piv2[[#This Row],[kommune]]," (",base_piv2[[#This Row],[fotoår]],")")</f>
        <v>Eidsvoll  (2002)</v>
      </c>
      <c r="F264" s="10" t="s">
        <v>918</v>
      </c>
      <c r="G264" s="10">
        <v>20</v>
      </c>
      <c r="H264" s="11" t="s">
        <v>906</v>
      </c>
    </row>
    <row r="265" spans="1:8">
      <c r="A265" s="10" t="s">
        <v>27</v>
      </c>
      <c r="B265" s="10" t="str">
        <f>MID(base_piv2[[#This Row],[fnr fylke]],4,25)</f>
        <v>Akershus</v>
      </c>
      <c r="C265" s="10" t="s">
        <v>517</v>
      </c>
      <c r="D265" s="10" t="str">
        <f>MID(base_piv2[[#This Row],[knr kommune]],6,25)</f>
        <v xml:space="preserve">Eidsvoll </v>
      </c>
      <c r="E265" s="10" t="str">
        <f>CONCATENATE(base_piv2[[#This Row],[kommune]]," (",base_piv2[[#This Row],[fotoår]],")")</f>
        <v>Eidsvoll  (2002)</v>
      </c>
      <c r="F265" s="10" t="s">
        <v>470</v>
      </c>
      <c r="G265" s="10">
        <v>75</v>
      </c>
      <c r="H265" s="11" t="s">
        <v>906</v>
      </c>
    </row>
    <row r="266" spans="1:8">
      <c r="A266" s="10" t="s">
        <v>27</v>
      </c>
      <c r="B266" s="10" t="str">
        <f>MID(base_piv2[[#This Row],[fnr fylke]],4,25)</f>
        <v>Akershus</v>
      </c>
      <c r="C266" s="10" t="s">
        <v>517</v>
      </c>
      <c r="D266" s="10" t="str">
        <f>MID(base_piv2[[#This Row],[knr kommune]],6,25)</f>
        <v xml:space="preserve">Eidsvoll </v>
      </c>
      <c r="E266" s="10" t="str">
        <f>CONCATENATE(base_piv2[[#This Row],[kommune]]," (",base_piv2[[#This Row],[fotoår]],")")</f>
        <v>Eidsvoll  (2002)</v>
      </c>
      <c r="F266" s="10" t="s">
        <v>471</v>
      </c>
      <c r="G266" s="10">
        <v>100</v>
      </c>
      <c r="H266" s="11" t="s">
        <v>906</v>
      </c>
    </row>
    <row r="267" spans="1:8">
      <c r="A267" s="10" t="s">
        <v>27</v>
      </c>
      <c r="B267" s="10" t="str">
        <f>MID(base_piv2[[#This Row],[fnr fylke]],4,25)</f>
        <v>Akershus</v>
      </c>
      <c r="C267" s="10" t="s">
        <v>517</v>
      </c>
      <c r="D267" s="10" t="str">
        <f>MID(base_piv2[[#This Row],[knr kommune]],6,25)</f>
        <v xml:space="preserve">Eidsvoll </v>
      </c>
      <c r="E267" s="10" t="str">
        <f>CONCATENATE(base_piv2[[#This Row],[kommune]]," (",base_piv2[[#This Row],[fotoår]],")")</f>
        <v>Eidsvoll  (2002)</v>
      </c>
      <c r="F267" s="10" t="s">
        <v>472</v>
      </c>
      <c r="G267" s="10">
        <v>51</v>
      </c>
      <c r="H267" s="11" t="s">
        <v>906</v>
      </c>
    </row>
    <row r="268" spans="1:8">
      <c r="A268" s="10" t="s">
        <v>27</v>
      </c>
      <c r="B268" s="10" t="str">
        <f>MID(base_piv2[[#This Row],[fnr fylke]],4,25)</f>
        <v>Akershus</v>
      </c>
      <c r="C268" s="10" t="s">
        <v>518</v>
      </c>
      <c r="D268" s="10" t="str">
        <f>MID(base_piv2[[#This Row],[knr kommune]],6,25)</f>
        <v>Nannestad</v>
      </c>
      <c r="E268" s="10" t="str">
        <f>CONCATENATE(base_piv2[[#This Row],[kommune]]," (",base_piv2[[#This Row],[fotoår]],")")</f>
        <v>Nannestad (2003)</v>
      </c>
      <c r="F268" s="10" t="s">
        <v>467</v>
      </c>
      <c r="G268" s="10">
        <v>68</v>
      </c>
      <c r="H268" s="11" t="s">
        <v>904</v>
      </c>
    </row>
    <row r="269" spans="1:8">
      <c r="A269" s="10" t="s">
        <v>27</v>
      </c>
      <c r="B269" s="10" t="str">
        <f>MID(base_piv2[[#This Row],[fnr fylke]],4,25)</f>
        <v>Akershus</v>
      </c>
      <c r="C269" s="10" t="s">
        <v>518</v>
      </c>
      <c r="D269" s="10" t="str">
        <f>MID(base_piv2[[#This Row],[knr kommune]],6,25)</f>
        <v>Nannestad</v>
      </c>
      <c r="E269" s="10" t="str">
        <f>CONCATENATE(base_piv2[[#This Row],[kommune]]," (",base_piv2[[#This Row],[fotoår]],")")</f>
        <v>Nannestad (2003)</v>
      </c>
      <c r="F269" s="10" t="s">
        <v>466</v>
      </c>
      <c r="G269" s="10">
        <v>5</v>
      </c>
      <c r="H269" s="11" t="s">
        <v>904</v>
      </c>
    </row>
    <row r="270" spans="1:8">
      <c r="A270" s="10" t="s">
        <v>27</v>
      </c>
      <c r="B270" s="10" t="str">
        <f>MID(base_piv2[[#This Row],[fnr fylke]],4,25)</f>
        <v>Akershus</v>
      </c>
      <c r="C270" s="10" t="s">
        <v>518</v>
      </c>
      <c r="D270" s="10" t="str">
        <f>MID(base_piv2[[#This Row],[knr kommune]],6,25)</f>
        <v>Nannestad</v>
      </c>
      <c r="E270" s="10" t="str">
        <f>CONCATENATE(base_piv2[[#This Row],[kommune]]," (",base_piv2[[#This Row],[fotoår]],")")</f>
        <v>Nannestad (2003)</v>
      </c>
      <c r="F270" s="10" t="s">
        <v>468</v>
      </c>
      <c r="G270" s="10">
        <v>106</v>
      </c>
      <c r="H270" s="11" t="s">
        <v>904</v>
      </c>
    </row>
    <row r="271" spans="1:8">
      <c r="A271" s="10" t="s">
        <v>27</v>
      </c>
      <c r="B271" s="10" t="str">
        <f>MID(base_piv2[[#This Row],[fnr fylke]],4,25)</f>
        <v>Akershus</v>
      </c>
      <c r="C271" s="10" t="s">
        <v>518</v>
      </c>
      <c r="D271" s="10" t="str">
        <f>MID(base_piv2[[#This Row],[knr kommune]],6,25)</f>
        <v>Nannestad</v>
      </c>
      <c r="E271" s="10" t="str">
        <f>CONCATENATE(base_piv2[[#This Row],[kommune]]," (",base_piv2[[#This Row],[fotoår]],")")</f>
        <v>Nannestad (2003)</v>
      </c>
      <c r="F271" s="10" t="s">
        <v>918</v>
      </c>
      <c r="G271" s="10">
        <v>16</v>
      </c>
      <c r="H271" s="11" t="s">
        <v>904</v>
      </c>
    </row>
    <row r="272" spans="1:8">
      <c r="A272" s="10" t="s">
        <v>27</v>
      </c>
      <c r="B272" s="10" t="str">
        <f>MID(base_piv2[[#This Row],[fnr fylke]],4,25)</f>
        <v>Akershus</v>
      </c>
      <c r="C272" s="10" t="s">
        <v>518</v>
      </c>
      <c r="D272" s="10" t="str">
        <f>MID(base_piv2[[#This Row],[knr kommune]],6,25)</f>
        <v>Nannestad</v>
      </c>
      <c r="E272" s="10" t="str">
        <f>CONCATENATE(base_piv2[[#This Row],[kommune]]," (",base_piv2[[#This Row],[fotoår]],")")</f>
        <v>Nannestad (2003)</v>
      </c>
      <c r="F272" s="10" t="s">
        <v>470</v>
      </c>
      <c r="G272" s="10">
        <v>23</v>
      </c>
      <c r="H272" s="11" t="s">
        <v>904</v>
      </c>
    </row>
    <row r="273" spans="1:8">
      <c r="A273" s="10" t="s">
        <v>27</v>
      </c>
      <c r="B273" s="10" t="str">
        <f>MID(base_piv2[[#This Row],[fnr fylke]],4,25)</f>
        <v>Akershus</v>
      </c>
      <c r="C273" s="10" t="s">
        <v>518</v>
      </c>
      <c r="D273" s="10" t="str">
        <f>MID(base_piv2[[#This Row],[knr kommune]],6,25)</f>
        <v>Nannestad</v>
      </c>
      <c r="E273" s="10" t="str">
        <f>CONCATENATE(base_piv2[[#This Row],[kommune]]," (",base_piv2[[#This Row],[fotoår]],")")</f>
        <v>Nannestad (2003)</v>
      </c>
      <c r="F273" s="10" t="s">
        <v>471</v>
      </c>
      <c r="G273" s="10">
        <v>22</v>
      </c>
      <c r="H273" s="11" t="s">
        <v>904</v>
      </c>
    </row>
    <row r="274" spans="1:8">
      <c r="A274" s="10" t="s">
        <v>27</v>
      </c>
      <c r="B274" s="10" t="str">
        <f>MID(base_piv2[[#This Row],[fnr fylke]],4,25)</f>
        <v>Akershus</v>
      </c>
      <c r="C274" s="10" t="s">
        <v>518</v>
      </c>
      <c r="D274" s="10" t="str">
        <f>MID(base_piv2[[#This Row],[knr kommune]],6,25)</f>
        <v>Nannestad</v>
      </c>
      <c r="E274" s="10" t="str">
        <f>CONCATENATE(base_piv2[[#This Row],[kommune]]," (",base_piv2[[#This Row],[fotoår]],")")</f>
        <v>Nannestad (2003)</v>
      </c>
      <c r="F274" s="10" t="s">
        <v>472</v>
      </c>
      <c r="G274" s="10">
        <v>58</v>
      </c>
      <c r="H274" s="11" t="s">
        <v>904</v>
      </c>
    </row>
    <row r="275" spans="1:8">
      <c r="A275" s="10" t="s">
        <v>27</v>
      </c>
      <c r="B275" s="10" t="str">
        <f>MID(base_piv2[[#This Row],[fnr fylke]],4,25)</f>
        <v>Akershus</v>
      </c>
      <c r="C275" s="10" t="s">
        <v>519</v>
      </c>
      <c r="D275" s="10" t="str">
        <f>MID(base_piv2[[#This Row],[knr kommune]],6,25)</f>
        <v xml:space="preserve">Hurdal </v>
      </c>
      <c r="E275" s="10" t="str">
        <f>CONCATENATE(base_piv2[[#This Row],[kommune]]," (",base_piv2[[#This Row],[fotoår]],")")</f>
        <v>Hurdal  (2002)</v>
      </c>
      <c r="F275" s="10" t="s">
        <v>467</v>
      </c>
      <c r="G275" s="10">
        <v>9</v>
      </c>
      <c r="H275" s="11" t="s">
        <v>906</v>
      </c>
    </row>
    <row r="276" spans="1:8">
      <c r="A276" s="10" t="s">
        <v>27</v>
      </c>
      <c r="B276" s="10" t="str">
        <f>MID(base_piv2[[#This Row],[fnr fylke]],4,25)</f>
        <v>Akershus</v>
      </c>
      <c r="C276" s="10" t="s">
        <v>519</v>
      </c>
      <c r="D276" s="10" t="str">
        <f>MID(base_piv2[[#This Row],[knr kommune]],6,25)</f>
        <v xml:space="preserve">Hurdal </v>
      </c>
      <c r="E276" s="10" t="str">
        <f>CONCATENATE(base_piv2[[#This Row],[kommune]]," (",base_piv2[[#This Row],[fotoår]],")")</f>
        <v>Hurdal  (2002)</v>
      </c>
      <c r="F276" s="10" t="s">
        <v>466</v>
      </c>
      <c r="G276" s="10">
        <v>2</v>
      </c>
      <c r="H276" s="11" t="s">
        <v>906</v>
      </c>
    </row>
    <row r="277" spans="1:8">
      <c r="A277" s="10" t="s">
        <v>27</v>
      </c>
      <c r="B277" s="10" t="str">
        <f>MID(base_piv2[[#This Row],[fnr fylke]],4,25)</f>
        <v>Akershus</v>
      </c>
      <c r="C277" s="10" t="s">
        <v>519</v>
      </c>
      <c r="D277" s="10" t="str">
        <f>MID(base_piv2[[#This Row],[knr kommune]],6,25)</f>
        <v xml:space="preserve">Hurdal </v>
      </c>
      <c r="E277" s="10" t="str">
        <f>CONCATENATE(base_piv2[[#This Row],[kommune]]," (",base_piv2[[#This Row],[fotoår]],")")</f>
        <v>Hurdal  (2002)</v>
      </c>
      <c r="F277" s="10" t="s">
        <v>468</v>
      </c>
      <c r="G277" s="10">
        <v>22</v>
      </c>
      <c r="H277" s="11" t="s">
        <v>906</v>
      </c>
    </row>
    <row r="278" spans="1:8">
      <c r="A278" s="10" t="s">
        <v>27</v>
      </c>
      <c r="B278" s="10" t="str">
        <f>MID(base_piv2[[#This Row],[fnr fylke]],4,25)</f>
        <v>Akershus</v>
      </c>
      <c r="C278" s="10" t="s">
        <v>519</v>
      </c>
      <c r="D278" s="10" t="str">
        <f>MID(base_piv2[[#This Row],[knr kommune]],6,25)</f>
        <v xml:space="preserve">Hurdal </v>
      </c>
      <c r="E278" s="10" t="str">
        <f>CONCATENATE(base_piv2[[#This Row],[kommune]]," (",base_piv2[[#This Row],[fotoår]],")")</f>
        <v>Hurdal  (2002)</v>
      </c>
      <c r="F278" s="10" t="s">
        <v>918</v>
      </c>
      <c r="G278" s="10">
        <v>3</v>
      </c>
      <c r="H278" s="11" t="s">
        <v>906</v>
      </c>
    </row>
    <row r="279" spans="1:8">
      <c r="A279" s="10" t="s">
        <v>27</v>
      </c>
      <c r="B279" s="10" t="str">
        <f>MID(base_piv2[[#This Row],[fnr fylke]],4,25)</f>
        <v>Akershus</v>
      </c>
      <c r="C279" s="10" t="s">
        <v>519</v>
      </c>
      <c r="D279" s="10" t="str">
        <f>MID(base_piv2[[#This Row],[knr kommune]],6,25)</f>
        <v xml:space="preserve">Hurdal </v>
      </c>
      <c r="E279" s="10" t="str">
        <f>CONCATENATE(base_piv2[[#This Row],[kommune]]," (",base_piv2[[#This Row],[fotoår]],")")</f>
        <v>Hurdal  (2002)</v>
      </c>
      <c r="F279" s="10" t="s">
        <v>470</v>
      </c>
      <c r="G279" s="10">
        <v>13</v>
      </c>
      <c r="H279" s="11" t="s">
        <v>906</v>
      </c>
    </row>
    <row r="280" spans="1:8">
      <c r="A280" s="10" t="s">
        <v>27</v>
      </c>
      <c r="B280" s="10" t="str">
        <f>MID(base_piv2[[#This Row],[fnr fylke]],4,25)</f>
        <v>Akershus</v>
      </c>
      <c r="C280" s="10" t="s">
        <v>519</v>
      </c>
      <c r="D280" s="10" t="str">
        <f>MID(base_piv2[[#This Row],[knr kommune]],6,25)</f>
        <v xml:space="preserve">Hurdal </v>
      </c>
      <c r="E280" s="10" t="str">
        <f>CONCATENATE(base_piv2[[#This Row],[kommune]]," (",base_piv2[[#This Row],[fotoår]],")")</f>
        <v>Hurdal  (2002)</v>
      </c>
      <c r="F280" s="10" t="s">
        <v>471</v>
      </c>
      <c r="G280" s="10">
        <v>13</v>
      </c>
      <c r="H280" s="11" t="s">
        <v>906</v>
      </c>
    </row>
    <row r="281" spans="1:8">
      <c r="A281" s="10" t="s">
        <v>27</v>
      </c>
      <c r="B281" s="10" t="str">
        <f>MID(base_piv2[[#This Row],[fnr fylke]],4,25)</f>
        <v>Akershus</v>
      </c>
      <c r="C281" s="10" t="s">
        <v>519</v>
      </c>
      <c r="D281" s="10" t="str">
        <f>MID(base_piv2[[#This Row],[knr kommune]],6,25)</f>
        <v xml:space="preserve">Hurdal </v>
      </c>
      <c r="E281" s="10" t="str">
        <f>CONCATENATE(base_piv2[[#This Row],[kommune]]," (",base_piv2[[#This Row],[fotoår]],")")</f>
        <v>Hurdal  (2002)</v>
      </c>
      <c r="F281" s="10" t="s">
        <v>472</v>
      </c>
      <c r="G281" s="10">
        <v>12</v>
      </c>
      <c r="H281" s="11" t="s">
        <v>906</v>
      </c>
    </row>
    <row r="282" spans="1:8">
      <c r="A282" s="10" t="s">
        <v>50</v>
      </c>
      <c r="B282" s="10" t="str">
        <f>MID(base_piv2[[#This Row],[fnr fylke]],4,25)</f>
        <v>Oslo</v>
      </c>
      <c r="C282" s="10" t="s">
        <v>520</v>
      </c>
      <c r="D282" s="10" t="str">
        <f>MID(base_piv2[[#This Row],[knr kommune]],6,25)</f>
        <v xml:space="preserve">Oslo </v>
      </c>
      <c r="E282" s="10" t="str">
        <f>CONCATENATE(base_piv2[[#This Row],[kommune]]," (",base_piv2[[#This Row],[fotoår]],")")</f>
        <v>Oslo  (1998)</v>
      </c>
      <c r="F282" s="10" t="s">
        <v>467</v>
      </c>
      <c r="G282" s="10">
        <v>75</v>
      </c>
      <c r="H282" s="11" t="s">
        <v>912</v>
      </c>
    </row>
    <row r="283" spans="1:8">
      <c r="A283" s="10" t="s">
        <v>50</v>
      </c>
      <c r="B283" s="10" t="str">
        <f>MID(base_piv2[[#This Row],[fnr fylke]],4,25)</f>
        <v>Oslo</v>
      </c>
      <c r="C283" s="10" t="s">
        <v>520</v>
      </c>
      <c r="D283" s="10" t="str">
        <f>MID(base_piv2[[#This Row],[knr kommune]],6,25)</f>
        <v xml:space="preserve">Oslo </v>
      </c>
      <c r="E283" s="10" t="str">
        <f>CONCATENATE(base_piv2[[#This Row],[kommune]]," (",base_piv2[[#This Row],[fotoår]],")")</f>
        <v>Oslo  (1998)</v>
      </c>
      <c r="F283" s="10" t="s">
        <v>466</v>
      </c>
      <c r="G283" s="10">
        <v>8</v>
      </c>
      <c r="H283" s="11" t="s">
        <v>912</v>
      </c>
    </row>
    <row r="284" spans="1:8">
      <c r="A284" s="10" t="s">
        <v>50</v>
      </c>
      <c r="B284" s="10" t="str">
        <f>MID(base_piv2[[#This Row],[fnr fylke]],4,25)</f>
        <v>Oslo</v>
      </c>
      <c r="C284" s="10" t="s">
        <v>520</v>
      </c>
      <c r="D284" s="10" t="str">
        <f>MID(base_piv2[[#This Row],[knr kommune]],6,25)</f>
        <v xml:space="preserve">Oslo </v>
      </c>
      <c r="E284" s="10" t="str">
        <f>CONCATENATE(base_piv2[[#This Row],[kommune]]," (",base_piv2[[#This Row],[fotoår]],")")</f>
        <v>Oslo  (1998)</v>
      </c>
      <c r="F284" s="10" t="s">
        <v>468</v>
      </c>
      <c r="G284" s="10">
        <v>50</v>
      </c>
      <c r="H284" s="11" t="s">
        <v>912</v>
      </c>
    </row>
    <row r="285" spans="1:8">
      <c r="A285" s="10" t="s">
        <v>50</v>
      </c>
      <c r="B285" s="10" t="str">
        <f>MID(base_piv2[[#This Row],[fnr fylke]],4,25)</f>
        <v>Oslo</v>
      </c>
      <c r="C285" s="10" t="s">
        <v>520</v>
      </c>
      <c r="D285" s="10" t="str">
        <f>MID(base_piv2[[#This Row],[knr kommune]],6,25)</f>
        <v xml:space="preserve">Oslo </v>
      </c>
      <c r="E285" s="10" t="str">
        <f>CONCATENATE(base_piv2[[#This Row],[kommune]]," (",base_piv2[[#This Row],[fotoår]],")")</f>
        <v>Oslo  (1998)</v>
      </c>
      <c r="F285" s="10" t="s">
        <v>918</v>
      </c>
      <c r="G285" s="10">
        <v>43</v>
      </c>
      <c r="H285" s="11" t="s">
        <v>912</v>
      </c>
    </row>
    <row r="286" spans="1:8">
      <c r="A286" s="10" t="s">
        <v>50</v>
      </c>
      <c r="B286" s="10" t="str">
        <f>MID(base_piv2[[#This Row],[fnr fylke]],4,25)</f>
        <v>Oslo</v>
      </c>
      <c r="C286" s="10" t="s">
        <v>520</v>
      </c>
      <c r="D286" s="10" t="str">
        <f>MID(base_piv2[[#This Row],[knr kommune]],6,25)</f>
        <v xml:space="preserve">Oslo </v>
      </c>
      <c r="E286" s="10" t="str">
        <f>CONCATENATE(base_piv2[[#This Row],[kommune]]," (",base_piv2[[#This Row],[fotoår]],")")</f>
        <v>Oslo  (1998)</v>
      </c>
      <c r="F286" s="10" t="s">
        <v>470</v>
      </c>
      <c r="G286" s="10">
        <v>38</v>
      </c>
      <c r="H286" s="11" t="s">
        <v>912</v>
      </c>
    </row>
    <row r="287" spans="1:8">
      <c r="A287" s="10" t="s">
        <v>50</v>
      </c>
      <c r="B287" s="10" t="str">
        <f>MID(base_piv2[[#This Row],[fnr fylke]],4,25)</f>
        <v>Oslo</v>
      </c>
      <c r="C287" s="10" t="s">
        <v>520</v>
      </c>
      <c r="D287" s="10" t="str">
        <f>MID(base_piv2[[#This Row],[knr kommune]],6,25)</f>
        <v xml:space="preserve">Oslo </v>
      </c>
      <c r="E287" s="10" t="str">
        <f>CONCATENATE(base_piv2[[#This Row],[kommune]]," (",base_piv2[[#This Row],[fotoår]],")")</f>
        <v>Oslo  (1998)</v>
      </c>
      <c r="F287" s="10" t="s">
        <v>471</v>
      </c>
      <c r="G287" s="10">
        <v>45</v>
      </c>
      <c r="H287" s="11" t="s">
        <v>912</v>
      </c>
    </row>
    <row r="288" spans="1:8">
      <c r="A288" s="10" t="s">
        <v>50</v>
      </c>
      <c r="B288" s="10" t="str">
        <f>MID(base_piv2[[#This Row],[fnr fylke]],4,25)</f>
        <v>Oslo</v>
      </c>
      <c r="C288" s="10" t="s">
        <v>520</v>
      </c>
      <c r="D288" s="10" t="str">
        <f>MID(base_piv2[[#This Row],[knr kommune]],6,25)</f>
        <v xml:space="preserve">Oslo </v>
      </c>
      <c r="E288" s="10" t="str">
        <f>CONCATENATE(base_piv2[[#This Row],[kommune]]," (",base_piv2[[#This Row],[fotoår]],")")</f>
        <v>Oslo  (1998)</v>
      </c>
      <c r="F288" s="10" t="s">
        <v>472</v>
      </c>
      <c r="G288" s="10">
        <v>49</v>
      </c>
      <c r="H288" s="11" t="s">
        <v>912</v>
      </c>
    </row>
    <row r="289" spans="1:8">
      <c r="A289" s="10" t="s">
        <v>52</v>
      </c>
      <c r="B289" s="10" t="str">
        <f>MID(base_piv2[[#This Row],[fnr fylke]],4,25)</f>
        <v>Hedmark</v>
      </c>
      <c r="C289" s="10" t="s">
        <v>521</v>
      </c>
      <c r="D289" s="10" t="str">
        <f>MID(base_piv2[[#This Row],[knr kommune]],6,25)</f>
        <v xml:space="preserve">Kongsvinger </v>
      </c>
      <c r="E289" s="10" t="str">
        <f>CONCATENATE(base_piv2[[#This Row],[kommune]]," (",base_piv2[[#This Row],[fotoår]],")")</f>
        <v>Kongsvinger  (2002)</v>
      </c>
      <c r="F289" s="10" t="s">
        <v>467</v>
      </c>
      <c r="G289" s="10">
        <v>48</v>
      </c>
      <c r="H289" s="11" t="s">
        <v>906</v>
      </c>
    </row>
    <row r="290" spans="1:8">
      <c r="A290" s="10" t="s">
        <v>52</v>
      </c>
      <c r="B290" s="10" t="str">
        <f>MID(base_piv2[[#This Row],[fnr fylke]],4,25)</f>
        <v>Hedmark</v>
      </c>
      <c r="C290" s="10" t="s">
        <v>521</v>
      </c>
      <c r="D290" s="10" t="str">
        <f>MID(base_piv2[[#This Row],[knr kommune]],6,25)</f>
        <v xml:space="preserve">Kongsvinger </v>
      </c>
      <c r="E290" s="10" t="str">
        <f>CONCATENATE(base_piv2[[#This Row],[kommune]]," (",base_piv2[[#This Row],[fotoår]],")")</f>
        <v>Kongsvinger  (2002)</v>
      </c>
      <c r="F290" s="10" t="s">
        <v>466</v>
      </c>
      <c r="G290" s="10">
        <v>15</v>
      </c>
      <c r="H290" s="11" t="s">
        <v>906</v>
      </c>
    </row>
    <row r="291" spans="1:8">
      <c r="A291" s="10" t="s">
        <v>52</v>
      </c>
      <c r="B291" s="10" t="str">
        <f>MID(base_piv2[[#This Row],[fnr fylke]],4,25)</f>
        <v>Hedmark</v>
      </c>
      <c r="C291" s="10" t="s">
        <v>521</v>
      </c>
      <c r="D291" s="10" t="str">
        <f>MID(base_piv2[[#This Row],[knr kommune]],6,25)</f>
        <v xml:space="preserve">Kongsvinger </v>
      </c>
      <c r="E291" s="10" t="str">
        <f>CONCATENATE(base_piv2[[#This Row],[kommune]]," (",base_piv2[[#This Row],[fotoår]],")")</f>
        <v>Kongsvinger  (2002)</v>
      </c>
      <c r="F291" s="10" t="s">
        <v>468</v>
      </c>
      <c r="G291" s="10">
        <v>145</v>
      </c>
      <c r="H291" s="11" t="s">
        <v>906</v>
      </c>
    </row>
    <row r="292" spans="1:8">
      <c r="A292" s="10" t="s">
        <v>52</v>
      </c>
      <c r="B292" s="10" t="str">
        <f>MID(base_piv2[[#This Row],[fnr fylke]],4,25)</f>
        <v>Hedmark</v>
      </c>
      <c r="C292" s="10" t="s">
        <v>521</v>
      </c>
      <c r="D292" s="10" t="str">
        <f>MID(base_piv2[[#This Row],[knr kommune]],6,25)</f>
        <v xml:space="preserve">Kongsvinger </v>
      </c>
      <c r="E292" s="10" t="str">
        <f>CONCATENATE(base_piv2[[#This Row],[kommune]]," (",base_piv2[[#This Row],[fotoår]],")")</f>
        <v>Kongsvinger  (2002)</v>
      </c>
      <c r="F292" s="10" t="s">
        <v>918</v>
      </c>
      <c r="G292" s="10">
        <v>25</v>
      </c>
      <c r="H292" s="11" t="s">
        <v>906</v>
      </c>
    </row>
    <row r="293" spans="1:8">
      <c r="A293" s="10" t="s">
        <v>52</v>
      </c>
      <c r="B293" s="10" t="str">
        <f>MID(base_piv2[[#This Row],[fnr fylke]],4,25)</f>
        <v>Hedmark</v>
      </c>
      <c r="C293" s="10" t="s">
        <v>521</v>
      </c>
      <c r="D293" s="10" t="str">
        <f>MID(base_piv2[[#This Row],[knr kommune]],6,25)</f>
        <v xml:space="preserve">Kongsvinger </v>
      </c>
      <c r="E293" s="10" t="str">
        <f>CONCATENATE(base_piv2[[#This Row],[kommune]]," (",base_piv2[[#This Row],[fotoår]],")")</f>
        <v>Kongsvinger  (2002)</v>
      </c>
      <c r="F293" s="10" t="s">
        <v>470</v>
      </c>
      <c r="G293" s="10">
        <v>15</v>
      </c>
      <c r="H293" s="11" t="s">
        <v>906</v>
      </c>
    </row>
    <row r="294" spans="1:8">
      <c r="A294" s="10" t="s">
        <v>52</v>
      </c>
      <c r="B294" s="10" t="str">
        <f>MID(base_piv2[[#This Row],[fnr fylke]],4,25)</f>
        <v>Hedmark</v>
      </c>
      <c r="C294" s="10" t="s">
        <v>521</v>
      </c>
      <c r="D294" s="10" t="str">
        <f>MID(base_piv2[[#This Row],[knr kommune]],6,25)</f>
        <v xml:space="preserve">Kongsvinger </v>
      </c>
      <c r="E294" s="10" t="str">
        <f>CONCATENATE(base_piv2[[#This Row],[kommune]]," (",base_piv2[[#This Row],[fotoår]],")")</f>
        <v>Kongsvinger  (2002)</v>
      </c>
      <c r="F294" s="10" t="s">
        <v>471</v>
      </c>
      <c r="G294" s="10">
        <v>31</v>
      </c>
      <c r="H294" s="11" t="s">
        <v>906</v>
      </c>
    </row>
    <row r="295" spans="1:8">
      <c r="A295" s="10" t="s">
        <v>52</v>
      </c>
      <c r="B295" s="10" t="str">
        <f>MID(base_piv2[[#This Row],[fnr fylke]],4,25)</f>
        <v>Hedmark</v>
      </c>
      <c r="C295" s="10" t="s">
        <v>521</v>
      </c>
      <c r="D295" s="10" t="str">
        <f>MID(base_piv2[[#This Row],[knr kommune]],6,25)</f>
        <v xml:space="preserve">Kongsvinger </v>
      </c>
      <c r="E295" s="10" t="str">
        <f>CONCATENATE(base_piv2[[#This Row],[kommune]]," (",base_piv2[[#This Row],[fotoår]],")")</f>
        <v>Kongsvinger  (2002)</v>
      </c>
      <c r="F295" s="10" t="s">
        <v>472</v>
      </c>
      <c r="G295" s="10">
        <v>19</v>
      </c>
      <c r="H295" s="11" t="s">
        <v>906</v>
      </c>
    </row>
    <row r="296" spans="1:8">
      <c r="A296" s="10" t="s">
        <v>52</v>
      </c>
      <c r="B296" s="10" t="str">
        <f>MID(base_piv2[[#This Row],[fnr fylke]],4,25)</f>
        <v>Hedmark</v>
      </c>
      <c r="C296" s="10" t="s">
        <v>522</v>
      </c>
      <c r="D296" s="10" t="str">
        <f>MID(base_piv2[[#This Row],[knr kommune]],6,25)</f>
        <v>Hamar</v>
      </c>
      <c r="E296" s="10" t="str">
        <f>CONCATENATE(base_piv2[[#This Row],[kommune]]," (",base_piv2[[#This Row],[fotoår]],")")</f>
        <v>Hamar (2002)</v>
      </c>
      <c r="F296" s="10" t="s">
        <v>467</v>
      </c>
      <c r="G296" s="10">
        <v>153</v>
      </c>
      <c r="H296" s="11" t="s">
        <v>906</v>
      </c>
    </row>
    <row r="297" spans="1:8">
      <c r="A297" s="10" t="s">
        <v>52</v>
      </c>
      <c r="B297" s="10" t="str">
        <f>MID(base_piv2[[#This Row],[fnr fylke]],4,25)</f>
        <v>Hedmark</v>
      </c>
      <c r="C297" s="10" t="s">
        <v>522</v>
      </c>
      <c r="D297" s="10" t="str">
        <f>MID(base_piv2[[#This Row],[knr kommune]],6,25)</f>
        <v>Hamar</v>
      </c>
      <c r="E297" s="10" t="str">
        <f>CONCATENATE(base_piv2[[#This Row],[kommune]]," (",base_piv2[[#This Row],[fotoår]],")")</f>
        <v>Hamar (2002)</v>
      </c>
      <c r="F297" s="10" t="s">
        <v>466</v>
      </c>
      <c r="G297" s="10">
        <v>13</v>
      </c>
      <c r="H297" s="11" t="s">
        <v>906</v>
      </c>
    </row>
    <row r="298" spans="1:8">
      <c r="A298" s="10" t="s">
        <v>52</v>
      </c>
      <c r="B298" s="10" t="str">
        <f>MID(base_piv2[[#This Row],[fnr fylke]],4,25)</f>
        <v>Hedmark</v>
      </c>
      <c r="C298" s="10" t="s">
        <v>522</v>
      </c>
      <c r="D298" s="10" t="str">
        <f>MID(base_piv2[[#This Row],[knr kommune]],6,25)</f>
        <v>Hamar</v>
      </c>
      <c r="E298" s="10" t="str">
        <f>CONCATENATE(base_piv2[[#This Row],[kommune]]," (",base_piv2[[#This Row],[fotoår]],")")</f>
        <v>Hamar (2002)</v>
      </c>
      <c r="F298" s="10" t="s">
        <v>468</v>
      </c>
      <c r="G298" s="10">
        <v>79</v>
      </c>
      <c r="H298" s="11" t="s">
        <v>906</v>
      </c>
    </row>
    <row r="299" spans="1:8">
      <c r="A299" s="10" t="s">
        <v>52</v>
      </c>
      <c r="B299" s="10" t="str">
        <f>MID(base_piv2[[#This Row],[fnr fylke]],4,25)</f>
        <v>Hedmark</v>
      </c>
      <c r="C299" s="10" t="s">
        <v>522</v>
      </c>
      <c r="D299" s="10" t="str">
        <f>MID(base_piv2[[#This Row],[knr kommune]],6,25)</f>
        <v>Hamar</v>
      </c>
      <c r="E299" s="10" t="str">
        <f>CONCATENATE(base_piv2[[#This Row],[kommune]]," (",base_piv2[[#This Row],[fotoår]],")")</f>
        <v>Hamar (2002)</v>
      </c>
      <c r="F299" s="10" t="s">
        <v>918</v>
      </c>
      <c r="G299" s="10">
        <v>89</v>
      </c>
      <c r="H299" s="11" t="s">
        <v>906</v>
      </c>
    </row>
    <row r="300" spans="1:8">
      <c r="A300" s="10" t="s">
        <v>52</v>
      </c>
      <c r="B300" s="10" t="str">
        <f>MID(base_piv2[[#This Row],[fnr fylke]],4,25)</f>
        <v>Hedmark</v>
      </c>
      <c r="C300" s="10" t="s">
        <v>522</v>
      </c>
      <c r="D300" s="10" t="str">
        <f>MID(base_piv2[[#This Row],[knr kommune]],6,25)</f>
        <v>Hamar</v>
      </c>
      <c r="E300" s="10" t="str">
        <f>CONCATENATE(base_piv2[[#This Row],[kommune]]," (",base_piv2[[#This Row],[fotoår]],")")</f>
        <v>Hamar (2002)</v>
      </c>
      <c r="F300" s="10" t="s">
        <v>470</v>
      </c>
      <c r="G300" s="10">
        <v>32</v>
      </c>
      <c r="H300" s="11" t="s">
        <v>906</v>
      </c>
    </row>
    <row r="301" spans="1:8">
      <c r="A301" s="10" t="s">
        <v>52</v>
      </c>
      <c r="B301" s="10" t="str">
        <f>MID(base_piv2[[#This Row],[fnr fylke]],4,25)</f>
        <v>Hedmark</v>
      </c>
      <c r="C301" s="10" t="s">
        <v>522</v>
      </c>
      <c r="D301" s="10" t="str">
        <f>MID(base_piv2[[#This Row],[knr kommune]],6,25)</f>
        <v>Hamar</v>
      </c>
      <c r="E301" s="10" t="str">
        <f>CONCATENATE(base_piv2[[#This Row],[kommune]]," (",base_piv2[[#This Row],[fotoår]],")")</f>
        <v>Hamar (2002)</v>
      </c>
      <c r="F301" s="10" t="s">
        <v>471</v>
      </c>
      <c r="G301" s="10">
        <v>32</v>
      </c>
      <c r="H301" s="11" t="s">
        <v>906</v>
      </c>
    </row>
    <row r="302" spans="1:8">
      <c r="A302" s="10" t="s">
        <v>52</v>
      </c>
      <c r="B302" s="10" t="str">
        <f>MID(base_piv2[[#This Row],[fnr fylke]],4,25)</f>
        <v>Hedmark</v>
      </c>
      <c r="C302" s="10" t="s">
        <v>522</v>
      </c>
      <c r="D302" s="10" t="str">
        <f>MID(base_piv2[[#This Row],[knr kommune]],6,25)</f>
        <v>Hamar</v>
      </c>
      <c r="E302" s="10" t="str">
        <f>CONCATENATE(base_piv2[[#This Row],[kommune]]," (",base_piv2[[#This Row],[fotoår]],")")</f>
        <v>Hamar (2002)</v>
      </c>
      <c r="F302" s="10" t="s">
        <v>472</v>
      </c>
      <c r="G302" s="10">
        <v>49</v>
      </c>
      <c r="H302" s="11" t="s">
        <v>906</v>
      </c>
    </row>
    <row r="303" spans="1:8">
      <c r="A303" s="10" t="s">
        <v>52</v>
      </c>
      <c r="B303" s="10" t="str">
        <f>MID(base_piv2[[#This Row],[fnr fylke]],4,25)</f>
        <v>Hedmark</v>
      </c>
      <c r="C303" s="10" t="s">
        <v>523</v>
      </c>
      <c r="D303" s="10" t="str">
        <f>MID(base_piv2[[#This Row],[knr kommune]],6,25)</f>
        <v>Ringsaker</v>
      </c>
      <c r="E303" s="10" t="str">
        <f>CONCATENATE(base_piv2[[#This Row],[kommune]]," (",base_piv2[[#This Row],[fotoår]],")")</f>
        <v>Ringsaker (2002)</v>
      </c>
      <c r="F303" s="10" t="s">
        <v>467</v>
      </c>
      <c r="G303" s="10">
        <v>448</v>
      </c>
      <c r="H303" s="11" t="s">
        <v>906</v>
      </c>
    </row>
    <row r="304" spans="1:8">
      <c r="A304" s="10" t="s">
        <v>52</v>
      </c>
      <c r="B304" s="10" t="str">
        <f>MID(base_piv2[[#This Row],[fnr fylke]],4,25)</f>
        <v>Hedmark</v>
      </c>
      <c r="C304" s="10" t="s">
        <v>523</v>
      </c>
      <c r="D304" s="10" t="str">
        <f>MID(base_piv2[[#This Row],[knr kommune]],6,25)</f>
        <v>Ringsaker</v>
      </c>
      <c r="E304" s="10" t="str">
        <f>CONCATENATE(base_piv2[[#This Row],[kommune]]," (",base_piv2[[#This Row],[fotoår]],")")</f>
        <v>Ringsaker (2002)</v>
      </c>
      <c r="F304" s="10" t="s">
        <v>466</v>
      </c>
      <c r="G304" s="10">
        <v>102</v>
      </c>
      <c r="H304" s="11" t="s">
        <v>906</v>
      </c>
    </row>
    <row r="305" spans="1:8">
      <c r="A305" s="10" t="s">
        <v>52</v>
      </c>
      <c r="B305" s="10" t="str">
        <f>MID(base_piv2[[#This Row],[fnr fylke]],4,25)</f>
        <v>Hedmark</v>
      </c>
      <c r="C305" s="10" t="s">
        <v>523</v>
      </c>
      <c r="D305" s="10" t="str">
        <f>MID(base_piv2[[#This Row],[knr kommune]],6,25)</f>
        <v>Ringsaker</v>
      </c>
      <c r="E305" s="10" t="str">
        <f>CONCATENATE(base_piv2[[#This Row],[kommune]]," (",base_piv2[[#This Row],[fotoår]],")")</f>
        <v>Ringsaker (2002)</v>
      </c>
      <c r="F305" s="10" t="s">
        <v>468</v>
      </c>
      <c r="G305" s="10">
        <v>605</v>
      </c>
      <c r="H305" s="11" t="s">
        <v>906</v>
      </c>
    </row>
    <row r="306" spans="1:8">
      <c r="A306" s="10" t="s">
        <v>52</v>
      </c>
      <c r="B306" s="10" t="str">
        <f>MID(base_piv2[[#This Row],[fnr fylke]],4,25)</f>
        <v>Hedmark</v>
      </c>
      <c r="C306" s="10" t="s">
        <v>523</v>
      </c>
      <c r="D306" s="10" t="str">
        <f>MID(base_piv2[[#This Row],[knr kommune]],6,25)</f>
        <v>Ringsaker</v>
      </c>
      <c r="E306" s="10" t="str">
        <f>CONCATENATE(base_piv2[[#This Row],[kommune]]," (",base_piv2[[#This Row],[fotoår]],")")</f>
        <v>Ringsaker (2002)</v>
      </c>
      <c r="F306" s="10" t="s">
        <v>918</v>
      </c>
      <c r="G306" s="10">
        <v>205</v>
      </c>
      <c r="H306" s="11" t="s">
        <v>906</v>
      </c>
    </row>
    <row r="307" spans="1:8">
      <c r="A307" s="10" t="s">
        <v>52</v>
      </c>
      <c r="B307" s="10" t="str">
        <f>MID(base_piv2[[#This Row],[fnr fylke]],4,25)</f>
        <v>Hedmark</v>
      </c>
      <c r="C307" s="10" t="s">
        <v>523</v>
      </c>
      <c r="D307" s="10" t="str">
        <f>MID(base_piv2[[#This Row],[knr kommune]],6,25)</f>
        <v>Ringsaker</v>
      </c>
      <c r="E307" s="10" t="str">
        <f>CONCATENATE(base_piv2[[#This Row],[kommune]]," (",base_piv2[[#This Row],[fotoår]],")")</f>
        <v>Ringsaker (2002)</v>
      </c>
      <c r="F307" s="10" t="s">
        <v>470</v>
      </c>
      <c r="G307" s="10">
        <v>246</v>
      </c>
      <c r="H307" s="11" t="s">
        <v>906</v>
      </c>
    </row>
    <row r="308" spans="1:8">
      <c r="A308" s="10" t="s">
        <v>52</v>
      </c>
      <c r="B308" s="10" t="str">
        <f>MID(base_piv2[[#This Row],[fnr fylke]],4,25)</f>
        <v>Hedmark</v>
      </c>
      <c r="C308" s="10" t="s">
        <v>523</v>
      </c>
      <c r="D308" s="10" t="str">
        <f>MID(base_piv2[[#This Row],[knr kommune]],6,25)</f>
        <v>Ringsaker</v>
      </c>
      <c r="E308" s="10" t="str">
        <f>CONCATENATE(base_piv2[[#This Row],[kommune]]," (",base_piv2[[#This Row],[fotoår]],")")</f>
        <v>Ringsaker (2002)</v>
      </c>
      <c r="F308" s="10" t="s">
        <v>471</v>
      </c>
      <c r="G308" s="10">
        <v>118</v>
      </c>
      <c r="H308" s="11" t="s">
        <v>906</v>
      </c>
    </row>
    <row r="309" spans="1:8">
      <c r="A309" s="10" t="s">
        <v>52</v>
      </c>
      <c r="B309" s="10" t="str">
        <f>MID(base_piv2[[#This Row],[fnr fylke]],4,25)</f>
        <v>Hedmark</v>
      </c>
      <c r="C309" s="10" t="s">
        <v>523</v>
      </c>
      <c r="D309" s="10" t="str">
        <f>MID(base_piv2[[#This Row],[knr kommune]],6,25)</f>
        <v>Ringsaker</v>
      </c>
      <c r="E309" s="10" t="str">
        <f>CONCATENATE(base_piv2[[#This Row],[kommune]]," (",base_piv2[[#This Row],[fotoår]],")")</f>
        <v>Ringsaker (2002)</v>
      </c>
      <c r="F309" s="10" t="s">
        <v>472</v>
      </c>
      <c r="G309" s="10">
        <v>142</v>
      </c>
      <c r="H309" s="11" t="s">
        <v>906</v>
      </c>
    </row>
    <row r="310" spans="1:8">
      <c r="A310" s="10" t="s">
        <v>52</v>
      </c>
      <c r="B310" s="10" t="str">
        <f>MID(base_piv2[[#This Row],[fnr fylke]],4,25)</f>
        <v>Hedmark</v>
      </c>
      <c r="C310" s="10" t="s">
        <v>524</v>
      </c>
      <c r="D310" s="10" t="str">
        <f>MID(base_piv2[[#This Row],[knr kommune]],6,25)</f>
        <v>Løten</v>
      </c>
      <c r="E310" s="10" t="str">
        <f>CONCATENATE(base_piv2[[#This Row],[kommune]]," (",base_piv2[[#This Row],[fotoår]],")")</f>
        <v>Løten (2002)</v>
      </c>
      <c r="F310" s="10" t="s">
        <v>467</v>
      </c>
      <c r="G310" s="10">
        <v>174</v>
      </c>
      <c r="H310" s="11" t="s">
        <v>906</v>
      </c>
    </row>
    <row r="311" spans="1:8">
      <c r="A311" s="10" t="s">
        <v>52</v>
      </c>
      <c r="B311" s="10" t="str">
        <f>MID(base_piv2[[#This Row],[fnr fylke]],4,25)</f>
        <v>Hedmark</v>
      </c>
      <c r="C311" s="10" t="s">
        <v>524</v>
      </c>
      <c r="D311" s="10" t="str">
        <f>MID(base_piv2[[#This Row],[knr kommune]],6,25)</f>
        <v>Løten</v>
      </c>
      <c r="E311" s="10" t="str">
        <f>CONCATENATE(base_piv2[[#This Row],[kommune]]," (",base_piv2[[#This Row],[fotoår]],")")</f>
        <v>Løten (2002)</v>
      </c>
      <c r="F311" s="10" t="s">
        <v>466</v>
      </c>
      <c r="G311" s="10">
        <v>30</v>
      </c>
      <c r="H311" s="11" t="s">
        <v>906</v>
      </c>
    </row>
    <row r="312" spans="1:8">
      <c r="A312" s="10" t="s">
        <v>52</v>
      </c>
      <c r="B312" s="10" t="str">
        <f>MID(base_piv2[[#This Row],[fnr fylke]],4,25)</f>
        <v>Hedmark</v>
      </c>
      <c r="C312" s="10" t="s">
        <v>524</v>
      </c>
      <c r="D312" s="10" t="str">
        <f>MID(base_piv2[[#This Row],[knr kommune]],6,25)</f>
        <v>Løten</v>
      </c>
      <c r="E312" s="10" t="str">
        <f>CONCATENATE(base_piv2[[#This Row],[kommune]]," (",base_piv2[[#This Row],[fotoår]],")")</f>
        <v>Løten (2002)</v>
      </c>
      <c r="F312" s="10" t="s">
        <v>468</v>
      </c>
      <c r="G312" s="10">
        <v>201</v>
      </c>
      <c r="H312" s="11" t="s">
        <v>906</v>
      </c>
    </row>
    <row r="313" spans="1:8">
      <c r="A313" s="10" t="s">
        <v>52</v>
      </c>
      <c r="B313" s="10" t="str">
        <f>MID(base_piv2[[#This Row],[fnr fylke]],4,25)</f>
        <v>Hedmark</v>
      </c>
      <c r="C313" s="10" t="s">
        <v>524</v>
      </c>
      <c r="D313" s="10" t="str">
        <f>MID(base_piv2[[#This Row],[knr kommune]],6,25)</f>
        <v>Løten</v>
      </c>
      <c r="E313" s="10" t="str">
        <f>CONCATENATE(base_piv2[[#This Row],[kommune]]," (",base_piv2[[#This Row],[fotoår]],")")</f>
        <v>Løten (2002)</v>
      </c>
      <c r="F313" s="10" t="s">
        <v>918</v>
      </c>
      <c r="G313" s="10">
        <v>26</v>
      </c>
      <c r="H313" s="11" t="s">
        <v>906</v>
      </c>
    </row>
    <row r="314" spans="1:8">
      <c r="A314" s="10" t="s">
        <v>52</v>
      </c>
      <c r="B314" s="10" t="str">
        <f>MID(base_piv2[[#This Row],[fnr fylke]],4,25)</f>
        <v>Hedmark</v>
      </c>
      <c r="C314" s="10" t="s">
        <v>524</v>
      </c>
      <c r="D314" s="10" t="str">
        <f>MID(base_piv2[[#This Row],[knr kommune]],6,25)</f>
        <v>Løten</v>
      </c>
      <c r="E314" s="10" t="str">
        <f>CONCATENATE(base_piv2[[#This Row],[kommune]]," (",base_piv2[[#This Row],[fotoår]],")")</f>
        <v>Løten (2002)</v>
      </c>
      <c r="F314" s="10" t="s">
        <v>470</v>
      </c>
      <c r="G314" s="10">
        <v>39</v>
      </c>
      <c r="H314" s="11" t="s">
        <v>906</v>
      </c>
    </row>
    <row r="315" spans="1:8">
      <c r="A315" s="10" t="s">
        <v>52</v>
      </c>
      <c r="B315" s="10" t="str">
        <f>MID(base_piv2[[#This Row],[fnr fylke]],4,25)</f>
        <v>Hedmark</v>
      </c>
      <c r="C315" s="10" t="s">
        <v>524</v>
      </c>
      <c r="D315" s="10" t="str">
        <f>MID(base_piv2[[#This Row],[knr kommune]],6,25)</f>
        <v>Løten</v>
      </c>
      <c r="E315" s="10" t="str">
        <f>CONCATENATE(base_piv2[[#This Row],[kommune]]," (",base_piv2[[#This Row],[fotoår]],")")</f>
        <v>Løten (2002)</v>
      </c>
      <c r="F315" s="10" t="s">
        <v>471</v>
      </c>
      <c r="G315" s="10">
        <v>100</v>
      </c>
      <c r="H315" s="11" t="s">
        <v>906</v>
      </c>
    </row>
    <row r="316" spans="1:8">
      <c r="A316" s="10" t="s">
        <v>52</v>
      </c>
      <c r="B316" s="10" t="str">
        <f>MID(base_piv2[[#This Row],[fnr fylke]],4,25)</f>
        <v>Hedmark</v>
      </c>
      <c r="C316" s="10" t="s">
        <v>524</v>
      </c>
      <c r="D316" s="10" t="str">
        <f>MID(base_piv2[[#This Row],[knr kommune]],6,25)</f>
        <v>Løten</v>
      </c>
      <c r="E316" s="10" t="str">
        <f>CONCATENATE(base_piv2[[#This Row],[kommune]]," (",base_piv2[[#This Row],[fotoår]],")")</f>
        <v>Løten (2002)</v>
      </c>
      <c r="F316" s="10" t="s">
        <v>472</v>
      </c>
      <c r="G316" s="10">
        <v>32</v>
      </c>
      <c r="H316" s="11" t="s">
        <v>906</v>
      </c>
    </row>
    <row r="317" spans="1:8">
      <c r="A317" s="10" t="s">
        <v>52</v>
      </c>
      <c r="B317" s="10" t="str">
        <f>MID(base_piv2[[#This Row],[fnr fylke]],4,25)</f>
        <v>Hedmark</v>
      </c>
      <c r="C317" s="10" t="s">
        <v>525</v>
      </c>
      <c r="D317" s="10" t="str">
        <f>MID(base_piv2[[#This Row],[knr kommune]],6,25)</f>
        <v xml:space="preserve">Stange </v>
      </c>
      <c r="E317" s="10" t="str">
        <f>CONCATENATE(base_piv2[[#This Row],[kommune]]," (",base_piv2[[#This Row],[fotoår]],")")</f>
        <v>Stange  (2002)</v>
      </c>
      <c r="F317" s="10" t="s">
        <v>467</v>
      </c>
      <c r="G317" s="10">
        <v>352</v>
      </c>
      <c r="H317" s="11" t="s">
        <v>906</v>
      </c>
    </row>
    <row r="318" spans="1:8">
      <c r="A318" s="10" t="s">
        <v>52</v>
      </c>
      <c r="B318" s="10" t="str">
        <f>MID(base_piv2[[#This Row],[fnr fylke]],4,25)</f>
        <v>Hedmark</v>
      </c>
      <c r="C318" s="10" t="s">
        <v>525</v>
      </c>
      <c r="D318" s="10" t="str">
        <f>MID(base_piv2[[#This Row],[knr kommune]],6,25)</f>
        <v xml:space="preserve">Stange </v>
      </c>
      <c r="E318" s="10" t="str">
        <f>CONCATENATE(base_piv2[[#This Row],[kommune]]," (",base_piv2[[#This Row],[fotoår]],")")</f>
        <v>Stange  (2002)</v>
      </c>
      <c r="F318" s="10" t="s">
        <v>466</v>
      </c>
      <c r="G318" s="10">
        <v>13</v>
      </c>
      <c r="H318" s="11" t="s">
        <v>906</v>
      </c>
    </row>
    <row r="319" spans="1:8">
      <c r="A319" s="10" t="s">
        <v>52</v>
      </c>
      <c r="B319" s="10" t="str">
        <f>MID(base_piv2[[#This Row],[fnr fylke]],4,25)</f>
        <v>Hedmark</v>
      </c>
      <c r="C319" s="10" t="s">
        <v>525</v>
      </c>
      <c r="D319" s="10" t="str">
        <f>MID(base_piv2[[#This Row],[knr kommune]],6,25)</f>
        <v xml:space="preserve">Stange </v>
      </c>
      <c r="E319" s="10" t="str">
        <f>CONCATENATE(base_piv2[[#This Row],[kommune]]," (",base_piv2[[#This Row],[fotoår]],")")</f>
        <v>Stange  (2002)</v>
      </c>
      <c r="F319" s="10" t="s">
        <v>468</v>
      </c>
      <c r="G319" s="10">
        <v>320</v>
      </c>
      <c r="H319" s="11" t="s">
        <v>906</v>
      </c>
    </row>
    <row r="320" spans="1:8">
      <c r="A320" s="10" t="s">
        <v>52</v>
      </c>
      <c r="B320" s="10" t="str">
        <f>MID(base_piv2[[#This Row],[fnr fylke]],4,25)</f>
        <v>Hedmark</v>
      </c>
      <c r="C320" s="10" t="s">
        <v>525</v>
      </c>
      <c r="D320" s="10" t="str">
        <f>MID(base_piv2[[#This Row],[knr kommune]],6,25)</f>
        <v xml:space="preserve">Stange </v>
      </c>
      <c r="E320" s="10" t="str">
        <f>CONCATENATE(base_piv2[[#This Row],[kommune]]," (",base_piv2[[#This Row],[fotoår]],")")</f>
        <v>Stange  (2002)</v>
      </c>
      <c r="F320" s="10" t="s">
        <v>918</v>
      </c>
      <c r="G320" s="10">
        <v>21</v>
      </c>
      <c r="H320" s="11" t="s">
        <v>906</v>
      </c>
    </row>
    <row r="321" spans="1:8">
      <c r="A321" s="10" t="s">
        <v>52</v>
      </c>
      <c r="B321" s="10" t="str">
        <f>MID(base_piv2[[#This Row],[fnr fylke]],4,25)</f>
        <v>Hedmark</v>
      </c>
      <c r="C321" s="10" t="s">
        <v>525</v>
      </c>
      <c r="D321" s="10" t="str">
        <f>MID(base_piv2[[#This Row],[knr kommune]],6,25)</f>
        <v xml:space="preserve">Stange </v>
      </c>
      <c r="E321" s="10" t="str">
        <f>CONCATENATE(base_piv2[[#This Row],[kommune]]," (",base_piv2[[#This Row],[fotoår]],")")</f>
        <v>Stange  (2002)</v>
      </c>
      <c r="F321" s="10" t="s">
        <v>470</v>
      </c>
      <c r="G321" s="10">
        <v>124</v>
      </c>
      <c r="H321" s="11" t="s">
        <v>906</v>
      </c>
    </row>
    <row r="322" spans="1:8">
      <c r="A322" s="10" t="s">
        <v>52</v>
      </c>
      <c r="B322" s="10" t="str">
        <f>MID(base_piv2[[#This Row],[fnr fylke]],4,25)</f>
        <v>Hedmark</v>
      </c>
      <c r="C322" s="10" t="s">
        <v>525</v>
      </c>
      <c r="D322" s="10" t="str">
        <f>MID(base_piv2[[#This Row],[knr kommune]],6,25)</f>
        <v xml:space="preserve">Stange </v>
      </c>
      <c r="E322" s="10" t="str">
        <f>CONCATENATE(base_piv2[[#This Row],[kommune]]," (",base_piv2[[#This Row],[fotoår]],")")</f>
        <v>Stange  (2002)</v>
      </c>
      <c r="F322" s="10" t="s">
        <v>471</v>
      </c>
      <c r="G322" s="10">
        <v>497</v>
      </c>
      <c r="H322" s="11" t="s">
        <v>906</v>
      </c>
    </row>
    <row r="323" spans="1:8">
      <c r="A323" s="10" t="s">
        <v>52</v>
      </c>
      <c r="B323" s="10" t="str">
        <f>MID(base_piv2[[#This Row],[fnr fylke]],4,25)</f>
        <v>Hedmark</v>
      </c>
      <c r="C323" s="10" t="s">
        <v>525</v>
      </c>
      <c r="D323" s="10" t="str">
        <f>MID(base_piv2[[#This Row],[knr kommune]],6,25)</f>
        <v xml:space="preserve">Stange </v>
      </c>
      <c r="E323" s="10" t="str">
        <f>CONCATENATE(base_piv2[[#This Row],[kommune]]," (",base_piv2[[#This Row],[fotoår]],")")</f>
        <v>Stange  (2002)</v>
      </c>
      <c r="F323" s="10" t="s">
        <v>472</v>
      </c>
      <c r="G323" s="10">
        <v>91</v>
      </c>
      <c r="H323" s="11" t="s">
        <v>906</v>
      </c>
    </row>
    <row r="324" spans="1:8">
      <c r="A324" s="10" t="s">
        <v>52</v>
      </c>
      <c r="B324" s="10" t="str">
        <f>MID(base_piv2[[#This Row],[fnr fylke]],4,25)</f>
        <v>Hedmark</v>
      </c>
      <c r="C324" s="10" t="s">
        <v>526</v>
      </c>
      <c r="D324" s="10" t="str">
        <f>MID(base_piv2[[#This Row],[knr kommune]],6,25)</f>
        <v>Nord-Odal</v>
      </c>
      <c r="E324" s="10" t="str">
        <f>CONCATENATE(base_piv2[[#This Row],[kommune]]," (",base_piv2[[#This Row],[fotoår]],")")</f>
        <v>Nord-Odal (2002)</v>
      </c>
      <c r="F324" s="10" t="s">
        <v>467</v>
      </c>
      <c r="G324" s="10">
        <v>66</v>
      </c>
      <c r="H324" s="11" t="s">
        <v>906</v>
      </c>
    </row>
    <row r="325" spans="1:8">
      <c r="A325" s="10" t="s">
        <v>52</v>
      </c>
      <c r="B325" s="10" t="str">
        <f>MID(base_piv2[[#This Row],[fnr fylke]],4,25)</f>
        <v>Hedmark</v>
      </c>
      <c r="C325" s="10" t="s">
        <v>526</v>
      </c>
      <c r="D325" s="10" t="str">
        <f>MID(base_piv2[[#This Row],[knr kommune]],6,25)</f>
        <v>Nord-Odal</v>
      </c>
      <c r="E325" s="10" t="str">
        <f>CONCATENATE(base_piv2[[#This Row],[kommune]]," (",base_piv2[[#This Row],[fotoår]],")")</f>
        <v>Nord-Odal (2002)</v>
      </c>
      <c r="F325" s="10" t="s">
        <v>466</v>
      </c>
      <c r="G325" s="10">
        <v>10</v>
      </c>
      <c r="H325" s="11" t="s">
        <v>906</v>
      </c>
    </row>
    <row r="326" spans="1:8">
      <c r="A326" s="10" t="s">
        <v>52</v>
      </c>
      <c r="B326" s="10" t="str">
        <f>MID(base_piv2[[#This Row],[fnr fylke]],4,25)</f>
        <v>Hedmark</v>
      </c>
      <c r="C326" s="10" t="s">
        <v>526</v>
      </c>
      <c r="D326" s="10" t="str">
        <f>MID(base_piv2[[#This Row],[knr kommune]],6,25)</f>
        <v>Nord-Odal</v>
      </c>
      <c r="E326" s="10" t="str">
        <f>CONCATENATE(base_piv2[[#This Row],[kommune]]," (",base_piv2[[#This Row],[fotoår]],")")</f>
        <v>Nord-Odal (2002)</v>
      </c>
      <c r="F326" s="10" t="s">
        <v>468</v>
      </c>
      <c r="G326" s="10">
        <v>127</v>
      </c>
      <c r="H326" s="11" t="s">
        <v>906</v>
      </c>
    </row>
    <row r="327" spans="1:8">
      <c r="A327" s="10" t="s">
        <v>52</v>
      </c>
      <c r="B327" s="10" t="str">
        <f>MID(base_piv2[[#This Row],[fnr fylke]],4,25)</f>
        <v>Hedmark</v>
      </c>
      <c r="C327" s="10" t="s">
        <v>526</v>
      </c>
      <c r="D327" s="10" t="str">
        <f>MID(base_piv2[[#This Row],[knr kommune]],6,25)</f>
        <v>Nord-Odal</v>
      </c>
      <c r="E327" s="10" t="str">
        <f>CONCATENATE(base_piv2[[#This Row],[kommune]]," (",base_piv2[[#This Row],[fotoår]],")")</f>
        <v>Nord-Odal (2002)</v>
      </c>
      <c r="F327" s="10" t="s">
        <v>918</v>
      </c>
      <c r="G327" s="10">
        <v>8</v>
      </c>
      <c r="H327" s="11" t="s">
        <v>906</v>
      </c>
    </row>
    <row r="328" spans="1:8">
      <c r="A328" s="10" t="s">
        <v>52</v>
      </c>
      <c r="B328" s="10" t="str">
        <f>MID(base_piv2[[#This Row],[fnr fylke]],4,25)</f>
        <v>Hedmark</v>
      </c>
      <c r="C328" s="10" t="s">
        <v>526</v>
      </c>
      <c r="D328" s="10" t="str">
        <f>MID(base_piv2[[#This Row],[knr kommune]],6,25)</f>
        <v>Nord-Odal</v>
      </c>
      <c r="E328" s="10" t="str">
        <f>CONCATENATE(base_piv2[[#This Row],[kommune]]," (",base_piv2[[#This Row],[fotoår]],")")</f>
        <v>Nord-Odal (2002)</v>
      </c>
      <c r="F328" s="10" t="s">
        <v>470</v>
      </c>
      <c r="G328" s="10">
        <v>4</v>
      </c>
      <c r="H328" s="11" t="s">
        <v>906</v>
      </c>
    </row>
    <row r="329" spans="1:8">
      <c r="A329" s="10" t="s">
        <v>52</v>
      </c>
      <c r="B329" s="10" t="str">
        <f>MID(base_piv2[[#This Row],[fnr fylke]],4,25)</f>
        <v>Hedmark</v>
      </c>
      <c r="C329" s="10" t="s">
        <v>526</v>
      </c>
      <c r="D329" s="10" t="str">
        <f>MID(base_piv2[[#This Row],[knr kommune]],6,25)</f>
        <v>Nord-Odal</v>
      </c>
      <c r="E329" s="10" t="str">
        <f>CONCATENATE(base_piv2[[#This Row],[kommune]]," (",base_piv2[[#This Row],[fotoår]],")")</f>
        <v>Nord-Odal (2002)</v>
      </c>
      <c r="F329" s="10" t="s">
        <v>471</v>
      </c>
      <c r="G329" s="10">
        <v>13</v>
      </c>
      <c r="H329" s="11" t="s">
        <v>906</v>
      </c>
    </row>
    <row r="330" spans="1:8">
      <c r="A330" s="10" t="s">
        <v>52</v>
      </c>
      <c r="B330" s="10" t="str">
        <f>MID(base_piv2[[#This Row],[fnr fylke]],4,25)</f>
        <v>Hedmark</v>
      </c>
      <c r="C330" s="10" t="s">
        <v>526</v>
      </c>
      <c r="D330" s="10" t="str">
        <f>MID(base_piv2[[#This Row],[knr kommune]],6,25)</f>
        <v>Nord-Odal</v>
      </c>
      <c r="E330" s="10" t="str">
        <f>CONCATENATE(base_piv2[[#This Row],[kommune]]," (",base_piv2[[#This Row],[fotoår]],")")</f>
        <v>Nord-Odal (2002)</v>
      </c>
      <c r="F330" s="10" t="s">
        <v>472</v>
      </c>
      <c r="G330" s="10">
        <v>10</v>
      </c>
      <c r="H330" s="11" t="s">
        <v>906</v>
      </c>
    </row>
    <row r="331" spans="1:8">
      <c r="A331" s="10" t="s">
        <v>52</v>
      </c>
      <c r="B331" s="10" t="str">
        <f>MID(base_piv2[[#This Row],[fnr fylke]],4,25)</f>
        <v>Hedmark</v>
      </c>
      <c r="C331" s="10" t="s">
        <v>527</v>
      </c>
      <c r="D331" s="10" t="str">
        <f>MID(base_piv2[[#This Row],[knr kommune]],6,25)</f>
        <v xml:space="preserve">Sør-Odal </v>
      </c>
      <c r="E331" s="10" t="str">
        <f>CONCATENATE(base_piv2[[#This Row],[kommune]]," (",base_piv2[[#This Row],[fotoår]],")")</f>
        <v>Sør-Odal  (2002)</v>
      </c>
      <c r="F331" s="10" t="s">
        <v>467</v>
      </c>
      <c r="G331" s="10">
        <v>120</v>
      </c>
      <c r="H331" s="11" t="s">
        <v>906</v>
      </c>
    </row>
    <row r="332" spans="1:8">
      <c r="A332" s="10" t="s">
        <v>52</v>
      </c>
      <c r="B332" s="10" t="str">
        <f>MID(base_piv2[[#This Row],[fnr fylke]],4,25)</f>
        <v>Hedmark</v>
      </c>
      <c r="C332" s="10" t="s">
        <v>527</v>
      </c>
      <c r="D332" s="10" t="str">
        <f>MID(base_piv2[[#This Row],[knr kommune]],6,25)</f>
        <v xml:space="preserve">Sør-Odal </v>
      </c>
      <c r="E332" s="10" t="str">
        <f>CONCATENATE(base_piv2[[#This Row],[kommune]]," (",base_piv2[[#This Row],[fotoår]],")")</f>
        <v>Sør-Odal  (2002)</v>
      </c>
      <c r="F332" s="10" t="s">
        <v>466</v>
      </c>
      <c r="G332" s="10">
        <v>11</v>
      </c>
      <c r="H332" s="11" t="s">
        <v>906</v>
      </c>
    </row>
    <row r="333" spans="1:8">
      <c r="A333" s="10" t="s">
        <v>52</v>
      </c>
      <c r="B333" s="10" t="str">
        <f>MID(base_piv2[[#This Row],[fnr fylke]],4,25)</f>
        <v>Hedmark</v>
      </c>
      <c r="C333" s="10" t="s">
        <v>527</v>
      </c>
      <c r="D333" s="10" t="str">
        <f>MID(base_piv2[[#This Row],[knr kommune]],6,25)</f>
        <v xml:space="preserve">Sør-Odal </v>
      </c>
      <c r="E333" s="10" t="str">
        <f>CONCATENATE(base_piv2[[#This Row],[kommune]]," (",base_piv2[[#This Row],[fotoår]],")")</f>
        <v>Sør-Odal  (2002)</v>
      </c>
      <c r="F333" s="10" t="s">
        <v>468</v>
      </c>
      <c r="G333" s="10">
        <v>133</v>
      </c>
      <c r="H333" s="11" t="s">
        <v>906</v>
      </c>
    </row>
    <row r="334" spans="1:8">
      <c r="A334" s="10" t="s">
        <v>52</v>
      </c>
      <c r="B334" s="10" t="str">
        <f>MID(base_piv2[[#This Row],[fnr fylke]],4,25)</f>
        <v>Hedmark</v>
      </c>
      <c r="C334" s="10" t="s">
        <v>527</v>
      </c>
      <c r="D334" s="10" t="str">
        <f>MID(base_piv2[[#This Row],[knr kommune]],6,25)</f>
        <v xml:space="preserve">Sør-Odal </v>
      </c>
      <c r="E334" s="10" t="str">
        <f>CONCATENATE(base_piv2[[#This Row],[kommune]]," (",base_piv2[[#This Row],[fotoår]],")")</f>
        <v>Sør-Odal  (2002)</v>
      </c>
      <c r="F334" s="10" t="s">
        <v>918</v>
      </c>
      <c r="G334" s="10">
        <v>1</v>
      </c>
      <c r="H334" s="11" t="s">
        <v>906</v>
      </c>
    </row>
    <row r="335" spans="1:8">
      <c r="A335" s="10" t="s">
        <v>52</v>
      </c>
      <c r="B335" s="10" t="str">
        <f>MID(base_piv2[[#This Row],[fnr fylke]],4,25)</f>
        <v>Hedmark</v>
      </c>
      <c r="C335" s="10" t="s">
        <v>527</v>
      </c>
      <c r="D335" s="10" t="str">
        <f>MID(base_piv2[[#This Row],[knr kommune]],6,25)</f>
        <v xml:space="preserve">Sør-Odal </v>
      </c>
      <c r="E335" s="10" t="str">
        <f>CONCATENATE(base_piv2[[#This Row],[kommune]]," (",base_piv2[[#This Row],[fotoår]],")")</f>
        <v>Sør-Odal  (2002)</v>
      </c>
      <c r="F335" s="10" t="s">
        <v>470</v>
      </c>
      <c r="G335" s="10">
        <v>223</v>
      </c>
      <c r="H335" s="11" t="s">
        <v>906</v>
      </c>
    </row>
    <row r="336" spans="1:8">
      <c r="A336" s="10" t="s">
        <v>52</v>
      </c>
      <c r="B336" s="10" t="str">
        <f>MID(base_piv2[[#This Row],[fnr fylke]],4,25)</f>
        <v>Hedmark</v>
      </c>
      <c r="C336" s="10" t="s">
        <v>527</v>
      </c>
      <c r="D336" s="10" t="str">
        <f>MID(base_piv2[[#This Row],[knr kommune]],6,25)</f>
        <v xml:space="preserve">Sør-Odal </v>
      </c>
      <c r="E336" s="10" t="str">
        <f>CONCATENATE(base_piv2[[#This Row],[kommune]]," (",base_piv2[[#This Row],[fotoår]],")")</f>
        <v>Sør-Odal  (2002)</v>
      </c>
      <c r="F336" s="10" t="s">
        <v>471</v>
      </c>
      <c r="G336" s="10">
        <v>11</v>
      </c>
      <c r="H336" s="11" t="s">
        <v>906</v>
      </c>
    </row>
    <row r="337" spans="1:8">
      <c r="A337" s="10" t="s">
        <v>52</v>
      </c>
      <c r="B337" s="10" t="str">
        <f>MID(base_piv2[[#This Row],[fnr fylke]],4,25)</f>
        <v>Hedmark</v>
      </c>
      <c r="C337" s="10" t="s">
        <v>527</v>
      </c>
      <c r="D337" s="10" t="str">
        <f>MID(base_piv2[[#This Row],[knr kommune]],6,25)</f>
        <v xml:space="preserve">Sør-Odal </v>
      </c>
      <c r="E337" s="10" t="str">
        <f>CONCATENATE(base_piv2[[#This Row],[kommune]]," (",base_piv2[[#This Row],[fotoår]],")")</f>
        <v>Sør-Odal  (2002)</v>
      </c>
      <c r="F337" s="10" t="s">
        <v>472</v>
      </c>
      <c r="G337" s="10">
        <v>18</v>
      </c>
      <c r="H337" s="11" t="s">
        <v>906</v>
      </c>
    </row>
    <row r="338" spans="1:8">
      <c r="A338" s="10" t="s">
        <v>52</v>
      </c>
      <c r="B338" s="10" t="str">
        <f>MID(base_piv2[[#This Row],[fnr fylke]],4,25)</f>
        <v>Hedmark</v>
      </c>
      <c r="C338" s="10" t="s">
        <v>528</v>
      </c>
      <c r="D338" s="10" t="str">
        <f>MID(base_piv2[[#This Row],[knr kommune]],6,25)</f>
        <v>Eidskog</v>
      </c>
      <c r="E338" s="10" t="str">
        <f>CONCATENATE(base_piv2[[#This Row],[kommune]]," (",base_piv2[[#This Row],[fotoår]],")")</f>
        <v>Eidskog (2002)</v>
      </c>
      <c r="F338" s="10" t="s">
        <v>467</v>
      </c>
      <c r="G338" s="10">
        <v>35</v>
      </c>
      <c r="H338" s="11" t="s">
        <v>906</v>
      </c>
    </row>
    <row r="339" spans="1:8">
      <c r="A339" s="10" t="s">
        <v>52</v>
      </c>
      <c r="B339" s="10" t="str">
        <f>MID(base_piv2[[#This Row],[fnr fylke]],4,25)</f>
        <v>Hedmark</v>
      </c>
      <c r="C339" s="10" t="s">
        <v>528</v>
      </c>
      <c r="D339" s="10" t="str">
        <f>MID(base_piv2[[#This Row],[knr kommune]],6,25)</f>
        <v>Eidskog</v>
      </c>
      <c r="E339" s="10" t="str">
        <f>CONCATENATE(base_piv2[[#This Row],[kommune]]," (",base_piv2[[#This Row],[fotoår]],")")</f>
        <v>Eidskog (2002)</v>
      </c>
      <c r="F339" s="10" t="s">
        <v>466</v>
      </c>
      <c r="G339" s="10">
        <v>16</v>
      </c>
      <c r="H339" s="11" t="s">
        <v>906</v>
      </c>
    </row>
    <row r="340" spans="1:8">
      <c r="A340" s="10" t="s">
        <v>52</v>
      </c>
      <c r="B340" s="10" t="str">
        <f>MID(base_piv2[[#This Row],[fnr fylke]],4,25)</f>
        <v>Hedmark</v>
      </c>
      <c r="C340" s="10" t="s">
        <v>528</v>
      </c>
      <c r="D340" s="10" t="str">
        <f>MID(base_piv2[[#This Row],[knr kommune]],6,25)</f>
        <v>Eidskog</v>
      </c>
      <c r="E340" s="10" t="str">
        <f>CONCATENATE(base_piv2[[#This Row],[kommune]]," (",base_piv2[[#This Row],[fotoår]],")")</f>
        <v>Eidskog (2002)</v>
      </c>
      <c r="F340" s="10" t="s">
        <v>468</v>
      </c>
      <c r="G340" s="10">
        <v>128</v>
      </c>
      <c r="H340" s="11" t="s">
        <v>906</v>
      </c>
    </row>
    <row r="341" spans="1:8">
      <c r="A341" s="10" t="s">
        <v>52</v>
      </c>
      <c r="B341" s="10" t="str">
        <f>MID(base_piv2[[#This Row],[fnr fylke]],4,25)</f>
        <v>Hedmark</v>
      </c>
      <c r="C341" s="10" t="s">
        <v>528</v>
      </c>
      <c r="D341" s="10" t="str">
        <f>MID(base_piv2[[#This Row],[knr kommune]],6,25)</f>
        <v>Eidskog</v>
      </c>
      <c r="E341" s="10" t="str">
        <f>CONCATENATE(base_piv2[[#This Row],[kommune]]," (",base_piv2[[#This Row],[fotoår]],")")</f>
        <v>Eidskog (2002)</v>
      </c>
      <c r="F341" s="10" t="s">
        <v>918</v>
      </c>
      <c r="G341" s="10">
        <v>17</v>
      </c>
      <c r="H341" s="11" t="s">
        <v>906</v>
      </c>
    </row>
    <row r="342" spans="1:8">
      <c r="A342" s="10" t="s">
        <v>52</v>
      </c>
      <c r="B342" s="10" t="str">
        <f>MID(base_piv2[[#This Row],[fnr fylke]],4,25)</f>
        <v>Hedmark</v>
      </c>
      <c r="C342" s="10" t="s">
        <v>528</v>
      </c>
      <c r="D342" s="10" t="str">
        <f>MID(base_piv2[[#This Row],[knr kommune]],6,25)</f>
        <v>Eidskog</v>
      </c>
      <c r="E342" s="10" t="str">
        <f>CONCATENATE(base_piv2[[#This Row],[kommune]]," (",base_piv2[[#This Row],[fotoår]],")")</f>
        <v>Eidskog (2002)</v>
      </c>
      <c r="F342" s="10" t="s">
        <v>470</v>
      </c>
      <c r="G342" s="10">
        <v>25</v>
      </c>
      <c r="H342" s="11" t="s">
        <v>906</v>
      </c>
    </row>
    <row r="343" spans="1:8">
      <c r="A343" s="10" t="s">
        <v>52</v>
      </c>
      <c r="B343" s="10" t="str">
        <f>MID(base_piv2[[#This Row],[fnr fylke]],4,25)</f>
        <v>Hedmark</v>
      </c>
      <c r="C343" s="10" t="s">
        <v>528</v>
      </c>
      <c r="D343" s="10" t="str">
        <f>MID(base_piv2[[#This Row],[knr kommune]],6,25)</f>
        <v>Eidskog</v>
      </c>
      <c r="E343" s="10" t="str">
        <f>CONCATENATE(base_piv2[[#This Row],[kommune]]," (",base_piv2[[#This Row],[fotoår]],")")</f>
        <v>Eidskog (2002)</v>
      </c>
      <c r="F343" s="10" t="s">
        <v>471</v>
      </c>
      <c r="G343" s="10">
        <v>46</v>
      </c>
      <c r="H343" s="11" t="s">
        <v>906</v>
      </c>
    </row>
    <row r="344" spans="1:8">
      <c r="A344" s="10" t="s">
        <v>52</v>
      </c>
      <c r="B344" s="10" t="str">
        <f>MID(base_piv2[[#This Row],[fnr fylke]],4,25)</f>
        <v>Hedmark</v>
      </c>
      <c r="C344" s="10" t="s">
        <v>528</v>
      </c>
      <c r="D344" s="10" t="str">
        <f>MID(base_piv2[[#This Row],[knr kommune]],6,25)</f>
        <v>Eidskog</v>
      </c>
      <c r="E344" s="10" t="str">
        <f>CONCATENATE(base_piv2[[#This Row],[kommune]]," (",base_piv2[[#This Row],[fotoår]],")")</f>
        <v>Eidskog (2002)</v>
      </c>
      <c r="F344" s="10" t="s">
        <v>472</v>
      </c>
      <c r="G344" s="10">
        <v>3</v>
      </c>
      <c r="H344" s="11" t="s">
        <v>906</v>
      </c>
    </row>
    <row r="345" spans="1:8">
      <c r="A345" s="10" t="s">
        <v>52</v>
      </c>
      <c r="B345" s="10" t="str">
        <f>MID(base_piv2[[#This Row],[fnr fylke]],4,25)</f>
        <v>Hedmark</v>
      </c>
      <c r="C345" s="10" t="s">
        <v>529</v>
      </c>
      <c r="D345" s="10" t="str">
        <f>MID(base_piv2[[#This Row],[knr kommune]],6,25)</f>
        <v xml:space="preserve">Grue </v>
      </c>
      <c r="E345" s="10" t="str">
        <f>CONCATENATE(base_piv2[[#This Row],[kommune]]," (",base_piv2[[#This Row],[fotoår]],")")</f>
        <v>Grue  (2002)</v>
      </c>
      <c r="F345" s="10" t="s">
        <v>467</v>
      </c>
      <c r="G345" s="10">
        <v>66</v>
      </c>
      <c r="H345" s="11" t="s">
        <v>906</v>
      </c>
    </row>
    <row r="346" spans="1:8">
      <c r="A346" s="10" t="s">
        <v>52</v>
      </c>
      <c r="B346" s="10" t="str">
        <f>MID(base_piv2[[#This Row],[fnr fylke]],4,25)</f>
        <v>Hedmark</v>
      </c>
      <c r="C346" s="10" t="s">
        <v>529</v>
      </c>
      <c r="D346" s="10" t="str">
        <f>MID(base_piv2[[#This Row],[knr kommune]],6,25)</f>
        <v xml:space="preserve">Grue </v>
      </c>
      <c r="E346" s="10" t="str">
        <f>CONCATENATE(base_piv2[[#This Row],[kommune]]," (",base_piv2[[#This Row],[fotoår]],")")</f>
        <v>Grue  (2002)</v>
      </c>
      <c r="F346" s="10" t="s">
        <v>466</v>
      </c>
      <c r="G346" s="10">
        <v>18</v>
      </c>
      <c r="H346" s="11" t="s">
        <v>906</v>
      </c>
    </row>
    <row r="347" spans="1:8">
      <c r="A347" s="10" t="s">
        <v>52</v>
      </c>
      <c r="B347" s="10" t="str">
        <f>MID(base_piv2[[#This Row],[fnr fylke]],4,25)</f>
        <v>Hedmark</v>
      </c>
      <c r="C347" s="10" t="s">
        <v>529</v>
      </c>
      <c r="D347" s="10" t="str">
        <f>MID(base_piv2[[#This Row],[knr kommune]],6,25)</f>
        <v xml:space="preserve">Grue </v>
      </c>
      <c r="E347" s="10" t="str">
        <f>CONCATENATE(base_piv2[[#This Row],[kommune]]," (",base_piv2[[#This Row],[fotoår]],")")</f>
        <v>Grue  (2002)</v>
      </c>
      <c r="F347" s="10" t="s">
        <v>468</v>
      </c>
      <c r="G347" s="10">
        <v>161</v>
      </c>
      <c r="H347" s="11" t="s">
        <v>906</v>
      </c>
    </row>
    <row r="348" spans="1:8">
      <c r="A348" s="10" t="s">
        <v>52</v>
      </c>
      <c r="B348" s="10" t="str">
        <f>MID(base_piv2[[#This Row],[fnr fylke]],4,25)</f>
        <v>Hedmark</v>
      </c>
      <c r="C348" s="10" t="s">
        <v>529</v>
      </c>
      <c r="D348" s="10" t="str">
        <f>MID(base_piv2[[#This Row],[knr kommune]],6,25)</f>
        <v xml:space="preserve">Grue </v>
      </c>
      <c r="E348" s="10" t="str">
        <f>CONCATENATE(base_piv2[[#This Row],[kommune]]," (",base_piv2[[#This Row],[fotoår]],")")</f>
        <v>Grue  (2002)</v>
      </c>
      <c r="F348" s="10" t="s">
        <v>918</v>
      </c>
      <c r="G348" s="10">
        <v>24</v>
      </c>
      <c r="H348" s="11" t="s">
        <v>906</v>
      </c>
    </row>
    <row r="349" spans="1:8">
      <c r="A349" s="10" t="s">
        <v>52</v>
      </c>
      <c r="B349" s="10" t="str">
        <f>MID(base_piv2[[#This Row],[fnr fylke]],4,25)</f>
        <v>Hedmark</v>
      </c>
      <c r="C349" s="10" t="s">
        <v>529</v>
      </c>
      <c r="D349" s="10" t="str">
        <f>MID(base_piv2[[#This Row],[knr kommune]],6,25)</f>
        <v xml:space="preserve">Grue </v>
      </c>
      <c r="E349" s="10" t="str">
        <f>CONCATENATE(base_piv2[[#This Row],[kommune]]," (",base_piv2[[#This Row],[fotoår]],")")</f>
        <v>Grue  (2002)</v>
      </c>
      <c r="F349" s="10" t="s">
        <v>470</v>
      </c>
      <c r="G349" s="10">
        <v>23</v>
      </c>
      <c r="H349" s="11" t="s">
        <v>906</v>
      </c>
    </row>
    <row r="350" spans="1:8">
      <c r="A350" s="10" t="s">
        <v>52</v>
      </c>
      <c r="B350" s="10" t="str">
        <f>MID(base_piv2[[#This Row],[fnr fylke]],4,25)</f>
        <v>Hedmark</v>
      </c>
      <c r="C350" s="10" t="s">
        <v>529</v>
      </c>
      <c r="D350" s="10" t="str">
        <f>MID(base_piv2[[#This Row],[knr kommune]],6,25)</f>
        <v xml:space="preserve">Grue </v>
      </c>
      <c r="E350" s="10" t="str">
        <f>CONCATENATE(base_piv2[[#This Row],[kommune]]," (",base_piv2[[#This Row],[fotoår]],")")</f>
        <v>Grue  (2002)</v>
      </c>
      <c r="F350" s="10" t="s">
        <v>471</v>
      </c>
      <c r="G350" s="10">
        <v>68</v>
      </c>
      <c r="H350" s="11" t="s">
        <v>906</v>
      </c>
    </row>
    <row r="351" spans="1:8">
      <c r="A351" s="10" t="s">
        <v>52</v>
      </c>
      <c r="B351" s="10" t="str">
        <f>MID(base_piv2[[#This Row],[fnr fylke]],4,25)</f>
        <v>Hedmark</v>
      </c>
      <c r="C351" s="10" t="s">
        <v>529</v>
      </c>
      <c r="D351" s="10" t="str">
        <f>MID(base_piv2[[#This Row],[knr kommune]],6,25)</f>
        <v xml:space="preserve">Grue </v>
      </c>
      <c r="E351" s="10" t="str">
        <f>CONCATENATE(base_piv2[[#This Row],[kommune]]," (",base_piv2[[#This Row],[fotoår]],")")</f>
        <v>Grue  (2002)</v>
      </c>
      <c r="F351" s="10" t="s">
        <v>472</v>
      </c>
      <c r="G351" s="10">
        <v>7</v>
      </c>
      <c r="H351" s="11" t="s">
        <v>906</v>
      </c>
    </row>
    <row r="352" spans="1:8">
      <c r="A352" s="10" t="s">
        <v>52</v>
      </c>
      <c r="B352" s="10" t="str">
        <f>MID(base_piv2[[#This Row],[fnr fylke]],4,25)</f>
        <v>Hedmark</v>
      </c>
      <c r="C352" s="10" t="s">
        <v>530</v>
      </c>
      <c r="D352" s="10" t="str">
        <f>MID(base_piv2[[#This Row],[knr kommune]],6,25)</f>
        <v>Åsnes</v>
      </c>
      <c r="E352" s="10" t="str">
        <f>CONCATENATE(base_piv2[[#This Row],[kommune]]," (",base_piv2[[#This Row],[fotoår]],")")</f>
        <v>Åsnes (2002)</v>
      </c>
      <c r="F352" s="10" t="s">
        <v>467</v>
      </c>
      <c r="G352" s="10">
        <v>50</v>
      </c>
      <c r="H352" s="11" t="s">
        <v>906</v>
      </c>
    </row>
    <row r="353" spans="1:8">
      <c r="A353" s="10" t="s">
        <v>52</v>
      </c>
      <c r="B353" s="10" t="str">
        <f>MID(base_piv2[[#This Row],[fnr fylke]],4,25)</f>
        <v>Hedmark</v>
      </c>
      <c r="C353" s="10" t="s">
        <v>530</v>
      </c>
      <c r="D353" s="10" t="str">
        <f>MID(base_piv2[[#This Row],[knr kommune]],6,25)</f>
        <v>Åsnes</v>
      </c>
      <c r="E353" s="10" t="str">
        <f>CONCATENATE(base_piv2[[#This Row],[kommune]]," (",base_piv2[[#This Row],[fotoår]],")")</f>
        <v>Åsnes (2002)</v>
      </c>
      <c r="F353" s="10" t="s">
        <v>466</v>
      </c>
      <c r="G353" s="10">
        <v>5</v>
      </c>
      <c r="H353" s="11" t="s">
        <v>906</v>
      </c>
    </row>
    <row r="354" spans="1:8">
      <c r="A354" s="10" t="s">
        <v>52</v>
      </c>
      <c r="B354" s="10" t="str">
        <f>MID(base_piv2[[#This Row],[fnr fylke]],4,25)</f>
        <v>Hedmark</v>
      </c>
      <c r="C354" s="10" t="s">
        <v>530</v>
      </c>
      <c r="D354" s="10" t="str">
        <f>MID(base_piv2[[#This Row],[knr kommune]],6,25)</f>
        <v>Åsnes</v>
      </c>
      <c r="E354" s="10" t="str">
        <f>CONCATENATE(base_piv2[[#This Row],[kommune]]," (",base_piv2[[#This Row],[fotoår]],")")</f>
        <v>Åsnes (2002)</v>
      </c>
      <c r="F354" s="10" t="s">
        <v>468</v>
      </c>
      <c r="G354" s="10">
        <v>164</v>
      </c>
      <c r="H354" s="11" t="s">
        <v>906</v>
      </c>
    </row>
    <row r="355" spans="1:8">
      <c r="A355" s="10" t="s">
        <v>52</v>
      </c>
      <c r="B355" s="10" t="str">
        <f>MID(base_piv2[[#This Row],[fnr fylke]],4,25)</f>
        <v>Hedmark</v>
      </c>
      <c r="C355" s="10" t="s">
        <v>530</v>
      </c>
      <c r="D355" s="10" t="str">
        <f>MID(base_piv2[[#This Row],[knr kommune]],6,25)</f>
        <v>Åsnes</v>
      </c>
      <c r="E355" s="10" t="str">
        <f>CONCATENATE(base_piv2[[#This Row],[kommune]]," (",base_piv2[[#This Row],[fotoår]],")")</f>
        <v>Åsnes (2002)</v>
      </c>
      <c r="F355" s="10" t="s">
        <v>918</v>
      </c>
      <c r="G355" s="10">
        <v>17</v>
      </c>
      <c r="H355" s="11" t="s">
        <v>906</v>
      </c>
    </row>
    <row r="356" spans="1:8">
      <c r="A356" s="10" t="s">
        <v>52</v>
      </c>
      <c r="B356" s="10" t="str">
        <f>MID(base_piv2[[#This Row],[fnr fylke]],4,25)</f>
        <v>Hedmark</v>
      </c>
      <c r="C356" s="10" t="s">
        <v>530</v>
      </c>
      <c r="D356" s="10" t="str">
        <f>MID(base_piv2[[#This Row],[knr kommune]],6,25)</f>
        <v>Åsnes</v>
      </c>
      <c r="E356" s="10" t="str">
        <f>CONCATENATE(base_piv2[[#This Row],[kommune]]," (",base_piv2[[#This Row],[fotoår]],")")</f>
        <v>Åsnes (2002)</v>
      </c>
      <c r="F356" s="10" t="s">
        <v>470</v>
      </c>
      <c r="G356" s="10">
        <v>48</v>
      </c>
      <c r="H356" s="11" t="s">
        <v>906</v>
      </c>
    </row>
    <row r="357" spans="1:8">
      <c r="A357" s="10" t="s">
        <v>52</v>
      </c>
      <c r="B357" s="10" t="str">
        <f>MID(base_piv2[[#This Row],[fnr fylke]],4,25)</f>
        <v>Hedmark</v>
      </c>
      <c r="C357" s="10" t="s">
        <v>530</v>
      </c>
      <c r="D357" s="10" t="str">
        <f>MID(base_piv2[[#This Row],[knr kommune]],6,25)</f>
        <v>Åsnes</v>
      </c>
      <c r="E357" s="10" t="str">
        <f>CONCATENATE(base_piv2[[#This Row],[kommune]]," (",base_piv2[[#This Row],[fotoår]],")")</f>
        <v>Åsnes (2002)</v>
      </c>
      <c r="F357" s="10" t="s">
        <v>471</v>
      </c>
      <c r="G357" s="10">
        <v>22</v>
      </c>
      <c r="H357" s="11" t="s">
        <v>906</v>
      </c>
    </row>
    <row r="358" spans="1:8">
      <c r="A358" s="10" t="s">
        <v>52</v>
      </c>
      <c r="B358" s="10" t="str">
        <f>MID(base_piv2[[#This Row],[fnr fylke]],4,25)</f>
        <v>Hedmark</v>
      </c>
      <c r="C358" s="10" t="s">
        <v>530</v>
      </c>
      <c r="D358" s="10" t="str">
        <f>MID(base_piv2[[#This Row],[knr kommune]],6,25)</f>
        <v>Åsnes</v>
      </c>
      <c r="E358" s="10" t="str">
        <f>CONCATENATE(base_piv2[[#This Row],[kommune]]," (",base_piv2[[#This Row],[fotoår]],")")</f>
        <v>Åsnes (2002)</v>
      </c>
      <c r="F358" s="10" t="s">
        <v>472</v>
      </c>
      <c r="G358" s="10">
        <v>12</v>
      </c>
      <c r="H358" s="11" t="s">
        <v>906</v>
      </c>
    </row>
    <row r="359" spans="1:8">
      <c r="A359" s="10" t="s">
        <v>52</v>
      </c>
      <c r="B359" s="10" t="str">
        <f>MID(base_piv2[[#This Row],[fnr fylke]],4,25)</f>
        <v>Hedmark</v>
      </c>
      <c r="C359" s="10" t="s">
        <v>531</v>
      </c>
      <c r="D359" s="10" t="str">
        <f>MID(base_piv2[[#This Row],[knr kommune]],6,25)</f>
        <v>Våler</v>
      </c>
      <c r="E359" s="10" t="str">
        <f>CONCATENATE(base_piv2[[#This Row],[kommune]]," (",base_piv2[[#This Row],[fotoår]],")")</f>
        <v>Våler (2002)</v>
      </c>
      <c r="F359" s="10" t="s">
        <v>467</v>
      </c>
      <c r="G359" s="10">
        <v>27</v>
      </c>
      <c r="H359" s="11" t="s">
        <v>906</v>
      </c>
    </row>
    <row r="360" spans="1:8">
      <c r="A360" s="10" t="s">
        <v>52</v>
      </c>
      <c r="B360" s="10" t="str">
        <f>MID(base_piv2[[#This Row],[fnr fylke]],4,25)</f>
        <v>Hedmark</v>
      </c>
      <c r="C360" s="10" t="s">
        <v>531</v>
      </c>
      <c r="D360" s="10" t="str">
        <f>MID(base_piv2[[#This Row],[knr kommune]],6,25)</f>
        <v>Våler</v>
      </c>
      <c r="E360" s="10" t="str">
        <f>CONCATENATE(base_piv2[[#This Row],[kommune]]," (",base_piv2[[#This Row],[fotoår]],")")</f>
        <v>Våler (2002)</v>
      </c>
      <c r="F360" s="10" t="s">
        <v>466</v>
      </c>
      <c r="G360" s="10">
        <v>19</v>
      </c>
      <c r="H360" s="11" t="s">
        <v>906</v>
      </c>
    </row>
    <row r="361" spans="1:8">
      <c r="A361" s="10" t="s">
        <v>52</v>
      </c>
      <c r="B361" s="10" t="str">
        <f>MID(base_piv2[[#This Row],[fnr fylke]],4,25)</f>
        <v>Hedmark</v>
      </c>
      <c r="C361" s="10" t="s">
        <v>531</v>
      </c>
      <c r="D361" s="10" t="str">
        <f>MID(base_piv2[[#This Row],[knr kommune]],6,25)</f>
        <v>Våler</v>
      </c>
      <c r="E361" s="10" t="str">
        <f>CONCATENATE(base_piv2[[#This Row],[kommune]]," (",base_piv2[[#This Row],[fotoår]],")")</f>
        <v>Våler (2002)</v>
      </c>
      <c r="F361" s="10" t="s">
        <v>468</v>
      </c>
      <c r="G361" s="10">
        <v>110</v>
      </c>
      <c r="H361" s="11" t="s">
        <v>906</v>
      </c>
    </row>
    <row r="362" spans="1:8">
      <c r="A362" s="10" t="s">
        <v>52</v>
      </c>
      <c r="B362" s="10" t="str">
        <f>MID(base_piv2[[#This Row],[fnr fylke]],4,25)</f>
        <v>Hedmark</v>
      </c>
      <c r="C362" s="10" t="s">
        <v>531</v>
      </c>
      <c r="D362" s="10" t="str">
        <f>MID(base_piv2[[#This Row],[knr kommune]],6,25)</f>
        <v>Våler</v>
      </c>
      <c r="E362" s="10" t="str">
        <f>CONCATENATE(base_piv2[[#This Row],[kommune]]," (",base_piv2[[#This Row],[fotoår]],")")</f>
        <v>Våler (2002)</v>
      </c>
      <c r="F362" s="10" t="s">
        <v>918</v>
      </c>
      <c r="G362" s="10">
        <v>9</v>
      </c>
      <c r="H362" s="11" t="s">
        <v>906</v>
      </c>
    </row>
    <row r="363" spans="1:8">
      <c r="A363" s="10" t="s">
        <v>52</v>
      </c>
      <c r="B363" s="10" t="str">
        <f>MID(base_piv2[[#This Row],[fnr fylke]],4,25)</f>
        <v>Hedmark</v>
      </c>
      <c r="C363" s="10" t="s">
        <v>531</v>
      </c>
      <c r="D363" s="10" t="str">
        <f>MID(base_piv2[[#This Row],[knr kommune]],6,25)</f>
        <v>Våler</v>
      </c>
      <c r="E363" s="10" t="str">
        <f>CONCATENATE(base_piv2[[#This Row],[kommune]]," (",base_piv2[[#This Row],[fotoår]],")")</f>
        <v>Våler (2002)</v>
      </c>
      <c r="F363" s="10" t="s">
        <v>470</v>
      </c>
      <c r="G363" s="10">
        <v>12</v>
      </c>
      <c r="H363" s="11" t="s">
        <v>906</v>
      </c>
    </row>
    <row r="364" spans="1:8">
      <c r="A364" s="10" t="s">
        <v>52</v>
      </c>
      <c r="B364" s="10" t="str">
        <f>MID(base_piv2[[#This Row],[fnr fylke]],4,25)</f>
        <v>Hedmark</v>
      </c>
      <c r="C364" s="10" t="s">
        <v>531</v>
      </c>
      <c r="D364" s="10" t="str">
        <f>MID(base_piv2[[#This Row],[knr kommune]],6,25)</f>
        <v>Våler</v>
      </c>
      <c r="E364" s="10" t="str">
        <f>CONCATENATE(base_piv2[[#This Row],[kommune]]," (",base_piv2[[#This Row],[fotoår]],")")</f>
        <v>Våler (2002)</v>
      </c>
      <c r="F364" s="10" t="s">
        <v>471</v>
      </c>
      <c r="G364" s="10">
        <v>2</v>
      </c>
      <c r="H364" s="11" t="s">
        <v>906</v>
      </c>
    </row>
    <row r="365" spans="1:8">
      <c r="A365" s="10" t="s">
        <v>52</v>
      </c>
      <c r="B365" s="10" t="str">
        <f>MID(base_piv2[[#This Row],[fnr fylke]],4,25)</f>
        <v>Hedmark</v>
      </c>
      <c r="C365" s="10" t="s">
        <v>531</v>
      </c>
      <c r="D365" s="10" t="str">
        <f>MID(base_piv2[[#This Row],[knr kommune]],6,25)</f>
        <v>Våler</v>
      </c>
      <c r="E365" s="10" t="str">
        <f>CONCATENATE(base_piv2[[#This Row],[kommune]]," (",base_piv2[[#This Row],[fotoår]],")")</f>
        <v>Våler (2002)</v>
      </c>
      <c r="F365" s="10" t="s">
        <v>472</v>
      </c>
      <c r="G365" s="10">
        <v>4</v>
      </c>
      <c r="H365" s="11" t="s">
        <v>906</v>
      </c>
    </row>
    <row r="366" spans="1:8">
      <c r="A366" s="10" t="s">
        <v>52</v>
      </c>
      <c r="B366" s="10" t="str">
        <f>MID(base_piv2[[#This Row],[fnr fylke]],4,25)</f>
        <v>Hedmark</v>
      </c>
      <c r="C366" s="10" t="s">
        <v>532</v>
      </c>
      <c r="D366" s="10" t="str">
        <f>MID(base_piv2[[#This Row],[knr kommune]],6,25)</f>
        <v>Elverum</v>
      </c>
      <c r="E366" s="10" t="str">
        <f>CONCATENATE(base_piv2[[#This Row],[kommune]]," (",base_piv2[[#This Row],[fotoår]],")")</f>
        <v>Elverum (2002)</v>
      </c>
      <c r="F366" s="10" t="s">
        <v>467</v>
      </c>
      <c r="G366" s="10">
        <v>339</v>
      </c>
      <c r="H366" s="11" t="s">
        <v>906</v>
      </c>
    </row>
    <row r="367" spans="1:8">
      <c r="A367" s="10" t="s">
        <v>52</v>
      </c>
      <c r="B367" s="10" t="str">
        <f>MID(base_piv2[[#This Row],[fnr fylke]],4,25)</f>
        <v>Hedmark</v>
      </c>
      <c r="C367" s="10" t="s">
        <v>532</v>
      </c>
      <c r="D367" s="10" t="str">
        <f>MID(base_piv2[[#This Row],[knr kommune]],6,25)</f>
        <v>Elverum</v>
      </c>
      <c r="E367" s="10" t="str">
        <f>CONCATENATE(base_piv2[[#This Row],[kommune]]," (",base_piv2[[#This Row],[fotoår]],")")</f>
        <v>Elverum (2002)</v>
      </c>
      <c r="F367" s="10" t="s">
        <v>466</v>
      </c>
      <c r="G367" s="10">
        <v>29</v>
      </c>
      <c r="H367" s="11" t="s">
        <v>906</v>
      </c>
    </row>
    <row r="368" spans="1:8">
      <c r="A368" s="10" t="s">
        <v>52</v>
      </c>
      <c r="B368" s="10" t="str">
        <f>MID(base_piv2[[#This Row],[fnr fylke]],4,25)</f>
        <v>Hedmark</v>
      </c>
      <c r="C368" s="10" t="s">
        <v>532</v>
      </c>
      <c r="D368" s="10" t="str">
        <f>MID(base_piv2[[#This Row],[knr kommune]],6,25)</f>
        <v>Elverum</v>
      </c>
      <c r="E368" s="10" t="str">
        <f>CONCATENATE(base_piv2[[#This Row],[kommune]]," (",base_piv2[[#This Row],[fotoår]],")")</f>
        <v>Elverum (2002)</v>
      </c>
      <c r="F368" s="10" t="s">
        <v>468</v>
      </c>
      <c r="G368" s="10">
        <v>538</v>
      </c>
      <c r="H368" s="11" t="s">
        <v>906</v>
      </c>
    </row>
    <row r="369" spans="1:8">
      <c r="A369" s="10" t="s">
        <v>52</v>
      </c>
      <c r="B369" s="10" t="str">
        <f>MID(base_piv2[[#This Row],[fnr fylke]],4,25)</f>
        <v>Hedmark</v>
      </c>
      <c r="C369" s="10" t="s">
        <v>532</v>
      </c>
      <c r="D369" s="10" t="str">
        <f>MID(base_piv2[[#This Row],[knr kommune]],6,25)</f>
        <v>Elverum</v>
      </c>
      <c r="E369" s="10" t="str">
        <f>CONCATENATE(base_piv2[[#This Row],[kommune]]," (",base_piv2[[#This Row],[fotoår]],")")</f>
        <v>Elverum (2002)</v>
      </c>
      <c r="F369" s="10" t="s">
        <v>918</v>
      </c>
      <c r="G369" s="10">
        <v>6</v>
      </c>
      <c r="H369" s="11" t="s">
        <v>906</v>
      </c>
    </row>
    <row r="370" spans="1:8">
      <c r="A370" s="10" t="s">
        <v>52</v>
      </c>
      <c r="B370" s="10" t="str">
        <f>MID(base_piv2[[#This Row],[fnr fylke]],4,25)</f>
        <v>Hedmark</v>
      </c>
      <c r="C370" s="10" t="s">
        <v>532</v>
      </c>
      <c r="D370" s="10" t="str">
        <f>MID(base_piv2[[#This Row],[knr kommune]],6,25)</f>
        <v>Elverum</v>
      </c>
      <c r="E370" s="10" t="str">
        <f>CONCATENATE(base_piv2[[#This Row],[kommune]]," (",base_piv2[[#This Row],[fotoår]],")")</f>
        <v>Elverum (2002)</v>
      </c>
      <c r="F370" s="10" t="s">
        <v>470</v>
      </c>
      <c r="G370" s="10">
        <v>62</v>
      </c>
      <c r="H370" s="11" t="s">
        <v>906</v>
      </c>
    </row>
    <row r="371" spans="1:8">
      <c r="A371" s="10" t="s">
        <v>52</v>
      </c>
      <c r="B371" s="10" t="str">
        <f>MID(base_piv2[[#This Row],[fnr fylke]],4,25)</f>
        <v>Hedmark</v>
      </c>
      <c r="C371" s="10" t="s">
        <v>532</v>
      </c>
      <c r="D371" s="10" t="str">
        <f>MID(base_piv2[[#This Row],[knr kommune]],6,25)</f>
        <v>Elverum</v>
      </c>
      <c r="E371" s="10" t="str">
        <f>CONCATENATE(base_piv2[[#This Row],[kommune]]," (",base_piv2[[#This Row],[fotoår]],")")</f>
        <v>Elverum (2002)</v>
      </c>
      <c r="F371" s="10" t="s">
        <v>471</v>
      </c>
      <c r="G371" s="10">
        <v>38</v>
      </c>
      <c r="H371" s="11" t="s">
        <v>906</v>
      </c>
    </row>
    <row r="372" spans="1:8">
      <c r="A372" s="10" t="s">
        <v>52</v>
      </c>
      <c r="B372" s="10" t="str">
        <f>MID(base_piv2[[#This Row],[fnr fylke]],4,25)</f>
        <v>Hedmark</v>
      </c>
      <c r="C372" s="10" t="s">
        <v>532</v>
      </c>
      <c r="D372" s="10" t="str">
        <f>MID(base_piv2[[#This Row],[knr kommune]],6,25)</f>
        <v>Elverum</v>
      </c>
      <c r="E372" s="10" t="str">
        <f>CONCATENATE(base_piv2[[#This Row],[kommune]]," (",base_piv2[[#This Row],[fotoår]],")")</f>
        <v>Elverum (2002)</v>
      </c>
      <c r="F372" s="10" t="s">
        <v>472</v>
      </c>
      <c r="G372" s="10">
        <v>85</v>
      </c>
      <c r="H372" s="11" t="s">
        <v>906</v>
      </c>
    </row>
    <row r="373" spans="1:8">
      <c r="A373" s="10" t="s">
        <v>52</v>
      </c>
      <c r="B373" s="10" t="str">
        <f>MID(base_piv2[[#This Row],[fnr fylke]],4,25)</f>
        <v>Hedmark</v>
      </c>
      <c r="C373" s="10" t="s">
        <v>533</v>
      </c>
      <c r="D373" s="10" t="str">
        <f>MID(base_piv2[[#This Row],[knr kommune]],6,25)</f>
        <v xml:space="preserve">Trysil </v>
      </c>
      <c r="E373" s="10" t="str">
        <f>CONCATENATE(base_piv2[[#This Row],[kommune]]," (",base_piv2[[#This Row],[fotoår]],")")</f>
        <v>Trysil  (2007)</v>
      </c>
      <c r="F373" s="10" t="s">
        <v>467</v>
      </c>
      <c r="G373" s="10">
        <v>42</v>
      </c>
      <c r="H373" s="11" t="s">
        <v>907</v>
      </c>
    </row>
    <row r="374" spans="1:8">
      <c r="A374" s="10" t="s">
        <v>52</v>
      </c>
      <c r="B374" s="10" t="str">
        <f>MID(base_piv2[[#This Row],[fnr fylke]],4,25)</f>
        <v>Hedmark</v>
      </c>
      <c r="C374" s="10" t="s">
        <v>533</v>
      </c>
      <c r="D374" s="10" t="str">
        <f>MID(base_piv2[[#This Row],[knr kommune]],6,25)</f>
        <v xml:space="preserve">Trysil </v>
      </c>
      <c r="E374" s="10" t="str">
        <f>CONCATENATE(base_piv2[[#This Row],[kommune]]," (",base_piv2[[#This Row],[fotoår]],")")</f>
        <v>Trysil  (2007)</v>
      </c>
      <c r="F374" s="10" t="s">
        <v>466</v>
      </c>
      <c r="G374" s="10">
        <v>30</v>
      </c>
      <c r="H374" s="11" t="s">
        <v>907</v>
      </c>
    </row>
    <row r="375" spans="1:8">
      <c r="A375" s="10" t="s">
        <v>52</v>
      </c>
      <c r="B375" s="10" t="str">
        <f>MID(base_piv2[[#This Row],[fnr fylke]],4,25)</f>
        <v>Hedmark</v>
      </c>
      <c r="C375" s="10" t="s">
        <v>533</v>
      </c>
      <c r="D375" s="10" t="str">
        <f>MID(base_piv2[[#This Row],[knr kommune]],6,25)</f>
        <v xml:space="preserve">Trysil </v>
      </c>
      <c r="E375" s="10" t="str">
        <f>CONCATENATE(base_piv2[[#This Row],[kommune]]," (",base_piv2[[#This Row],[fotoår]],")")</f>
        <v>Trysil  (2007)</v>
      </c>
      <c r="F375" s="10" t="s">
        <v>468</v>
      </c>
      <c r="G375" s="10">
        <v>94</v>
      </c>
      <c r="H375" s="11" t="s">
        <v>907</v>
      </c>
    </row>
    <row r="376" spans="1:8">
      <c r="A376" s="10" t="s">
        <v>52</v>
      </c>
      <c r="B376" s="10" t="str">
        <f>MID(base_piv2[[#This Row],[fnr fylke]],4,25)</f>
        <v>Hedmark</v>
      </c>
      <c r="C376" s="10" t="s">
        <v>533</v>
      </c>
      <c r="D376" s="10" t="str">
        <f>MID(base_piv2[[#This Row],[knr kommune]],6,25)</f>
        <v xml:space="preserve">Trysil </v>
      </c>
      <c r="E376" s="10" t="str">
        <f>CONCATENATE(base_piv2[[#This Row],[kommune]]," (",base_piv2[[#This Row],[fotoår]],")")</f>
        <v>Trysil  (2007)</v>
      </c>
      <c r="F376" s="10" t="s">
        <v>918</v>
      </c>
      <c r="G376" s="10">
        <v>15</v>
      </c>
      <c r="H376" s="11" t="s">
        <v>907</v>
      </c>
    </row>
    <row r="377" spans="1:8">
      <c r="A377" s="10" t="s">
        <v>52</v>
      </c>
      <c r="B377" s="10" t="str">
        <f>MID(base_piv2[[#This Row],[fnr fylke]],4,25)</f>
        <v>Hedmark</v>
      </c>
      <c r="C377" s="10" t="s">
        <v>533</v>
      </c>
      <c r="D377" s="10" t="str">
        <f>MID(base_piv2[[#This Row],[knr kommune]],6,25)</f>
        <v xml:space="preserve">Trysil </v>
      </c>
      <c r="E377" s="10" t="str">
        <f>CONCATENATE(base_piv2[[#This Row],[kommune]]," (",base_piv2[[#This Row],[fotoår]],")")</f>
        <v>Trysil  (2007)</v>
      </c>
      <c r="F377" s="10" t="s">
        <v>470</v>
      </c>
      <c r="G377" s="10">
        <v>18</v>
      </c>
      <c r="H377" s="11" t="s">
        <v>907</v>
      </c>
    </row>
    <row r="378" spans="1:8">
      <c r="A378" s="10" t="s">
        <v>52</v>
      </c>
      <c r="B378" s="10" t="str">
        <f>MID(base_piv2[[#This Row],[fnr fylke]],4,25)</f>
        <v>Hedmark</v>
      </c>
      <c r="C378" s="10" t="s">
        <v>533</v>
      </c>
      <c r="D378" s="10" t="str">
        <f>MID(base_piv2[[#This Row],[knr kommune]],6,25)</f>
        <v xml:space="preserve">Trysil </v>
      </c>
      <c r="E378" s="10" t="str">
        <f>CONCATENATE(base_piv2[[#This Row],[kommune]]," (",base_piv2[[#This Row],[fotoår]],")")</f>
        <v>Trysil  (2007)</v>
      </c>
      <c r="F378" s="10" t="s">
        <v>471</v>
      </c>
      <c r="G378" s="10">
        <v>7</v>
      </c>
      <c r="H378" s="11" t="s">
        <v>907</v>
      </c>
    </row>
    <row r="379" spans="1:8">
      <c r="A379" s="10" t="s">
        <v>52</v>
      </c>
      <c r="B379" s="10" t="str">
        <f>MID(base_piv2[[#This Row],[fnr fylke]],4,25)</f>
        <v>Hedmark</v>
      </c>
      <c r="C379" s="10" t="s">
        <v>533</v>
      </c>
      <c r="D379" s="10" t="str">
        <f>MID(base_piv2[[#This Row],[knr kommune]],6,25)</f>
        <v xml:space="preserve">Trysil </v>
      </c>
      <c r="E379" s="10" t="str">
        <f>CONCATENATE(base_piv2[[#This Row],[kommune]]," (",base_piv2[[#This Row],[fotoår]],")")</f>
        <v>Trysil  (2007)</v>
      </c>
      <c r="F379" s="10" t="s">
        <v>472</v>
      </c>
      <c r="G379" s="10">
        <v>19</v>
      </c>
      <c r="H379" s="11" t="s">
        <v>907</v>
      </c>
    </row>
    <row r="380" spans="1:8">
      <c r="A380" s="10" t="s">
        <v>52</v>
      </c>
      <c r="B380" s="10" t="str">
        <f>MID(base_piv2[[#This Row],[fnr fylke]],4,25)</f>
        <v>Hedmark</v>
      </c>
      <c r="C380" s="10" t="s">
        <v>534</v>
      </c>
      <c r="D380" s="10" t="str">
        <f>MID(base_piv2[[#This Row],[knr kommune]],6,25)</f>
        <v xml:space="preserve">Åmot </v>
      </c>
      <c r="E380" s="10" t="str">
        <f>CONCATENATE(base_piv2[[#This Row],[kommune]]," (",base_piv2[[#This Row],[fotoår]],")")</f>
        <v>Åmot  (2006)</v>
      </c>
      <c r="F380" s="10" t="s">
        <v>467</v>
      </c>
      <c r="G380" s="10">
        <v>31</v>
      </c>
      <c r="H380" s="11" t="s">
        <v>910</v>
      </c>
    </row>
    <row r="381" spans="1:8">
      <c r="A381" s="10" t="s">
        <v>52</v>
      </c>
      <c r="B381" s="10" t="str">
        <f>MID(base_piv2[[#This Row],[fnr fylke]],4,25)</f>
        <v>Hedmark</v>
      </c>
      <c r="C381" s="10" t="s">
        <v>534</v>
      </c>
      <c r="D381" s="10" t="str">
        <f>MID(base_piv2[[#This Row],[knr kommune]],6,25)</f>
        <v xml:space="preserve">Åmot </v>
      </c>
      <c r="E381" s="10" t="str">
        <f>CONCATENATE(base_piv2[[#This Row],[kommune]]," (",base_piv2[[#This Row],[fotoår]],")")</f>
        <v>Åmot  (2006)</v>
      </c>
      <c r="F381" s="10" t="s">
        <v>466</v>
      </c>
      <c r="G381" s="10">
        <v>14</v>
      </c>
      <c r="H381" s="11" t="s">
        <v>910</v>
      </c>
    </row>
    <row r="382" spans="1:8">
      <c r="A382" s="10" t="s">
        <v>52</v>
      </c>
      <c r="B382" s="10" t="str">
        <f>MID(base_piv2[[#This Row],[fnr fylke]],4,25)</f>
        <v>Hedmark</v>
      </c>
      <c r="C382" s="10" t="s">
        <v>534</v>
      </c>
      <c r="D382" s="10" t="str">
        <f>MID(base_piv2[[#This Row],[knr kommune]],6,25)</f>
        <v xml:space="preserve">Åmot </v>
      </c>
      <c r="E382" s="10" t="str">
        <f>CONCATENATE(base_piv2[[#This Row],[kommune]]," (",base_piv2[[#This Row],[fotoår]],")")</f>
        <v>Åmot  (2006)</v>
      </c>
      <c r="F382" s="10" t="s">
        <v>468</v>
      </c>
      <c r="G382" s="10">
        <v>50</v>
      </c>
      <c r="H382" s="11" t="s">
        <v>910</v>
      </c>
    </row>
    <row r="383" spans="1:8">
      <c r="A383" s="10" t="s">
        <v>52</v>
      </c>
      <c r="B383" s="10" t="str">
        <f>MID(base_piv2[[#This Row],[fnr fylke]],4,25)</f>
        <v>Hedmark</v>
      </c>
      <c r="C383" s="10" t="s">
        <v>534</v>
      </c>
      <c r="D383" s="10" t="str">
        <f>MID(base_piv2[[#This Row],[knr kommune]],6,25)</f>
        <v xml:space="preserve">Åmot </v>
      </c>
      <c r="E383" s="10" t="str">
        <f>CONCATENATE(base_piv2[[#This Row],[kommune]]," (",base_piv2[[#This Row],[fotoår]],")")</f>
        <v>Åmot  (2006)</v>
      </c>
      <c r="F383" s="10" t="s">
        <v>918</v>
      </c>
      <c r="G383" s="10">
        <v>28</v>
      </c>
      <c r="H383" s="11" t="s">
        <v>910</v>
      </c>
    </row>
    <row r="384" spans="1:8">
      <c r="A384" s="10" t="s">
        <v>52</v>
      </c>
      <c r="B384" s="10" t="str">
        <f>MID(base_piv2[[#This Row],[fnr fylke]],4,25)</f>
        <v>Hedmark</v>
      </c>
      <c r="C384" s="10" t="s">
        <v>534</v>
      </c>
      <c r="D384" s="10" t="str">
        <f>MID(base_piv2[[#This Row],[knr kommune]],6,25)</f>
        <v xml:space="preserve">Åmot </v>
      </c>
      <c r="E384" s="10" t="str">
        <f>CONCATENATE(base_piv2[[#This Row],[kommune]]," (",base_piv2[[#This Row],[fotoår]],")")</f>
        <v>Åmot  (2006)</v>
      </c>
      <c r="F384" s="10" t="s">
        <v>470</v>
      </c>
      <c r="G384" s="10">
        <v>46</v>
      </c>
      <c r="H384" s="11" t="s">
        <v>910</v>
      </c>
    </row>
    <row r="385" spans="1:8">
      <c r="A385" s="10" t="s">
        <v>52</v>
      </c>
      <c r="B385" s="10" t="str">
        <f>MID(base_piv2[[#This Row],[fnr fylke]],4,25)</f>
        <v>Hedmark</v>
      </c>
      <c r="C385" s="10" t="s">
        <v>534</v>
      </c>
      <c r="D385" s="10" t="str">
        <f>MID(base_piv2[[#This Row],[knr kommune]],6,25)</f>
        <v xml:space="preserve">Åmot </v>
      </c>
      <c r="E385" s="10" t="str">
        <f>CONCATENATE(base_piv2[[#This Row],[kommune]]," (",base_piv2[[#This Row],[fotoår]],")")</f>
        <v>Åmot  (2006)</v>
      </c>
      <c r="F385" s="10" t="s">
        <v>471</v>
      </c>
      <c r="G385" s="10">
        <v>0</v>
      </c>
      <c r="H385" s="11" t="s">
        <v>910</v>
      </c>
    </row>
    <row r="386" spans="1:8">
      <c r="A386" s="10" t="s">
        <v>52</v>
      </c>
      <c r="B386" s="10" t="str">
        <f>MID(base_piv2[[#This Row],[fnr fylke]],4,25)</f>
        <v>Hedmark</v>
      </c>
      <c r="C386" s="10" t="s">
        <v>534</v>
      </c>
      <c r="D386" s="10" t="str">
        <f>MID(base_piv2[[#This Row],[knr kommune]],6,25)</f>
        <v xml:space="preserve">Åmot </v>
      </c>
      <c r="E386" s="10" t="str">
        <f>CONCATENATE(base_piv2[[#This Row],[kommune]]," (",base_piv2[[#This Row],[fotoår]],")")</f>
        <v>Åmot  (2006)</v>
      </c>
      <c r="F386" s="10" t="s">
        <v>472</v>
      </c>
      <c r="G386" s="10">
        <v>13</v>
      </c>
      <c r="H386" s="11" t="s">
        <v>910</v>
      </c>
    </row>
    <row r="387" spans="1:8">
      <c r="A387" s="10" t="s">
        <v>52</v>
      </c>
      <c r="B387" s="10" t="str">
        <f>MID(base_piv2[[#This Row],[fnr fylke]],4,25)</f>
        <v>Hedmark</v>
      </c>
      <c r="C387" s="10" t="s">
        <v>535</v>
      </c>
      <c r="D387" s="10" t="str">
        <f>MID(base_piv2[[#This Row],[knr kommune]],6,25)</f>
        <v xml:space="preserve">Stor-Elvdal </v>
      </c>
      <c r="E387" s="10" t="str">
        <f>CONCATENATE(base_piv2[[#This Row],[kommune]]," (",base_piv2[[#This Row],[fotoår]],")")</f>
        <v>Stor-Elvdal  (2008)</v>
      </c>
      <c r="F387" s="10" t="s">
        <v>467</v>
      </c>
      <c r="G387" s="10">
        <v>9</v>
      </c>
      <c r="H387" s="11" t="s">
        <v>909</v>
      </c>
    </row>
    <row r="388" spans="1:8">
      <c r="A388" s="10" t="s">
        <v>52</v>
      </c>
      <c r="B388" s="10" t="str">
        <f>MID(base_piv2[[#This Row],[fnr fylke]],4,25)</f>
        <v>Hedmark</v>
      </c>
      <c r="C388" s="10" t="s">
        <v>535</v>
      </c>
      <c r="D388" s="10" t="str">
        <f>MID(base_piv2[[#This Row],[knr kommune]],6,25)</f>
        <v xml:space="preserve">Stor-Elvdal </v>
      </c>
      <c r="E388" s="10" t="str">
        <f>CONCATENATE(base_piv2[[#This Row],[kommune]]," (",base_piv2[[#This Row],[fotoår]],")")</f>
        <v>Stor-Elvdal  (2008)</v>
      </c>
      <c r="F388" s="10" t="s">
        <v>466</v>
      </c>
      <c r="G388" s="10">
        <v>12</v>
      </c>
      <c r="H388" s="11" t="s">
        <v>909</v>
      </c>
    </row>
    <row r="389" spans="1:8">
      <c r="A389" s="10" t="s">
        <v>52</v>
      </c>
      <c r="B389" s="10" t="str">
        <f>MID(base_piv2[[#This Row],[fnr fylke]],4,25)</f>
        <v>Hedmark</v>
      </c>
      <c r="C389" s="10" t="s">
        <v>535</v>
      </c>
      <c r="D389" s="10" t="str">
        <f>MID(base_piv2[[#This Row],[knr kommune]],6,25)</f>
        <v xml:space="preserve">Stor-Elvdal </v>
      </c>
      <c r="E389" s="10" t="str">
        <f>CONCATENATE(base_piv2[[#This Row],[kommune]]," (",base_piv2[[#This Row],[fotoår]],")")</f>
        <v>Stor-Elvdal  (2008)</v>
      </c>
      <c r="F389" s="10" t="s">
        <v>468</v>
      </c>
      <c r="G389" s="10">
        <v>69</v>
      </c>
      <c r="H389" s="11" t="s">
        <v>909</v>
      </c>
    </row>
    <row r="390" spans="1:8">
      <c r="A390" s="10" t="s">
        <v>52</v>
      </c>
      <c r="B390" s="10" t="str">
        <f>MID(base_piv2[[#This Row],[fnr fylke]],4,25)</f>
        <v>Hedmark</v>
      </c>
      <c r="C390" s="10" t="s">
        <v>535</v>
      </c>
      <c r="D390" s="10" t="str">
        <f>MID(base_piv2[[#This Row],[knr kommune]],6,25)</f>
        <v xml:space="preserve">Stor-Elvdal </v>
      </c>
      <c r="E390" s="10" t="str">
        <f>CONCATENATE(base_piv2[[#This Row],[kommune]]," (",base_piv2[[#This Row],[fotoår]],")")</f>
        <v>Stor-Elvdal  (2008)</v>
      </c>
      <c r="F390" s="10" t="s">
        <v>918</v>
      </c>
      <c r="G390" s="10">
        <v>25</v>
      </c>
      <c r="H390" s="11" t="s">
        <v>909</v>
      </c>
    </row>
    <row r="391" spans="1:8">
      <c r="A391" s="10" t="s">
        <v>52</v>
      </c>
      <c r="B391" s="10" t="str">
        <f>MID(base_piv2[[#This Row],[fnr fylke]],4,25)</f>
        <v>Hedmark</v>
      </c>
      <c r="C391" s="10" t="s">
        <v>535</v>
      </c>
      <c r="D391" s="10" t="str">
        <f>MID(base_piv2[[#This Row],[knr kommune]],6,25)</f>
        <v xml:space="preserve">Stor-Elvdal </v>
      </c>
      <c r="E391" s="10" t="str">
        <f>CONCATENATE(base_piv2[[#This Row],[kommune]]," (",base_piv2[[#This Row],[fotoår]],")")</f>
        <v>Stor-Elvdal  (2008)</v>
      </c>
      <c r="F391" s="10" t="s">
        <v>470</v>
      </c>
      <c r="G391" s="10">
        <v>25</v>
      </c>
      <c r="H391" s="11" t="s">
        <v>909</v>
      </c>
    </row>
    <row r="392" spans="1:8">
      <c r="A392" s="10" t="s">
        <v>52</v>
      </c>
      <c r="B392" s="10" t="str">
        <f>MID(base_piv2[[#This Row],[fnr fylke]],4,25)</f>
        <v>Hedmark</v>
      </c>
      <c r="C392" s="10" t="s">
        <v>535</v>
      </c>
      <c r="D392" s="10" t="str">
        <f>MID(base_piv2[[#This Row],[knr kommune]],6,25)</f>
        <v xml:space="preserve">Stor-Elvdal </v>
      </c>
      <c r="E392" s="10" t="str">
        <f>CONCATENATE(base_piv2[[#This Row],[kommune]]," (",base_piv2[[#This Row],[fotoår]],")")</f>
        <v>Stor-Elvdal  (2008)</v>
      </c>
      <c r="F392" s="10" t="s">
        <v>471</v>
      </c>
      <c r="G392" s="10">
        <v>14</v>
      </c>
      <c r="H392" s="11" t="s">
        <v>909</v>
      </c>
    </row>
    <row r="393" spans="1:8">
      <c r="A393" s="10" t="s">
        <v>52</v>
      </c>
      <c r="B393" s="10" t="str">
        <f>MID(base_piv2[[#This Row],[fnr fylke]],4,25)</f>
        <v>Hedmark</v>
      </c>
      <c r="C393" s="10" t="s">
        <v>535</v>
      </c>
      <c r="D393" s="10" t="str">
        <f>MID(base_piv2[[#This Row],[knr kommune]],6,25)</f>
        <v xml:space="preserve">Stor-Elvdal </v>
      </c>
      <c r="E393" s="10" t="str">
        <f>CONCATENATE(base_piv2[[#This Row],[kommune]]," (",base_piv2[[#This Row],[fotoår]],")")</f>
        <v>Stor-Elvdal  (2008)</v>
      </c>
      <c r="F393" s="10" t="s">
        <v>472</v>
      </c>
      <c r="G393" s="10">
        <v>9</v>
      </c>
      <c r="H393" s="11" t="s">
        <v>909</v>
      </c>
    </row>
    <row r="394" spans="1:8">
      <c r="A394" s="10" t="s">
        <v>52</v>
      </c>
      <c r="B394" s="10" t="str">
        <f>MID(base_piv2[[#This Row],[fnr fylke]],4,25)</f>
        <v>Hedmark</v>
      </c>
      <c r="C394" s="10" t="s">
        <v>536</v>
      </c>
      <c r="D394" s="10" t="str">
        <f>MID(base_piv2[[#This Row],[knr kommune]],6,25)</f>
        <v xml:space="preserve">Rendalen </v>
      </c>
      <c r="E394" s="10" t="str">
        <f>CONCATENATE(base_piv2[[#This Row],[kommune]]," (",base_piv2[[#This Row],[fotoår]],")")</f>
        <v>Rendalen  (2004)</v>
      </c>
      <c r="F394" s="10" t="s">
        <v>467</v>
      </c>
      <c r="G394" s="10">
        <v>5</v>
      </c>
      <c r="H394" s="11" t="s">
        <v>908</v>
      </c>
    </row>
    <row r="395" spans="1:8">
      <c r="A395" s="10" t="s">
        <v>52</v>
      </c>
      <c r="B395" s="10" t="str">
        <f>MID(base_piv2[[#This Row],[fnr fylke]],4,25)</f>
        <v>Hedmark</v>
      </c>
      <c r="C395" s="10" t="s">
        <v>536</v>
      </c>
      <c r="D395" s="10" t="str">
        <f>MID(base_piv2[[#This Row],[knr kommune]],6,25)</f>
        <v xml:space="preserve">Rendalen </v>
      </c>
      <c r="E395" s="10" t="str">
        <f>CONCATENATE(base_piv2[[#This Row],[kommune]]," (",base_piv2[[#This Row],[fotoår]],")")</f>
        <v>Rendalen  (2004)</v>
      </c>
      <c r="F395" s="10" t="s">
        <v>466</v>
      </c>
      <c r="G395" s="10">
        <v>1</v>
      </c>
      <c r="H395" s="11" t="s">
        <v>908</v>
      </c>
    </row>
    <row r="396" spans="1:8">
      <c r="A396" s="10" t="s">
        <v>52</v>
      </c>
      <c r="B396" s="10" t="str">
        <f>MID(base_piv2[[#This Row],[fnr fylke]],4,25)</f>
        <v>Hedmark</v>
      </c>
      <c r="C396" s="10" t="s">
        <v>536</v>
      </c>
      <c r="D396" s="10" t="str">
        <f>MID(base_piv2[[#This Row],[knr kommune]],6,25)</f>
        <v xml:space="preserve">Rendalen </v>
      </c>
      <c r="E396" s="10" t="str">
        <f>CONCATENATE(base_piv2[[#This Row],[kommune]]," (",base_piv2[[#This Row],[fotoår]],")")</f>
        <v>Rendalen  (2004)</v>
      </c>
      <c r="F396" s="10" t="s">
        <v>468</v>
      </c>
      <c r="G396" s="10">
        <v>21</v>
      </c>
      <c r="H396" s="11" t="s">
        <v>908</v>
      </c>
    </row>
    <row r="397" spans="1:8">
      <c r="A397" s="10" t="s">
        <v>52</v>
      </c>
      <c r="B397" s="10" t="str">
        <f>MID(base_piv2[[#This Row],[fnr fylke]],4,25)</f>
        <v>Hedmark</v>
      </c>
      <c r="C397" s="10" t="s">
        <v>536</v>
      </c>
      <c r="D397" s="10" t="str">
        <f>MID(base_piv2[[#This Row],[knr kommune]],6,25)</f>
        <v xml:space="preserve">Rendalen </v>
      </c>
      <c r="E397" s="10" t="str">
        <f>CONCATENATE(base_piv2[[#This Row],[kommune]]," (",base_piv2[[#This Row],[fotoår]],")")</f>
        <v>Rendalen  (2004)</v>
      </c>
      <c r="F397" s="10" t="s">
        <v>918</v>
      </c>
      <c r="G397" s="10">
        <v>0</v>
      </c>
      <c r="H397" s="11" t="s">
        <v>908</v>
      </c>
    </row>
    <row r="398" spans="1:8">
      <c r="A398" s="10" t="s">
        <v>52</v>
      </c>
      <c r="B398" s="10" t="str">
        <f>MID(base_piv2[[#This Row],[fnr fylke]],4,25)</f>
        <v>Hedmark</v>
      </c>
      <c r="C398" s="10" t="s">
        <v>536</v>
      </c>
      <c r="D398" s="10" t="str">
        <f>MID(base_piv2[[#This Row],[knr kommune]],6,25)</f>
        <v xml:space="preserve">Rendalen </v>
      </c>
      <c r="E398" s="10" t="str">
        <f>CONCATENATE(base_piv2[[#This Row],[kommune]]," (",base_piv2[[#This Row],[fotoår]],")")</f>
        <v>Rendalen  (2004)</v>
      </c>
      <c r="F398" s="10" t="s">
        <v>470</v>
      </c>
      <c r="G398" s="10">
        <v>11</v>
      </c>
      <c r="H398" s="11" t="s">
        <v>908</v>
      </c>
    </row>
    <row r="399" spans="1:8">
      <c r="A399" s="10" t="s">
        <v>52</v>
      </c>
      <c r="B399" s="10" t="str">
        <f>MID(base_piv2[[#This Row],[fnr fylke]],4,25)</f>
        <v>Hedmark</v>
      </c>
      <c r="C399" s="10" t="s">
        <v>536</v>
      </c>
      <c r="D399" s="10" t="str">
        <f>MID(base_piv2[[#This Row],[knr kommune]],6,25)</f>
        <v xml:space="preserve">Rendalen </v>
      </c>
      <c r="E399" s="10" t="str">
        <f>CONCATENATE(base_piv2[[#This Row],[kommune]]," (",base_piv2[[#This Row],[fotoår]],")")</f>
        <v>Rendalen  (2004)</v>
      </c>
      <c r="F399" s="10" t="s">
        <v>471</v>
      </c>
      <c r="G399" s="10">
        <v>0</v>
      </c>
      <c r="H399" s="11" t="s">
        <v>908</v>
      </c>
    </row>
    <row r="400" spans="1:8">
      <c r="A400" s="10" t="s">
        <v>52</v>
      </c>
      <c r="B400" s="10" t="str">
        <f>MID(base_piv2[[#This Row],[fnr fylke]],4,25)</f>
        <v>Hedmark</v>
      </c>
      <c r="C400" s="10" t="s">
        <v>536</v>
      </c>
      <c r="D400" s="10" t="str">
        <f>MID(base_piv2[[#This Row],[knr kommune]],6,25)</f>
        <v xml:space="preserve">Rendalen </v>
      </c>
      <c r="E400" s="10" t="str">
        <f>CONCATENATE(base_piv2[[#This Row],[kommune]]," (",base_piv2[[#This Row],[fotoår]],")")</f>
        <v>Rendalen  (2004)</v>
      </c>
      <c r="F400" s="10" t="s">
        <v>472</v>
      </c>
      <c r="G400" s="10">
        <v>7</v>
      </c>
      <c r="H400" s="11" t="s">
        <v>908</v>
      </c>
    </row>
    <row r="401" spans="1:8">
      <c r="A401" s="10" t="s">
        <v>52</v>
      </c>
      <c r="B401" s="10" t="str">
        <f>MID(base_piv2[[#This Row],[fnr fylke]],4,25)</f>
        <v>Hedmark</v>
      </c>
      <c r="C401" s="10" t="s">
        <v>537</v>
      </c>
      <c r="D401" s="10" t="str">
        <f>MID(base_piv2[[#This Row],[knr kommune]],6,25)</f>
        <v xml:space="preserve">Engerdal </v>
      </c>
      <c r="E401" s="10" t="str">
        <f>CONCATENATE(base_piv2[[#This Row],[kommune]]," (",base_piv2[[#This Row],[fotoår]],")")</f>
        <v>Engerdal  (2008)</v>
      </c>
      <c r="F401" s="10" t="s">
        <v>467</v>
      </c>
      <c r="G401" s="10">
        <v>8</v>
      </c>
      <c r="H401" s="11" t="s">
        <v>909</v>
      </c>
    </row>
    <row r="402" spans="1:8">
      <c r="A402" s="10" t="s">
        <v>52</v>
      </c>
      <c r="B402" s="10" t="str">
        <f>MID(base_piv2[[#This Row],[fnr fylke]],4,25)</f>
        <v>Hedmark</v>
      </c>
      <c r="C402" s="10" t="s">
        <v>537</v>
      </c>
      <c r="D402" s="10" t="str">
        <f>MID(base_piv2[[#This Row],[knr kommune]],6,25)</f>
        <v xml:space="preserve">Engerdal </v>
      </c>
      <c r="E402" s="10" t="str">
        <f>CONCATENATE(base_piv2[[#This Row],[kommune]]," (",base_piv2[[#This Row],[fotoår]],")")</f>
        <v>Engerdal  (2008)</v>
      </c>
      <c r="F402" s="10" t="s">
        <v>466</v>
      </c>
      <c r="G402" s="10">
        <v>7</v>
      </c>
      <c r="H402" s="11" t="s">
        <v>909</v>
      </c>
    </row>
    <row r="403" spans="1:8">
      <c r="A403" s="10" t="s">
        <v>52</v>
      </c>
      <c r="B403" s="10" t="str">
        <f>MID(base_piv2[[#This Row],[fnr fylke]],4,25)</f>
        <v>Hedmark</v>
      </c>
      <c r="C403" s="10" t="s">
        <v>537</v>
      </c>
      <c r="D403" s="10" t="str">
        <f>MID(base_piv2[[#This Row],[knr kommune]],6,25)</f>
        <v xml:space="preserve">Engerdal </v>
      </c>
      <c r="E403" s="10" t="str">
        <f>CONCATENATE(base_piv2[[#This Row],[kommune]]," (",base_piv2[[#This Row],[fotoår]],")")</f>
        <v>Engerdal  (2008)</v>
      </c>
      <c r="F403" s="10" t="s">
        <v>468</v>
      </c>
      <c r="G403" s="10">
        <v>38</v>
      </c>
      <c r="H403" s="11" t="s">
        <v>909</v>
      </c>
    </row>
    <row r="404" spans="1:8">
      <c r="A404" s="10" t="s">
        <v>52</v>
      </c>
      <c r="B404" s="10" t="str">
        <f>MID(base_piv2[[#This Row],[fnr fylke]],4,25)</f>
        <v>Hedmark</v>
      </c>
      <c r="C404" s="10" t="s">
        <v>537</v>
      </c>
      <c r="D404" s="10" t="str">
        <f>MID(base_piv2[[#This Row],[knr kommune]],6,25)</f>
        <v xml:space="preserve">Engerdal </v>
      </c>
      <c r="E404" s="10" t="str">
        <f>CONCATENATE(base_piv2[[#This Row],[kommune]]," (",base_piv2[[#This Row],[fotoår]],")")</f>
        <v>Engerdal  (2008)</v>
      </c>
      <c r="F404" s="10" t="s">
        <v>918</v>
      </c>
      <c r="G404" s="10">
        <v>15</v>
      </c>
      <c r="H404" s="11" t="s">
        <v>909</v>
      </c>
    </row>
    <row r="405" spans="1:8">
      <c r="A405" s="10" t="s">
        <v>52</v>
      </c>
      <c r="B405" s="10" t="str">
        <f>MID(base_piv2[[#This Row],[fnr fylke]],4,25)</f>
        <v>Hedmark</v>
      </c>
      <c r="C405" s="10" t="s">
        <v>537</v>
      </c>
      <c r="D405" s="10" t="str">
        <f>MID(base_piv2[[#This Row],[knr kommune]],6,25)</f>
        <v xml:space="preserve">Engerdal </v>
      </c>
      <c r="E405" s="10" t="str">
        <f>CONCATENATE(base_piv2[[#This Row],[kommune]]," (",base_piv2[[#This Row],[fotoår]],")")</f>
        <v>Engerdal  (2008)</v>
      </c>
      <c r="F405" s="10" t="s">
        <v>470</v>
      </c>
      <c r="G405" s="10">
        <v>11</v>
      </c>
      <c r="H405" s="11" t="s">
        <v>909</v>
      </c>
    </row>
    <row r="406" spans="1:8">
      <c r="A406" s="10" t="s">
        <v>52</v>
      </c>
      <c r="B406" s="10" t="str">
        <f>MID(base_piv2[[#This Row],[fnr fylke]],4,25)</f>
        <v>Hedmark</v>
      </c>
      <c r="C406" s="10" t="s">
        <v>537</v>
      </c>
      <c r="D406" s="10" t="str">
        <f>MID(base_piv2[[#This Row],[knr kommune]],6,25)</f>
        <v xml:space="preserve">Engerdal </v>
      </c>
      <c r="E406" s="10" t="str">
        <f>CONCATENATE(base_piv2[[#This Row],[kommune]]," (",base_piv2[[#This Row],[fotoår]],")")</f>
        <v>Engerdal  (2008)</v>
      </c>
      <c r="F406" s="10" t="s">
        <v>471</v>
      </c>
      <c r="G406" s="10">
        <v>1</v>
      </c>
      <c r="H406" s="11" t="s">
        <v>909</v>
      </c>
    </row>
    <row r="407" spans="1:8">
      <c r="A407" s="10" t="s">
        <v>52</v>
      </c>
      <c r="B407" s="10" t="str">
        <f>MID(base_piv2[[#This Row],[fnr fylke]],4,25)</f>
        <v>Hedmark</v>
      </c>
      <c r="C407" s="10" t="s">
        <v>537</v>
      </c>
      <c r="D407" s="10" t="str">
        <f>MID(base_piv2[[#This Row],[knr kommune]],6,25)</f>
        <v xml:space="preserve">Engerdal </v>
      </c>
      <c r="E407" s="10" t="str">
        <f>CONCATENATE(base_piv2[[#This Row],[kommune]]," (",base_piv2[[#This Row],[fotoår]],")")</f>
        <v>Engerdal  (2008)</v>
      </c>
      <c r="F407" s="10" t="s">
        <v>472</v>
      </c>
      <c r="G407" s="10">
        <v>3</v>
      </c>
      <c r="H407" s="11" t="s">
        <v>909</v>
      </c>
    </row>
    <row r="408" spans="1:8">
      <c r="A408" s="10" t="s">
        <v>52</v>
      </c>
      <c r="B408" s="10" t="str">
        <f>MID(base_piv2[[#This Row],[fnr fylke]],4,25)</f>
        <v>Hedmark</v>
      </c>
      <c r="C408" s="10" t="s">
        <v>538</v>
      </c>
      <c r="D408" s="10" t="str">
        <f>MID(base_piv2[[#This Row],[knr kommune]],6,25)</f>
        <v>Tolga</v>
      </c>
      <c r="E408" s="10" t="str">
        <f>CONCATENATE(base_piv2[[#This Row],[kommune]]," (",base_piv2[[#This Row],[fotoår]],")")</f>
        <v>Tolga (2008)</v>
      </c>
      <c r="F408" s="10" t="s">
        <v>467</v>
      </c>
      <c r="G408" s="10">
        <v>9</v>
      </c>
      <c r="H408" s="11" t="s">
        <v>909</v>
      </c>
    </row>
    <row r="409" spans="1:8">
      <c r="A409" s="10" t="s">
        <v>52</v>
      </c>
      <c r="B409" s="10" t="str">
        <f>MID(base_piv2[[#This Row],[fnr fylke]],4,25)</f>
        <v>Hedmark</v>
      </c>
      <c r="C409" s="10" t="s">
        <v>538</v>
      </c>
      <c r="D409" s="10" t="str">
        <f>MID(base_piv2[[#This Row],[knr kommune]],6,25)</f>
        <v>Tolga</v>
      </c>
      <c r="E409" s="10" t="str">
        <f>CONCATENATE(base_piv2[[#This Row],[kommune]]," (",base_piv2[[#This Row],[fotoår]],")")</f>
        <v>Tolga (2008)</v>
      </c>
      <c r="F409" s="10" t="s">
        <v>466</v>
      </c>
      <c r="G409" s="10">
        <v>1</v>
      </c>
      <c r="H409" s="11" t="s">
        <v>909</v>
      </c>
    </row>
    <row r="410" spans="1:8">
      <c r="A410" s="10" t="s">
        <v>52</v>
      </c>
      <c r="B410" s="10" t="str">
        <f>MID(base_piv2[[#This Row],[fnr fylke]],4,25)</f>
        <v>Hedmark</v>
      </c>
      <c r="C410" s="10" t="s">
        <v>538</v>
      </c>
      <c r="D410" s="10" t="str">
        <f>MID(base_piv2[[#This Row],[knr kommune]],6,25)</f>
        <v>Tolga</v>
      </c>
      <c r="E410" s="10" t="str">
        <f>CONCATENATE(base_piv2[[#This Row],[kommune]]," (",base_piv2[[#This Row],[fotoår]],")")</f>
        <v>Tolga (2008)</v>
      </c>
      <c r="F410" s="10" t="s">
        <v>468</v>
      </c>
      <c r="G410" s="10">
        <v>30</v>
      </c>
      <c r="H410" s="11" t="s">
        <v>909</v>
      </c>
    </row>
    <row r="411" spans="1:8">
      <c r="A411" s="10" t="s">
        <v>52</v>
      </c>
      <c r="B411" s="10" t="str">
        <f>MID(base_piv2[[#This Row],[fnr fylke]],4,25)</f>
        <v>Hedmark</v>
      </c>
      <c r="C411" s="10" t="s">
        <v>538</v>
      </c>
      <c r="D411" s="10" t="str">
        <f>MID(base_piv2[[#This Row],[knr kommune]],6,25)</f>
        <v>Tolga</v>
      </c>
      <c r="E411" s="10" t="str">
        <f>CONCATENATE(base_piv2[[#This Row],[kommune]]," (",base_piv2[[#This Row],[fotoår]],")")</f>
        <v>Tolga (2008)</v>
      </c>
      <c r="F411" s="10" t="s">
        <v>918</v>
      </c>
      <c r="G411" s="10">
        <v>6</v>
      </c>
      <c r="H411" s="11" t="s">
        <v>909</v>
      </c>
    </row>
    <row r="412" spans="1:8">
      <c r="A412" s="10" t="s">
        <v>52</v>
      </c>
      <c r="B412" s="10" t="str">
        <f>MID(base_piv2[[#This Row],[fnr fylke]],4,25)</f>
        <v>Hedmark</v>
      </c>
      <c r="C412" s="10" t="s">
        <v>538</v>
      </c>
      <c r="D412" s="10" t="str">
        <f>MID(base_piv2[[#This Row],[knr kommune]],6,25)</f>
        <v>Tolga</v>
      </c>
      <c r="E412" s="10" t="str">
        <f>CONCATENATE(base_piv2[[#This Row],[kommune]]," (",base_piv2[[#This Row],[fotoår]],")")</f>
        <v>Tolga (2008)</v>
      </c>
      <c r="F412" s="10" t="s">
        <v>470</v>
      </c>
      <c r="G412" s="10">
        <v>19</v>
      </c>
      <c r="H412" s="11" t="s">
        <v>909</v>
      </c>
    </row>
    <row r="413" spans="1:8">
      <c r="A413" s="10" t="s">
        <v>52</v>
      </c>
      <c r="B413" s="10" t="str">
        <f>MID(base_piv2[[#This Row],[fnr fylke]],4,25)</f>
        <v>Hedmark</v>
      </c>
      <c r="C413" s="10" t="s">
        <v>538</v>
      </c>
      <c r="D413" s="10" t="str">
        <f>MID(base_piv2[[#This Row],[knr kommune]],6,25)</f>
        <v>Tolga</v>
      </c>
      <c r="E413" s="10" t="str">
        <f>CONCATENATE(base_piv2[[#This Row],[kommune]]," (",base_piv2[[#This Row],[fotoår]],")")</f>
        <v>Tolga (2008)</v>
      </c>
      <c r="F413" s="10" t="s">
        <v>471</v>
      </c>
      <c r="G413" s="10">
        <v>1</v>
      </c>
      <c r="H413" s="11" t="s">
        <v>909</v>
      </c>
    </row>
    <row r="414" spans="1:8">
      <c r="A414" s="10" t="s">
        <v>52</v>
      </c>
      <c r="B414" s="10" t="str">
        <f>MID(base_piv2[[#This Row],[fnr fylke]],4,25)</f>
        <v>Hedmark</v>
      </c>
      <c r="C414" s="10" t="s">
        <v>538</v>
      </c>
      <c r="D414" s="10" t="str">
        <f>MID(base_piv2[[#This Row],[knr kommune]],6,25)</f>
        <v>Tolga</v>
      </c>
      <c r="E414" s="10" t="str">
        <f>CONCATENATE(base_piv2[[#This Row],[kommune]]," (",base_piv2[[#This Row],[fotoår]],")")</f>
        <v>Tolga (2008)</v>
      </c>
      <c r="F414" s="10" t="s">
        <v>472</v>
      </c>
      <c r="G414" s="10">
        <v>3</v>
      </c>
      <c r="H414" s="11" t="s">
        <v>909</v>
      </c>
    </row>
    <row r="415" spans="1:8">
      <c r="A415" s="10" t="s">
        <v>52</v>
      </c>
      <c r="B415" s="10" t="str">
        <f>MID(base_piv2[[#This Row],[fnr fylke]],4,25)</f>
        <v>Hedmark</v>
      </c>
      <c r="C415" s="10" t="s">
        <v>539</v>
      </c>
      <c r="D415" s="10" t="str">
        <f>MID(base_piv2[[#This Row],[knr kommune]],6,25)</f>
        <v xml:space="preserve">Tynset </v>
      </c>
      <c r="E415" s="10" t="str">
        <f>CONCATENATE(base_piv2[[#This Row],[kommune]]," (",base_piv2[[#This Row],[fotoår]],")")</f>
        <v>Tynset  (2004)</v>
      </c>
      <c r="F415" s="10" t="s">
        <v>467</v>
      </c>
      <c r="G415" s="10">
        <v>25</v>
      </c>
      <c r="H415" s="11" t="s">
        <v>908</v>
      </c>
    </row>
    <row r="416" spans="1:8">
      <c r="A416" s="10" t="s">
        <v>52</v>
      </c>
      <c r="B416" s="10" t="str">
        <f>MID(base_piv2[[#This Row],[fnr fylke]],4,25)</f>
        <v>Hedmark</v>
      </c>
      <c r="C416" s="10" t="s">
        <v>539</v>
      </c>
      <c r="D416" s="10" t="str">
        <f>MID(base_piv2[[#This Row],[knr kommune]],6,25)</f>
        <v xml:space="preserve">Tynset </v>
      </c>
      <c r="E416" s="10" t="str">
        <f>CONCATENATE(base_piv2[[#This Row],[kommune]]," (",base_piv2[[#This Row],[fotoår]],")")</f>
        <v>Tynset  (2004)</v>
      </c>
      <c r="F416" s="10" t="s">
        <v>466</v>
      </c>
      <c r="G416" s="10">
        <v>12</v>
      </c>
      <c r="H416" s="11" t="s">
        <v>908</v>
      </c>
    </row>
    <row r="417" spans="1:8">
      <c r="A417" s="10" t="s">
        <v>52</v>
      </c>
      <c r="B417" s="10" t="str">
        <f>MID(base_piv2[[#This Row],[fnr fylke]],4,25)</f>
        <v>Hedmark</v>
      </c>
      <c r="C417" s="10" t="s">
        <v>539</v>
      </c>
      <c r="D417" s="10" t="str">
        <f>MID(base_piv2[[#This Row],[knr kommune]],6,25)</f>
        <v xml:space="preserve">Tynset </v>
      </c>
      <c r="E417" s="10" t="str">
        <f>CONCATENATE(base_piv2[[#This Row],[kommune]]," (",base_piv2[[#This Row],[fotoår]],")")</f>
        <v>Tynset  (2004)</v>
      </c>
      <c r="F417" s="10" t="s">
        <v>468</v>
      </c>
      <c r="G417" s="10">
        <v>41</v>
      </c>
      <c r="H417" s="11" t="s">
        <v>908</v>
      </c>
    </row>
    <row r="418" spans="1:8">
      <c r="A418" s="10" t="s">
        <v>52</v>
      </c>
      <c r="B418" s="10" t="str">
        <f>MID(base_piv2[[#This Row],[fnr fylke]],4,25)</f>
        <v>Hedmark</v>
      </c>
      <c r="C418" s="10" t="s">
        <v>539</v>
      </c>
      <c r="D418" s="10" t="str">
        <f>MID(base_piv2[[#This Row],[knr kommune]],6,25)</f>
        <v xml:space="preserve">Tynset </v>
      </c>
      <c r="E418" s="10" t="str">
        <f>CONCATENATE(base_piv2[[#This Row],[kommune]]," (",base_piv2[[#This Row],[fotoår]],")")</f>
        <v>Tynset  (2004)</v>
      </c>
      <c r="F418" s="10" t="s">
        <v>918</v>
      </c>
      <c r="G418" s="10">
        <v>15</v>
      </c>
      <c r="H418" s="11" t="s">
        <v>908</v>
      </c>
    </row>
    <row r="419" spans="1:8">
      <c r="A419" s="10" t="s">
        <v>52</v>
      </c>
      <c r="B419" s="10" t="str">
        <f>MID(base_piv2[[#This Row],[fnr fylke]],4,25)</f>
        <v>Hedmark</v>
      </c>
      <c r="C419" s="10" t="s">
        <v>539</v>
      </c>
      <c r="D419" s="10" t="str">
        <f>MID(base_piv2[[#This Row],[knr kommune]],6,25)</f>
        <v xml:space="preserve">Tynset </v>
      </c>
      <c r="E419" s="10" t="str">
        <f>CONCATENATE(base_piv2[[#This Row],[kommune]]," (",base_piv2[[#This Row],[fotoår]],")")</f>
        <v>Tynset  (2004)</v>
      </c>
      <c r="F419" s="10" t="s">
        <v>470</v>
      </c>
      <c r="G419" s="10">
        <v>37</v>
      </c>
      <c r="H419" s="11" t="s">
        <v>908</v>
      </c>
    </row>
    <row r="420" spans="1:8">
      <c r="A420" s="10" t="s">
        <v>52</v>
      </c>
      <c r="B420" s="10" t="str">
        <f>MID(base_piv2[[#This Row],[fnr fylke]],4,25)</f>
        <v>Hedmark</v>
      </c>
      <c r="C420" s="10" t="s">
        <v>539</v>
      </c>
      <c r="D420" s="10" t="str">
        <f>MID(base_piv2[[#This Row],[knr kommune]],6,25)</f>
        <v xml:space="preserve">Tynset </v>
      </c>
      <c r="E420" s="10" t="str">
        <f>CONCATENATE(base_piv2[[#This Row],[kommune]]," (",base_piv2[[#This Row],[fotoår]],")")</f>
        <v>Tynset  (2004)</v>
      </c>
      <c r="F420" s="10" t="s">
        <v>471</v>
      </c>
      <c r="G420" s="10">
        <v>13</v>
      </c>
      <c r="H420" s="11" t="s">
        <v>908</v>
      </c>
    </row>
    <row r="421" spans="1:8">
      <c r="A421" s="10" t="s">
        <v>52</v>
      </c>
      <c r="B421" s="10" t="str">
        <f>MID(base_piv2[[#This Row],[fnr fylke]],4,25)</f>
        <v>Hedmark</v>
      </c>
      <c r="C421" s="10" t="s">
        <v>539</v>
      </c>
      <c r="D421" s="10" t="str">
        <f>MID(base_piv2[[#This Row],[knr kommune]],6,25)</f>
        <v xml:space="preserve">Tynset </v>
      </c>
      <c r="E421" s="10" t="str">
        <f>CONCATENATE(base_piv2[[#This Row],[kommune]]," (",base_piv2[[#This Row],[fotoår]],")")</f>
        <v>Tynset  (2004)</v>
      </c>
      <c r="F421" s="10" t="s">
        <v>472</v>
      </c>
      <c r="G421" s="10">
        <v>4</v>
      </c>
      <c r="H421" s="11" t="s">
        <v>908</v>
      </c>
    </row>
    <row r="422" spans="1:8">
      <c r="A422" s="10" t="s">
        <v>52</v>
      </c>
      <c r="B422" s="10" t="str">
        <f>MID(base_piv2[[#This Row],[fnr fylke]],4,25)</f>
        <v>Hedmark</v>
      </c>
      <c r="C422" s="10" t="s">
        <v>540</v>
      </c>
      <c r="D422" s="10" t="str">
        <f>MID(base_piv2[[#This Row],[knr kommune]],6,25)</f>
        <v xml:space="preserve">Alvdal </v>
      </c>
      <c r="E422" s="10" t="str">
        <f>CONCATENATE(base_piv2[[#This Row],[kommune]]," (",base_piv2[[#This Row],[fotoår]],")")</f>
        <v>Alvdal  (2004)</v>
      </c>
      <c r="F422" s="10" t="s">
        <v>467</v>
      </c>
      <c r="G422" s="10">
        <v>10</v>
      </c>
      <c r="H422" s="11" t="s">
        <v>908</v>
      </c>
    </row>
    <row r="423" spans="1:8">
      <c r="A423" s="10" t="s">
        <v>52</v>
      </c>
      <c r="B423" s="10" t="str">
        <f>MID(base_piv2[[#This Row],[fnr fylke]],4,25)</f>
        <v>Hedmark</v>
      </c>
      <c r="C423" s="10" t="s">
        <v>540</v>
      </c>
      <c r="D423" s="10" t="str">
        <f>MID(base_piv2[[#This Row],[knr kommune]],6,25)</f>
        <v xml:space="preserve">Alvdal </v>
      </c>
      <c r="E423" s="10" t="str">
        <f>CONCATENATE(base_piv2[[#This Row],[kommune]]," (",base_piv2[[#This Row],[fotoår]],")")</f>
        <v>Alvdal  (2004)</v>
      </c>
      <c r="F423" s="10" t="s">
        <v>466</v>
      </c>
      <c r="G423" s="10">
        <v>9</v>
      </c>
      <c r="H423" s="11" t="s">
        <v>908</v>
      </c>
    </row>
    <row r="424" spans="1:8">
      <c r="A424" s="10" t="s">
        <v>52</v>
      </c>
      <c r="B424" s="10" t="str">
        <f>MID(base_piv2[[#This Row],[fnr fylke]],4,25)</f>
        <v>Hedmark</v>
      </c>
      <c r="C424" s="10" t="s">
        <v>540</v>
      </c>
      <c r="D424" s="10" t="str">
        <f>MID(base_piv2[[#This Row],[knr kommune]],6,25)</f>
        <v xml:space="preserve">Alvdal </v>
      </c>
      <c r="E424" s="10" t="str">
        <f>CONCATENATE(base_piv2[[#This Row],[kommune]]," (",base_piv2[[#This Row],[fotoår]],")")</f>
        <v>Alvdal  (2004)</v>
      </c>
      <c r="F424" s="10" t="s">
        <v>468</v>
      </c>
      <c r="G424" s="10">
        <v>45</v>
      </c>
      <c r="H424" s="11" t="s">
        <v>908</v>
      </c>
    </row>
    <row r="425" spans="1:8">
      <c r="A425" s="10" t="s">
        <v>52</v>
      </c>
      <c r="B425" s="10" t="str">
        <f>MID(base_piv2[[#This Row],[fnr fylke]],4,25)</f>
        <v>Hedmark</v>
      </c>
      <c r="C425" s="10" t="s">
        <v>540</v>
      </c>
      <c r="D425" s="10" t="str">
        <f>MID(base_piv2[[#This Row],[knr kommune]],6,25)</f>
        <v xml:space="preserve">Alvdal </v>
      </c>
      <c r="E425" s="10" t="str">
        <f>CONCATENATE(base_piv2[[#This Row],[kommune]]," (",base_piv2[[#This Row],[fotoår]],")")</f>
        <v>Alvdal  (2004)</v>
      </c>
      <c r="F425" s="10" t="s">
        <v>918</v>
      </c>
      <c r="G425" s="10">
        <v>9</v>
      </c>
      <c r="H425" s="11" t="s">
        <v>908</v>
      </c>
    </row>
    <row r="426" spans="1:8">
      <c r="A426" s="10" t="s">
        <v>52</v>
      </c>
      <c r="B426" s="10" t="str">
        <f>MID(base_piv2[[#This Row],[fnr fylke]],4,25)</f>
        <v>Hedmark</v>
      </c>
      <c r="C426" s="10" t="s">
        <v>540</v>
      </c>
      <c r="D426" s="10" t="str">
        <f>MID(base_piv2[[#This Row],[knr kommune]],6,25)</f>
        <v xml:space="preserve">Alvdal </v>
      </c>
      <c r="E426" s="10" t="str">
        <f>CONCATENATE(base_piv2[[#This Row],[kommune]]," (",base_piv2[[#This Row],[fotoår]],")")</f>
        <v>Alvdal  (2004)</v>
      </c>
      <c r="F426" s="10" t="s">
        <v>470</v>
      </c>
      <c r="G426" s="10">
        <v>22</v>
      </c>
      <c r="H426" s="11" t="s">
        <v>908</v>
      </c>
    </row>
    <row r="427" spans="1:8">
      <c r="A427" s="10" t="s">
        <v>52</v>
      </c>
      <c r="B427" s="10" t="str">
        <f>MID(base_piv2[[#This Row],[fnr fylke]],4,25)</f>
        <v>Hedmark</v>
      </c>
      <c r="C427" s="10" t="s">
        <v>540</v>
      </c>
      <c r="D427" s="10" t="str">
        <f>MID(base_piv2[[#This Row],[knr kommune]],6,25)</f>
        <v xml:space="preserve">Alvdal </v>
      </c>
      <c r="E427" s="10" t="str">
        <f>CONCATENATE(base_piv2[[#This Row],[kommune]]," (",base_piv2[[#This Row],[fotoår]],")")</f>
        <v>Alvdal  (2004)</v>
      </c>
      <c r="F427" s="10" t="s">
        <v>471</v>
      </c>
      <c r="G427" s="10">
        <v>29</v>
      </c>
      <c r="H427" s="11" t="s">
        <v>908</v>
      </c>
    </row>
    <row r="428" spans="1:8">
      <c r="A428" s="10" t="s">
        <v>52</v>
      </c>
      <c r="B428" s="10" t="str">
        <f>MID(base_piv2[[#This Row],[fnr fylke]],4,25)</f>
        <v>Hedmark</v>
      </c>
      <c r="C428" s="10" t="s">
        <v>540</v>
      </c>
      <c r="D428" s="10" t="str">
        <f>MID(base_piv2[[#This Row],[knr kommune]],6,25)</f>
        <v xml:space="preserve">Alvdal </v>
      </c>
      <c r="E428" s="10" t="str">
        <f>CONCATENATE(base_piv2[[#This Row],[kommune]]," (",base_piv2[[#This Row],[fotoår]],")")</f>
        <v>Alvdal  (2004)</v>
      </c>
      <c r="F428" s="10" t="s">
        <v>472</v>
      </c>
      <c r="G428" s="10">
        <v>20</v>
      </c>
      <c r="H428" s="11" t="s">
        <v>908</v>
      </c>
    </row>
    <row r="429" spans="1:8">
      <c r="A429" s="10" t="s">
        <v>52</v>
      </c>
      <c r="B429" s="10" t="str">
        <f>MID(base_piv2[[#This Row],[fnr fylke]],4,25)</f>
        <v>Hedmark</v>
      </c>
      <c r="C429" s="10" t="s">
        <v>541</v>
      </c>
      <c r="D429" s="10" t="str">
        <f>MID(base_piv2[[#This Row],[knr kommune]],6,25)</f>
        <v>Folldal</v>
      </c>
      <c r="E429" s="10" t="str">
        <f>CONCATENATE(base_piv2[[#This Row],[kommune]]," (",base_piv2[[#This Row],[fotoår]],")")</f>
        <v>Folldal (2008)</v>
      </c>
      <c r="F429" s="10" t="s">
        <v>467</v>
      </c>
      <c r="G429" s="10">
        <v>10</v>
      </c>
      <c r="H429" s="11" t="s">
        <v>909</v>
      </c>
    </row>
    <row r="430" spans="1:8">
      <c r="A430" s="10" t="s">
        <v>52</v>
      </c>
      <c r="B430" s="10" t="str">
        <f>MID(base_piv2[[#This Row],[fnr fylke]],4,25)</f>
        <v>Hedmark</v>
      </c>
      <c r="C430" s="10" t="s">
        <v>541</v>
      </c>
      <c r="D430" s="10" t="str">
        <f>MID(base_piv2[[#This Row],[knr kommune]],6,25)</f>
        <v>Folldal</v>
      </c>
      <c r="E430" s="10" t="str">
        <f>CONCATENATE(base_piv2[[#This Row],[kommune]]," (",base_piv2[[#This Row],[fotoår]],")")</f>
        <v>Folldal (2008)</v>
      </c>
      <c r="F430" s="10" t="s">
        <v>466</v>
      </c>
      <c r="G430" s="10">
        <v>2</v>
      </c>
      <c r="H430" s="11" t="s">
        <v>909</v>
      </c>
    </row>
    <row r="431" spans="1:8">
      <c r="A431" s="10" t="s">
        <v>52</v>
      </c>
      <c r="B431" s="10" t="str">
        <f>MID(base_piv2[[#This Row],[fnr fylke]],4,25)</f>
        <v>Hedmark</v>
      </c>
      <c r="C431" s="10" t="s">
        <v>541</v>
      </c>
      <c r="D431" s="10" t="str">
        <f>MID(base_piv2[[#This Row],[knr kommune]],6,25)</f>
        <v>Folldal</v>
      </c>
      <c r="E431" s="10" t="str">
        <f>CONCATENATE(base_piv2[[#This Row],[kommune]]," (",base_piv2[[#This Row],[fotoår]],")")</f>
        <v>Folldal (2008)</v>
      </c>
      <c r="F431" s="10" t="s">
        <v>468</v>
      </c>
      <c r="G431" s="10">
        <v>38</v>
      </c>
      <c r="H431" s="11" t="s">
        <v>909</v>
      </c>
    </row>
    <row r="432" spans="1:8">
      <c r="A432" s="10" t="s">
        <v>52</v>
      </c>
      <c r="B432" s="10" t="str">
        <f>MID(base_piv2[[#This Row],[fnr fylke]],4,25)</f>
        <v>Hedmark</v>
      </c>
      <c r="C432" s="10" t="s">
        <v>541</v>
      </c>
      <c r="D432" s="10" t="str">
        <f>MID(base_piv2[[#This Row],[knr kommune]],6,25)</f>
        <v>Folldal</v>
      </c>
      <c r="E432" s="10" t="str">
        <f>CONCATENATE(base_piv2[[#This Row],[kommune]]," (",base_piv2[[#This Row],[fotoår]],")")</f>
        <v>Folldal (2008)</v>
      </c>
      <c r="F432" s="10" t="s">
        <v>918</v>
      </c>
      <c r="G432" s="10">
        <v>4</v>
      </c>
      <c r="H432" s="11" t="s">
        <v>909</v>
      </c>
    </row>
    <row r="433" spans="1:8">
      <c r="A433" s="10" t="s">
        <v>52</v>
      </c>
      <c r="B433" s="10" t="str">
        <f>MID(base_piv2[[#This Row],[fnr fylke]],4,25)</f>
        <v>Hedmark</v>
      </c>
      <c r="C433" s="10" t="s">
        <v>541</v>
      </c>
      <c r="D433" s="10" t="str">
        <f>MID(base_piv2[[#This Row],[knr kommune]],6,25)</f>
        <v>Folldal</v>
      </c>
      <c r="E433" s="10" t="str">
        <f>CONCATENATE(base_piv2[[#This Row],[kommune]]," (",base_piv2[[#This Row],[fotoår]],")")</f>
        <v>Folldal (2008)</v>
      </c>
      <c r="F433" s="10" t="s">
        <v>470</v>
      </c>
      <c r="G433" s="10">
        <v>2</v>
      </c>
      <c r="H433" s="11" t="s">
        <v>909</v>
      </c>
    </row>
    <row r="434" spans="1:8">
      <c r="A434" s="10" t="s">
        <v>52</v>
      </c>
      <c r="B434" s="10" t="str">
        <f>MID(base_piv2[[#This Row],[fnr fylke]],4,25)</f>
        <v>Hedmark</v>
      </c>
      <c r="C434" s="10" t="s">
        <v>541</v>
      </c>
      <c r="D434" s="10" t="str">
        <f>MID(base_piv2[[#This Row],[knr kommune]],6,25)</f>
        <v>Folldal</v>
      </c>
      <c r="E434" s="10" t="str">
        <f>CONCATENATE(base_piv2[[#This Row],[kommune]]," (",base_piv2[[#This Row],[fotoår]],")")</f>
        <v>Folldal (2008)</v>
      </c>
      <c r="F434" s="10" t="s">
        <v>471</v>
      </c>
      <c r="G434" s="10">
        <v>3</v>
      </c>
      <c r="H434" s="11" t="s">
        <v>909</v>
      </c>
    </row>
    <row r="435" spans="1:8">
      <c r="A435" s="10" t="s">
        <v>52</v>
      </c>
      <c r="B435" s="10" t="str">
        <f>MID(base_piv2[[#This Row],[fnr fylke]],4,25)</f>
        <v>Hedmark</v>
      </c>
      <c r="C435" s="10" t="s">
        <v>541</v>
      </c>
      <c r="D435" s="10" t="str">
        <f>MID(base_piv2[[#This Row],[knr kommune]],6,25)</f>
        <v>Folldal</v>
      </c>
      <c r="E435" s="10" t="str">
        <f>CONCATENATE(base_piv2[[#This Row],[kommune]]," (",base_piv2[[#This Row],[fotoår]],")")</f>
        <v>Folldal (2008)</v>
      </c>
      <c r="F435" s="10" t="s">
        <v>472</v>
      </c>
      <c r="G435" s="10">
        <v>1</v>
      </c>
      <c r="H435" s="11" t="s">
        <v>909</v>
      </c>
    </row>
    <row r="436" spans="1:8">
      <c r="A436" s="10" t="s">
        <v>52</v>
      </c>
      <c r="B436" s="10" t="str">
        <f>MID(base_piv2[[#This Row],[fnr fylke]],4,25)</f>
        <v>Hedmark</v>
      </c>
      <c r="C436" s="10" t="s">
        <v>542</v>
      </c>
      <c r="D436" s="10" t="str">
        <f>MID(base_piv2[[#This Row],[knr kommune]],6,25)</f>
        <v xml:space="preserve">Os </v>
      </c>
      <c r="E436" s="10" t="str">
        <f>CONCATENATE(base_piv2[[#This Row],[kommune]]," (",base_piv2[[#This Row],[fotoår]],")")</f>
        <v>Os  (2008)</v>
      </c>
      <c r="F436" s="10" t="s">
        <v>467</v>
      </c>
      <c r="G436" s="10">
        <v>8</v>
      </c>
      <c r="H436" s="11" t="s">
        <v>909</v>
      </c>
    </row>
    <row r="437" spans="1:8">
      <c r="A437" s="10" t="s">
        <v>52</v>
      </c>
      <c r="B437" s="10" t="str">
        <f>MID(base_piv2[[#This Row],[fnr fylke]],4,25)</f>
        <v>Hedmark</v>
      </c>
      <c r="C437" s="10" t="s">
        <v>542</v>
      </c>
      <c r="D437" s="10" t="str">
        <f>MID(base_piv2[[#This Row],[knr kommune]],6,25)</f>
        <v xml:space="preserve">Os </v>
      </c>
      <c r="E437" s="10" t="str">
        <f>CONCATENATE(base_piv2[[#This Row],[kommune]]," (",base_piv2[[#This Row],[fotoår]],")")</f>
        <v>Os  (2008)</v>
      </c>
      <c r="F437" s="10" t="s">
        <v>466</v>
      </c>
      <c r="G437" s="10">
        <v>3</v>
      </c>
      <c r="H437" s="11" t="s">
        <v>909</v>
      </c>
    </row>
    <row r="438" spans="1:8">
      <c r="A438" s="10" t="s">
        <v>52</v>
      </c>
      <c r="B438" s="10" t="str">
        <f>MID(base_piv2[[#This Row],[fnr fylke]],4,25)</f>
        <v>Hedmark</v>
      </c>
      <c r="C438" s="10" t="s">
        <v>542</v>
      </c>
      <c r="D438" s="10" t="str">
        <f>MID(base_piv2[[#This Row],[knr kommune]],6,25)</f>
        <v xml:space="preserve">Os </v>
      </c>
      <c r="E438" s="10" t="str">
        <f>CONCATENATE(base_piv2[[#This Row],[kommune]]," (",base_piv2[[#This Row],[fotoår]],")")</f>
        <v>Os  (2008)</v>
      </c>
      <c r="F438" s="10" t="s">
        <v>468</v>
      </c>
      <c r="G438" s="10">
        <v>13</v>
      </c>
      <c r="H438" s="11" t="s">
        <v>909</v>
      </c>
    </row>
    <row r="439" spans="1:8">
      <c r="A439" s="10" t="s">
        <v>52</v>
      </c>
      <c r="B439" s="10" t="str">
        <f>MID(base_piv2[[#This Row],[fnr fylke]],4,25)</f>
        <v>Hedmark</v>
      </c>
      <c r="C439" s="10" t="s">
        <v>542</v>
      </c>
      <c r="D439" s="10" t="str">
        <f>MID(base_piv2[[#This Row],[knr kommune]],6,25)</f>
        <v xml:space="preserve">Os </v>
      </c>
      <c r="E439" s="10" t="str">
        <f>CONCATENATE(base_piv2[[#This Row],[kommune]]," (",base_piv2[[#This Row],[fotoår]],")")</f>
        <v>Os  (2008)</v>
      </c>
      <c r="F439" s="10" t="s">
        <v>918</v>
      </c>
      <c r="G439" s="10">
        <v>1</v>
      </c>
      <c r="H439" s="11" t="s">
        <v>909</v>
      </c>
    </row>
    <row r="440" spans="1:8">
      <c r="A440" s="10" t="s">
        <v>52</v>
      </c>
      <c r="B440" s="10" t="str">
        <f>MID(base_piv2[[#This Row],[fnr fylke]],4,25)</f>
        <v>Hedmark</v>
      </c>
      <c r="C440" s="10" t="s">
        <v>542</v>
      </c>
      <c r="D440" s="10" t="str">
        <f>MID(base_piv2[[#This Row],[knr kommune]],6,25)</f>
        <v xml:space="preserve">Os </v>
      </c>
      <c r="E440" s="10" t="str">
        <f>CONCATENATE(base_piv2[[#This Row],[kommune]]," (",base_piv2[[#This Row],[fotoår]],")")</f>
        <v>Os  (2008)</v>
      </c>
      <c r="F440" s="10" t="s">
        <v>470</v>
      </c>
      <c r="G440" s="10">
        <v>8</v>
      </c>
      <c r="H440" s="11" t="s">
        <v>909</v>
      </c>
    </row>
    <row r="441" spans="1:8">
      <c r="A441" s="10" t="s">
        <v>52</v>
      </c>
      <c r="B441" s="10" t="str">
        <f>MID(base_piv2[[#This Row],[fnr fylke]],4,25)</f>
        <v>Hedmark</v>
      </c>
      <c r="C441" s="10" t="s">
        <v>542</v>
      </c>
      <c r="D441" s="10" t="str">
        <f>MID(base_piv2[[#This Row],[knr kommune]],6,25)</f>
        <v xml:space="preserve">Os </v>
      </c>
      <c r="E441" s="10" t="str">
        <f>CONCATENATE(base_piv2[[#This Row],[kommune]]," (",base_piv2[[#This Row],[fotoår]],")")</f>
        <v>Os  (2008)</v>
      </c>
      <c r="F441" s="10" t="s">
        <v>471</v>
      </c>
      <c r="G441" s="10">
        <v>1</v>
      </c>
      <c r="H441" s="11" t="s">
        <v>909</v>
      </c>
    </row>
    <row r="442" spans="1:8">
      <c r="A442" s="10" t="s">
        <v>52</v>
      </c>
      <c r="B442" s="10" t="str">
        <f>MID(base_piv2[[#This Row],[fnr fylke]],4,25)</f>
        <v>Hedmark</v>
      </c>
      <c r="C442" s="10" t="s">
        <v>542</v>
      </c>
      <c r="D442" s="10" t="str">
        <f>MID(base_piv2[[#This Row],[knr kommune]],6,25)</f>
        <v xml:space="preserve">Os </v>
      </c>
      <c r="E442" s="10" t="str">
        <f>CONCATENATE(base_piv2[[#This Row],[kommune]]," (",base_piv2[[#This Row],[fotoår]],")")</f>
        <v>Os  (2008)</v>
      </c>
      <c r="F442" s="10" t="s">
        <v>472</v>
      </c>
      <c r="G442" s="10">
        <v>0</v>
      </c>
      <c r="H442" s="11" t="s">
        <v>909</v>
      </c>
    </row>
    <row r="443" spans="1:8">
      <c r="A443" s="10" t="s">
        <v>83</v>
      </c>
      <c r="B443" s="10" t="str">
        <f>MID(base_piv2[[#This Row],[fnr fylke]],4,25)</f>
        <v>Oppland</v>
      </c>
      <c r="C443" s="10" t="s">
        <v>543</v>
      </c>
      <c r="D443" s="10" t="str">
        <f>MID(base_piv2[[#This Row],[knr kommune]],6,25)</f>
        <v xml:space="preserve">Lillehammer </v>
      </c>
      <c r="E443" s="10" t="str">
        <f>CONCATENATE(base_piv2[[#This Row],[kommune]]," (",base_piv2[[#This Row],[fotoår]],")")</f>
        <v>Lillehammer  (2004)</v>
      </c>
      <c r="F443" s="10" t="s">
        <v>467</v>
      </c>
      <c r="G443" s="10">
        <v>148</v>
      </c>
      <c r="H443" s="11" t="s">
        <v>908</v>
      </c>
    </row>
    <row r="444" spans="1:8">
      <c r="A444" s="10" t="s">
        <v>83</v>
      </c>
      <c r="B444" s="10" t="str">
        <f>MID(base_piv2[[#This Row],[fnr fylke]],4,25)</f>
        <v>Oppland</v>
      </c>
      <c r="C444" s="10" t="s">
        <v>543</v>
      </c>
      <c r="D444" s="10" t="str">
        <f>MID(base_piv2[[#This Row],[knr kommune]],6,25)</f>
        <v xml:space="preserve">Lillehammer </v>
      </c>
      <c r="E444" s="10" t="str">
        <f>CONCATENATE(base_piv2[[#This Row],[kommune]]," (",base_piv2[[#This Row],[fotoår]],")")</f>
        <v>Lillehammer  (2004)</v>
      </c>
      <c r="F444" s="10" t="s">
        <v>466</v>
      </c>
      <c r="G444" s="10">
        <v>42</v>
      </c>
      <c r="H444" s="11" t="s">
        <v>908</v>
      </c>
    </row>
    <row r="445" spans="1:8">
      <c r="A445" s="10" t="s">
        <v>83</v>
      </c>
      <c r="B445" s="10" t="str">
        <f>MID(base_piv2[[#This Row],[fnr fylke]],4,25)</f>
        <v>Oppland</v>
      </c>
      <c r="C445" s="10" t="s">
        <v>543</v>
      </c>
      <c r="D445" s="10" t="str">
        <f>MID(base_piv2[[#This Row],[knr kommune]],6,25)</f>
        <v xml:space="preserve">Lillehammer </v>
      </c>
      <c r="E445" s="10" t="str">
        <f>CONCATENATE(base_piv2[[#This Row],[kommune]]," (",base_piv2[[#This Row],[fotoår]],")")</f>
        <v>Lillehammer  (2004)</v>
      </c>
      <c r="F445" s="10" t="s">
        <v>468</v>
      </c>
      <c r="G445" s="10">
        <v>182</v>
      </c>
      <c r="H445" s="11" t="s">
        <v>908</v>
      </c>
    </row>
    <row r="446" spans="1:8">
      <c r="A446" s="10" t="s">
        <v>83</v>
      </c>
      <c r="B446" s="10" t="str">
        <f>MID(base_piv2[[#This Row],[fnr fylke]],4,25)</f>
        <v>Oppland</v>
      </c>
      <c r="C446" s="10" t="s">
        <v>543</v>
      </c>
      <c r="D446" s="10" t="str">
        <f>MID(base_piv2[[#This Row],[knr kommune]],6,25)</f>
        <v xml:space="preserve">Lillehammer </v>
      </c>
      <c r="E446" s="10" t="str">
        <f>CONCATENATE(base_piv2[[#This Row],[kommune]]," (",base_piv2[[#This Row],[fotoår]],")")</f>
        <v>Lillehammer  (2004)</v>
      </c>
      <c r="F446" s="10" t="s">
        <v>918</v>
      </c>
      <c r="G446" s="10">
        <v>30</v>
      </c>
      <c r="H446" s="11" t="s">
        <v>908</v>
      </c>
    </row>
    <row r="447" spans="1:8">
      <c r="A447" s="10" t="s">
        <v>83</v>
      </c>
      <c r="B447" s="10" t="str">
        <f>MID(base_piv2[[#This Row],[fnr fylke]],4,25)</f>
        <v>Oppland</v>
      </c>
      <c r="C447" s="10" t="s">
        <v>543</v>
      </c>
      <c r="D447" s="10" t="str">
        <f>MID(base_piv2[[#This Row],[knr kommune]],6,25)</f>
        <v xml:space="preserve">Lillehammer </v>
      </c>
      <c r="E447" s="10" t="str">
        <f>CONCATENATE(base_piv2[[#This Row],[kommune]]," (",base_piv2[[#This Row],[fotoår]],")")</f>
        <v>Lillehammer  (2004)</v>
      </c>
      <c r="F447" s="10" t="s">
        <v>470</v>
      </c>
      <c r="G447" s="10">
        <v>79</v>
      </c>
      <c r="H447" s="11" t="s">
        <v>908</v>
      </c>
    </row>
    <row r="448" spans="1:8">
      <c r="A448" s="10" t="s">
        <v>83</v>
      </c>
      <c r="B448" s="10" t="str">
        <f>MID(base_piv2[[#This Row],[fnr fylke]],4,25)</f>
        <v>Oppland</v>
      </c>
      <c r="C448" s="10" t="s">
        <v>543</v>
      </c>
      <c r="D448" s="10" t="str">
        <f>MID(base_piv2[[#This Row],[knr kommune]],6,25)</f>
        <v xml:space="preserve">Lillehammer </v>
      </c>
      <c r="E448" s="10" t="str">
        <f>CONCATENATE(base_piv2[[#This Row],[kommune]]," (",base_piv2[[#This Row],[fotoår]],")")</f>
        <v>Lillehammer  (2004)</v>
      </c>
      <c r="F448" s="10" t="s">
        <v>471</v>
      </c>
      <c r="G448" s="10">
        <v>28</v>
      </c>
      <c r="H448" s="11" t="s">
        <v>908</v>
      </c>
    </row>
    <row r="449" spans="1:8">
      <c r="A449" s="10" t="s">
        <v>83</v>
      </c>
      <c r="B449" s="10" t="str">
        <f>MID(base_piv2[[#This Row],[fnr fylke]],4,25)</f>
        <v>Oppland</v>
      </c>
      <c r="C449" s="10" t="s">
        <v>543</v>
      </c>
      <c r="D449" s="10" t="str">
        <f>MID(base_piv2[[#This Row],[knr kommune]],6,25)</f>
        <v xml:space="preserve">Lillehammer </v>
      </c>
      <c r="E449" s="10" t="str">
        <f>CONCATENATE(base_piv2[[#This Row],[kommune]]," (",base_piv2[[#This Row],[fotoår]],")")</f>
        <v>Lillehammer  (2004)</v>
      </c>
      <c r="F449" s="10" t="s">
        <v>472</v>
      </c>
      <c r="G449" s="10">
        <v>20</v>
      </c>
      <c r="H449" s="11" t="s">
        <v>908</v>
      </c>
    </row>
    <row r="450" spans="1:8">
      <c r="A450" s="10" t="s">
        <v>83</v>
      </c>
      <c r="B450" s="10" t="str">
        <f>MID(base_piv2[[#This Row],[fnr fylke]],4,25)</f>
        <v>Oppland</v>
      </c>
      <c r="C450" s="10" t="s">
        <v>544</v>
      </c>
      <c r="D450" s="10" t="str">
        <f>MID(base_piv2[[#This Row],[knr kommune]],6,25)</f>
        <v xml:space="preserve">Gjøvik </v>
      </c>
      <c r="E450" s="10" t="str">
        <f>CONCATENATE(base_piv2[[#This Row],[kommune]]," (",base_piv2[[#This Row],[fotoår]],")")</f>
        <v>Gjøvik  (2004)</v>
      </c>
      <c r="F450" s="10" t="s">
        <v>467</v>
      </c>
      <c r="G450" s="10">
        <v>125</v>
      </c>
      <c r="H450" s="11" t="s">
        <v>908</v>
      </c>
    </row>
    <row r="451" spans="1:8">
      <c r="A451" s="10" t="s">
        <v>83</v>
      </c>
      <c r="B451" s="10" t="str">
        <f>MID(base_piv2[[#This Row],[fnr fylke]],4,25)</f>
        <v>Oppland</v>
      </c>
      <c r="C451" s="10" t="s">
        <v>544</v>
      </c>
      <c r="D451" s="10" t="str">
        <f>MID(base_piv2[[#This Row],[knr kommune]],6,25)</f>
        <v xml:space="preserve">Gjøvik </v>
      </c>
      <c r="E451" s="10" t="str">
        <f>CONCATENATE(base_piv2[[#This Row],[kommune]]," (",base_piv2[[#This Row],[fotoår]],")")</f>
        <v>Gjøvik  (2004)</v>
      </c>
      <c r="F451" s="10" t="s">
        <v>466</v>
      </c>
      <c r="G451" s="10">
        <v>15</v>
      </c>
      <c r="H451" s="11" t="s">
        <v>908</v>
      </c>
    </row>
    <row r="452" spans="1:8">
      <c r="A452" s="10" t="s">
        <v>83</v>
      </c>
      <c r="B452" s="10" t="str">
        <f>MID(base_piv2[[#This Row],[fnr fylke]],4,25)</f>
        <v>Oppland</v>
      </c>
      <c r="C452" s="10" t="s">
        <v>544</v>
      </c>
      <c r="D452" s="10" t="str">
        <f>MID(base_piv2[[#This Row],[knr kommune]],6,25)</f>
        <v xml:space="preserve">Gjøvik </v>
      </c>
      <c r="E452" s="10" t="str">
        <f>CONCATENATE(base_piv2[[#This Row],[kommune]]," (",base_piv2[[#This Row],[fotoår]],")")</f>
        <v>Gjøvik  (2004)</v>
      </c>
      <c r="F452" s="10" t="s">
        <v>468</v>
      </c>
      <c r="G452" s="10">
        <v>129</v>
      </c>
      <c r="H452" s="11" t="s">
        <v>908</v>
      </c>
    </row>
    <row r="453" spans="1:8">
      <c r="A453" s="10" t="s">
        <v>83</v>
      </c>
      <c r="B453" s="10" t="str">
        <f>MID(base_piv2[[#This Row],[fnr fylke]],4,25)</f>
        <v>Oppland</v>
      </c>
      <c r="C453" s="10" t="s">
        <v>544</v>
      </c>
      <c r="D453" s="10" t="str">
        <f>MID(base_piv2[[#This Row],[knr kommune]],6,25)</f>
        <v xml:space="preserve">Gjøvik </v>
      </c>
      <c r="E453" s="10" t="str">
        <f>CONCATENATE(base_piv2[[#This Row],[kommune]]," (",base_piv2[[#This Row],[fotoår]],")")</f>
        <v>Gjøvik  (2004)</v>
      </c>
      <c r="F453" s="10" t="s">
        <v>918</v>
      </c>
      <c r="G453" s="10">
        <v>31</v>
      </c>
      <c r="H453" s="11" t="s">
        <v>908</v>
      </c>
    </row>
    <row r="454" spans="1:8">
      <c r="A454" s="10" t="s">
        <v>83</v>
      </c>
      <c r="B454" s="10" t="str">
        <f>MID(base_piv2[[#This Row],[fnr fylke]],4,25)</f>
        <v>Oppland</v>
      </c>
      <c r="C454" s="10" t="s">
        <v>544</v>
      </c>
      <c r="D454" s="10" t="str">
        <f>MID(base_piv2[[#This Row],[knr kommune]],6,25)</f>
        <v xml:space="preserve">Gjøvik </v>
      </c>
      <c r="E454" s="10" t="str">
        <f>CONCATENATE(base_piv2[[#This Row],[kommune]]," (",base_piv2[[#This Row],[fotoår]],")")</f>
        <v>Gjøvik  (2004)</v>
      </c>
      <c r="F454" s="10" t="s">
        <v>470</v>
      </c>
      <c r="G454" s="10">
        <v>70</v>
      </c>
      <c r="H454" s="11" t="s">
        <v>908</v>
      </c>
    </row>
    <row r="455" spans="1:8">
      <c r="A455" s="10" t="s">
        <v>83</v>
      </c>
      <c r="B455" s="10" t="str">
        <f>MID(base_piv2[[#This Row],[fnr fylke]],4,25)</f>
        <v>Oppland</v>
      </c>
      <c r="C455" s="10" t="s">
        <v>544</v>
      </c>
      <c r="D455" s="10" t="str">
        <f>MID(base_piv2[[#This Row],[knr kommune]],6,25)</f>
        <v xml:space="preserve">Gjøvik </v>
      </c>
      <c r="E455" s="10" t="str">
        <f>CONCATENATE(base_piv2[[#This Row],[kommune]]," (",base_piv2[[#This Row],[fotoår]],")")</f>
        <v>Gjøvik  (2004)</v>
      </c>
      <c r="F455" s="10" t="s">
        <v>471</v>
      </c>
      <c r="G455" s="10">
        <v>55</v>
      </c>
      <c r="H455" s="11" t="s">
        <v>908</v>
      </c>
    </row>
    <row r="456" spans="1:8">
      <c r="A456" s="10" t="s">
        <v>83</v>
      </c>
      <c r="B456" s="10" t="str">
        <f>MID(base_piv2[[#This Row],[fnr fylke]],4,25)</f>
        <v>Oppland</v>
      </c>
      <c r="C456" s="10" t="s">
        <v>544</v>
      </c>
      <c r="D456" s="10" t="str">
        <f>MID(base_piv2[[#This Row],[knr kommune]],6,25)</f>
        <v xml:space="preserve">Gjøvik </v>
      </c>
      <c r="E456" s="10" t="str">
        <f>CONCATENATE(base_piv2[[#This Row],[kommune]]," (",base_piv2[[#This Row],[fotoår]],")")</f>
        <v>Gjøvik  (2004)</v>
      </c>
      <c r="F456" s="10" t="s">
        <v>472</v>
      </c>
      <c r="G456" s="10">
        <v>39</v>
      </c>
      <c r="H456" s="11" t="s">
        <v>908</v>
      </c>
    </row>
    <row r="457" spans="1:8">
      <c r="A457" s="10" t="s">
        <v>83</v>
      </c>
      <c r="B457" s="10" t="str">
        <f>MID(base_piv2[[#This Row],[fnr fylke]],4,25)</f>
        <v>Oppland</v>
      </c>
      <c r="C457" s="10" t="s">
        <v>545</v>
      </c>
      <c r="D457" s="10" t="str">
        <f>MID(base_piv2[[#This Row],[knr kommune]],6,25)</f>
        <v>Dovre</v>
      </c>
      <c r="E457" s="10" t="str">
        <f>CONCATENATE(base_piv2[[#This Row],[kommune]]," (",base_piv2[[#This Row],[fotoår]],")")</f>
        <v>Dovre (2009)</v>
      </c>
      <c r="F457" s="10" t="s">
        <v>467</v>
      </c>
      <c r="G457" s="10">
        <v>4</v>
      </c>
      <c r="H457" s="11" t="s">
        <v>913</v>
      </c>
    </row>
    <row r="458" spans="1:8">
      <c r="A458" s="10" t="s">
        <v>83</v>
      </c>
      <c r="B458" s="10" t="str">
        <f>MID(base_piv2[[#This Row],[fnr fylke]],4,25)</f>
        <v>Oppland</v>
      </c>
      <c r="C458" s="10" t="s">
        <v>545</v>
      </c>
      <c r="D458" s="10" t="str">
        <f>MID(base_piv2[[#This Row],[knr kommune]],6,25)</f>
        <v>Dovre</v>
      </c>
      <c r="E458" s="10" t="str">
        <f>CONCATENATE(base_piv2[[#This Row],[kommune]]," (",base_piv2[[#This Row],[fotoår]],")")</f>
        <v>Dovre (2009)</v>
      </c>
      <c r="F458" s="10" t="s">
        <v>466</v>
      </c>
      <c r="G458" s="10">
        <v>0</v>
      </c>
      <c r="H458" s="11" t="s">
        <v>913</v>
      </c>
    </row>
    <row r="459" spans="1:8">
      <c r="A459" s="10" t="s">
        <v>83</v>
      </c>
      <c r="B459" s="10" t="str">
        <f>MID(base_piv2[[#This Row],[fnr fylke]],4,25)</f>
        <v>Oppland</v>
      </c>
      <c r="C459" s="10" t="s">
        <v>545</v>
      </c>
      <c r="D459" s="10" t="str">
        <f>MID(base_piv2[[#This Row],[knr kommune]],6,25)</f>
        <v>Dovre</v>
      </c>
      <c r="E459" s="10" t="str">
        <f>CONCATENATE(base_piv2[[#This Row],[kommune]]," (",base_piv2[[#This Row],[fotoår]],")")</f>
        <v>Dovre (2009)</v>
      </c>
      <c r="F459" s="10" t="s">
        <v>468</v>
      </c>
      <c r="G459" s="10">
        <v>13</v>
      </c>
      <c r="H459" s="11" t="s">
        <v>913</v>
      </c>
    </row>
    <row r="460" spans="1:8">
      <c r="A460" s="10" t="s">
        <v>83</v>
      </c>
      <c r="B460" s="10" t="str">
        <f>MID(base_piv2[[#This Row],[fnr fylke]],4,25)</f>
        <v>Oppland</v>
      </c>
      <c r="C460" s="10" t="s">
        <v>545</v>
      </c>
      <c r="D460" s="10" t="str">
        <f>MID(base_piv2[[#This Row],[knr kommune]],6,25)</f>
        <v>Dovre</v>
      </c>
      <c r="E460" s="10" t="str">
        <f>CONCATENATE(base_piv2[[#This Row],[kommune]]," (",base_piv2[[#This Row],[fotoår]],")")</f>
        <v>Dovre (2009)</v>
      </c>
      <c r="F460" s="10" t="s">
        <v>918</v>
      </c>
      <c r="G460" s="10">
        <v>8</v>
      </c>
      <c r="H460" s="11" t="s">
        <v>913</v>
      </c>
    </row>
    <row r="461" spans="1:8">
      <c r="A461" s="10" t="s">
        <v>83</v>
      </c>
      <c r="B461" s="10" t="str">
        <f>MID(base_piv2[[#This Row],[fnr fylke]],4,25)</f>
        <v>Oppland</v>
      </c>
      <c r="C461" s="10" t="s">
        <v>545</v>
      </c>
      <c r="D461" s="10" t="str">
        <f>MID(base_piv2[[#This Row],[knr kommune]],6,25)</f>
        <v>Dovre</v>
      </c>
      <c r="E461" s="10" t="str">
        <f>CONCATENATE(base_piv2[[#This Row],[kommune]]," (",base_piv2[[#This Row],[fotoår]],")")</f>
        <v>Dovre (2009)</v>
      </c>
      <c r="F461" s="10" t="s">
        <v>470</v>
      </c>
      <c r="G461" s="10">
        <v>21</v>
      </c>
      <c r="H461" s="11" t="s">
        <v>913</v>
      </c>
    </row>
    <row r="462" spans="1:8">
      <c r="A462" s="10" t="s">
        <v>83</v>
      </c>
      <c r="B462" s="10" t="str">
        <f>MID(base_piv2[[#This Row],[fnr fylke]],4,25)</f>
        <v>Oppland</v>
      </c>
      <c r="C462" s="10" t="s">
        <v>545</v>
      </c>
      <c r="D462" s="10" t="str">
        <f>MID(base_piv2[[#This Row],[knr kommune]],6,25)</f>
        <v>Dovre</v>
      </c>
      <c r="E462" s="10" t="str">
        <f>CONCATENATE(base_piv2[[#This Row],[kommune]]," (",base_piv2[[#This Row],[fotoår]],")")</f>
        <v>Dovre (2009)</v>
      </c>
      <c r="F462" s="10" t="s">
        <v>471</v>
      </c>
      <c r="G462" s="10">
        <v>3</v>
      </c>
      <c r="H462" s="11" t="s">
        <v>913</v>
      </c>
    </row>
    <row r="463" spans="1:8">
      <c r="A463" s="10" t="s">
        <v>83</v>
      </c>
      <c r="B463" s="10" t="str">
        <f>MID(base_piv2[[#This Row],[fnr fylke]],4,25)</f>
        <v>Oppland</v>
      </c>
      <c r="C463" s="10" t="s">
        <v>545</v>
      </c>
      <c r="D463" s="10" t="str">
        <f>MID(base_piv2[[#This Row],[knr kommune]],6,25)</f>
        <v>Dovre</v>
      </c>
      <c r="E463" s="10" t="str">
        <f>CONCATENATE(base_piv2[[#This Row],[kommune]]," (",base_piv2[[#This Row],[fotoår]],")")</f>
        <v>Dovre (2009)</v>
      </c>
      <c r="F463" s="10" t="s">
        <v>472</v>
      </c>
      <c r="G463" s="10">
        <v>3</v>
      </c>
      <c r="H463" s="11" t="s">
        <v>913</v>
      </c>
    </row>
    <row r="464" spans="1:8">
      <c r="A464" s="10" t="s">
        <v>83</v>
      </c>
      <c r="B464" s="10" t="str">
        <f>MID(base_piv2[[#This Row],[fnr fylke]],4,25)</f>
        <v>Oppland</v>
      </c>
      <c r="C464" s="10" t="s">
        <v>546</v>
      </c>
      <c r="D464" s="10" t="str">
        <f>MID(base_piv2[[#This Row],[knr kommune]],6,25)</f>
        <v>Lesja</v>
      </c>
      <c r="E464" s="10" t="str">
        <f>CONCATENATE(base_piv2[[#This Row],[kommune]]," (",base_piv2[[#This Row],[fotoår]],")")</f>
        <v>Lesja (2000)</v>
      </c>
      <c r="F464" s="10" t="s">
        <v>467</v>
      </c>
      <c r="G464" s="10">
        <v>20</v>
      </c>
      <c r="H464" s="11" t="s">
        <v>914</v>
      </c>
    </row>
    <row r="465" spans="1:8">
      <c r="A465" s="10" t="s">
        <v>83</v>
      </c>
      <c r="B465" s="10" t="str">
        <f>MID(base_piv2[[#This Row],[fnr fylke]],4,25)</f>
        <v>Oppland</v>
      </c>
      <c r="C465" s="10" t="s">
        <v>546</v>
      </c>
      <c r="D465" s="10" t="str">
        <f>MID(base_piv2[[#This Row],[knr kommune]],6,25)</f>
        <v>Lesja</v>
      </c>
      <c r="E465" s="10" t="str">
        <f>CONCATENATE(base_piv2[[#This Row],[kommune]]," (",base_piv2[[#This Row],[fotoår]],")")</f>
        <v>Lesja (2000)</v>
      </c>
      <c r="F465" s="10" t="s">
        <v>466</v>
      </c>
      <c r="G465" s="10">
        <v>8</v>
      </c>
      <c r="H465" s="11" t="s">
        <v>914</v>
      </c>
    </row>
    <row r="466" spans="1:8">
      <c r="A466" s="10" t="s">
        <v>83</v>
      </c>
      <c r="B466" s="10" t="str">
        <f>MID(base_piv2[[#This Row],[fnr fylke]],4,25)</f>
        <v>Oppland</v>
      </c>
      <c r="C466" s="10" t="s">
        <v>546</v>
      </c>
      <c r="D466" s="10" t="str">
        <f>MID(base_piv2[[#This Row],[knr kommune]],6,25)</f>
        <v>Lesja</v>
      </c>
      <c r="E466" s="10" t="str">
        <f>CONCATENATE(base_piv2[[#This Row],[kommune]]," (",base_piv2[[#This Row],[fotoår]],")")</f>
        <v>Lesja (2000)</v>
      </c>
      <c r="F466" s="10" t="s">
        <v>468</v>
      </c>
      <c r="G466" s="10">
        <v>133</v>
      </c>
      <c r="H466" s="11" t="s">
        <v>914</v>
      </c>
    </row>
    <row r="467" spans="1:8">
      <c r="A467" s="10" t="s">
        <v>83</v>
      </c>
      <c r="B467" s="10" t="str">
        <f>MID(base_piv2[[#This Row],[fnr fylke]],4,25)</f>
        <v>Oppland</v>
      </c>
      <c r="C467" s="10" t="s">
        <v>546</v>
      </c>
      <c r="D467" s="10" t="str">
        <f>MID(base_piv2[[#This Row],[knr kommune]],6,25)</f>
        <v>Lesja</v>
      </c>
      <c r="E467" s="10" t="str">
        <f>CONCATENATE(base_piv2[[#This Row],[kommune]]," (",base_piv2[[#This Row],[fotoår]],")")</f>
        <v>Lesja (2000)</v>
      </c>
      <c r="F467" s="10" t="s">
        <v>918</v>
      </c>
      <c r="G467" s="10">
        <v>26</v>
      </c>
      <c r="H467" s="11" t="s">
        <v>914</v>
      </c>
    </row>
    <row r="468" spans="1:8">
      <c r="A468" s="10" t="s">
        <v>83</v>
      </c>
      <c r="B468" s="10" t="str">
        <f>MID(base_piv2[[#This Row],[fnr fylke]],4,25)</f>
        <v>Oppland</v>
      </c>
      <c r="C468" s="10" t="s">
        <v>546</v>
      </c>
      <c r="D468" s="10" t="str">
        <f>MID(base_piv2[[#This Row],[knr kommune]],6,25)</f>
        <v>Lesja</v>
      </c>
      <c r="E468" s="10" t="str">
        <f>CONCATENATE(base_piv2[[#This Row],[kommune]]," (",base_piv2[[#This Row],[fotoår]],")")</f>
        <v>Lesja (2000)</v>
      </c>
      <c r="F468" s="10" t="s">
        <v>470</v>
      </c>
      <c r="G468" s="10">
        <v>40</v>
      </c>
      <c r="H468" s="11" t="s">
        <v>914</v>
      </c>
    </row>
    <row r="469" spans="1:8">
      <c r="A469" s="10" t="s">
        <v>83</v>
      </c>
      <c r="B469" s="10" t="str">
        <f>MID(base_piv2[[#This Row],[fnr fylke]],4,25)</f>
        <v>Oppland</v>
      </c>
      <c r="C469" s="10" t="s">
        <v>546</v>
      </c>
      <c r="D469" s="10" t="str">
        <f>MID(base_piv2[[#This Row],[knr kommune]],6,25)</f>
        <v>Lesja</v>
      </c>
      <c r="E469" s="10" t="str">
        <f>CONCATENATE(base_piv2[[#This Row],[kommune]]," (",base_piv2[[#This Row],[fotoår]],")")</f>
        <v>Lesja (2000)</v>
      </c>
      <c r="F469" s="10" t="s">
        <v>471</v>
      </c>
      <c r="G469" s="10">
        <v>12</v>
      </c>
      <c r="H469" s="11" t="s">
        <v>914</v>
      </c>
    </row>
    <row r="470" spans="1:8">
      <c r="A470" s="10" t="s">
        <v>83</v>
      </c>
      <c r="B470" s="10" t="str">
        <f>MID(base_piv2[[#This Row],[fnr fylke]],4,25)</f>
        <v>Oppland</v>
      </c>
      <c r="C470" s="10" t="s">
        <v>546</v>
      </c>
      <c r="D470" s="10" t="str">
        <f>MID(base_piv2[[#This Row],[knr kommune]],6,25)</f>
        <v>Lesja</v>
      </c>
      <c r="E470" s="10" t="str">
        <f>CONCATENATE(base_piv2[[#This Row],[kommune]]," (",base_piv2[[#This Row],[fotoår]],")")</f>
        <v>Lesja (2000)</v>
      </c>
      <c r="F470" s="10" t="s">
        <v>472</v>
      </c>
      <c r="G470" s="10">
        <v>3</v>
      </c>
      <c r="H470" s="11" t="s">
        <v>914</v>
      </c>
    </row>
    <row r="471" spans="1:8">
      <c r="A471" s="10" t="s">
        <v>83</v>
      </c>
      <c r="B471" s="10" t="str">
        <f>MID(base_piv2[[#This Row],[fnr fylke]],4,25)</f>
        <v>Oppland</v>
      </c>
      <c r="C471" s="10" t="s">
        <v>547</v>
      </c>
      <c r="D471" s="10" t="str">
        <f>MID(base_piv2[[#This Row],[knr kommune]],6,25)</f>
        <v>Skjåk</v>
      </c>
      <c r="E471" s="10" t="str">
        <f>CONCATENATE(base_piv2[[#This Row],[kommune]]," (",base_piv2[[#This Row],[fotoår]],")")</f>
        <v>Skjåk (2002)</v>
      </c>
      <c r="F471" s="10" t="s">
        <v>467</v>
      </c>
      <c r="G471" s="10">
        <v>26</v>
      </c>
      <c r="H471" s="11" t="s">
        <v>906</v>
      </c>
    </row>
    <row r="472" spans="1:8">
      <c r="A472" s="10" t="s">
        <v>83</v>
      </c>
      <c r="B472" s="10" t="str">
        <f>MID(base_piv2[[#This Row],[fnr fylke]],4,25)</f>
        <v>Oppland</v>
      </c>
      <c r="C472" s="10" t="s">
        <v>547</v>
      </c>
      <c r="D472" s="10" t="str">
        <f>MID(base_piv2[[#This Row],[knr kommune]],6,25)</f>
        <v>Skjåk</v>
      </c>
      <c r="E472" s="10" t="str">
        <f>CONCATENATE(base_piv2[[#This Row],[kommune]]," (",base_piv2[[#This Row],[fotoår]],")")</f>
        <v>Skjåk (2002)</v>
      </c>
      <c r="F472" s="10" t="s">
        <v>466</v>
      </c>
      <c r="G472" s="10">
        <v>2</v>
      </c>
      <c r="H472" s="11" t="s">
        <v>906</v>
      </c>
    </row>
    <row r="473" spans="1:8">
      <c r="A473" s="10" t="s">
        <v>83</v>
      </c>
      <c r="B473" s="10" t="str">
        <f>MID(base_piv2[[#This Row],[fnr fylke]],4,25)</f>
        <v>Oppland</v>
      </c>
      <c r="C473" s="10" t="s">
        <v>547</v>
      </c>
      <c r="D473" s="10" t="str">
        <f>MID(base_piv2[[#This Row],[knr kommune]],6,25)</f>
        <v>Skjåk</v>
      </c>
      <c r="E473" s="10" t="str">
        <f>CONCATENATE(base_piv2[[#This Row],[kommune]]," (",base_piv2[[#This Row],[fotoår]],")")</f>
        <v>Skjåk (2002)</v>
      </c>
      <c r="F473" s="10" t="s">
        <v>468</v>
      </c>
      <c r="G473" s="10">
        <v>68</v>
      </c>
      <c r="H473" s="11" t="s">
        <v>906</v>
      </c>
    </row>
    <row r="474" spans="1:8">
      <c r="A474" s="10" t="s">
        <v>83</v>
      </c>
      <c r="B474" s="10" t="str">
        <f>MID(base_piv2[[#This Row],[fnr fylke]],4,25)</f>
        <v>Oppland</v>
      </c>
      <c r="C474" s="10" t="s">
        <v>547</v>
      </c>
      <c r="D474" s="10" t="str">
        <f>MID(base_piv2[[#This Row],[knr kommune]],6,25)</f>
        <v>Skjåk</v>
      </c>
      <c r="E474" s="10" t="str">
        <f>CONCATENATE(base_piv2[[#This Row],[kommune]]," (",base_piv2[[#This Row],[fotoår]],")")</f>
        <v>Skjåk (2002)</v>
      </c>
      <c r="F474" s="10" t="s">
        <v>918</v>
      </c>
      <c r="G474" s="10">
        <v>5</v>
      </c>
      <c r="H474" s="11" t="s">
        <v>906</v>
      </c>
    </row>
    <row r="475" spans="1:8">
      <c r="A475" s="10" t="s">
        <v>83</v>
      </c>
      <c r="B475" s="10" t="str">
        <f>MID(base_piv2[[#This Row],[fnr fylke]],4,25)</f>
        <v>Oppland</v>
      </c>
      <c r="C475" s="10" t="s">
        <v>547</v>
      </c>
      <c r="D475" s="10" t="str">
        <f>MID(base_piv2[[#This Row],[knr kommune]],6,25)</f>
        <v>Skjåk</v>
      </c>
      <c r="E475" s="10" t="str">
        <f>CONCATENATE(base_piv2[[#This Row],[kommune]]," (",base_piv2[[#This Row],[fotoår]],")")</f>
        <v>Skjåk (2002)</v>
      </c>
      <c r="F475" s="10" t="s">
        <v>470</v>
      </c>
      <c r="G475" s="10">
        <v>14</v>
      </c>
      <c r="H475" s="11" t="s">
        <v>906</v>
      </c>
    </row>
    <row r="476" spans="1:8">
      <c r="A476" s="10" t="s">
        <v>83</v>
      </c>
      <c r="B476" s="10" t="str">
        <f>MID(base_piv2[[#This Row],[fnr fylke]],4,25)</f>
        <v>Oppland</v>
      </c>
      <c r="C476" s="10" t="s">
        <v>547</v>
      </c>
      <c r="D476" s="10" t="str">
        <f>MID(base_piv2[[#This Row],[knr kommune]],6,25)</f>
        <v>Skjåk</v>
      </c>
      <c r="E476" s="10" t="str">
        <f>CONCATENATE(base_piv2[[#This Row],[kommune]]," (",base_piv2[[#This Row],[fotoår]],")")</f>
        <v>Skjåk (2002)</v>
      </c>
      <c r="F476" s="10" t="s">
        <v>471</v>
      </c>
      <c r="G476" s="10">
        <v>4</v>
      </c>
      <c r="H476" s="11" t="s">
        <v>906</v>
      </c>
    </row>
    <row r="477" spans="1:8">
      <c r="A477" s="10" t="s">
        <v>83</v>
      </c>
      <c r="B477" s="10" t="str">
        <f>MID(base_piv2[[#This Row],[fnr fylke]],4,25)</f>
        <v>Oppland</v>
      </c>
      <c r="C477" s="10" t="s">
        <v>547</v>
      </c>
      <c r="D477" s="10" t="str">
        <f>MID(base_piv2[[#This Row],[knr kommune]],6,25)</f>
        <v>Skjåk</v>
      </c>
      <c r="E477" s="10" t="str">
        <f>CONCATENATE(base_piv2[[#This Row],[kommune]]," (",base_piv2[[#This Row],[fotoår]],")")</f>
        <v>Skjåk (2002)</v>
      </c>
      <c r="F477" s="10" t="s">
        <v>472</v>
      </c>
      <c r="G477" s="10">
        <v>4</v>
      </c>
      <c r="H477" s="11" t="s">
        <v>906</v>
      </c>
    </row>
    <row r="478" spans="1:8">
      <c r="A478" s="10" t="s">
        <v>83</v>
      </c>
      <c r="B478" s="10" t="str">
        <f>MID(base_piv2[[#This Row],[fnr fylke]],4,25)</f>
        <v>Oppland</v>
      </c>
      <c r="C478" s="10" t="s">
        <v>548</v>
      </c>
      <c r="D478" s="10" t="str">
        <f>MID(base_piv2[[#This Row],[knr kommune]],6,25)</f>
        <v>Lom</v>
      </c>
      <c r="E478" s="10" t="str">
        <f>CONCATENATE(base_piv2[[#This Row],[kommune]]," (",base_piv2[[#This Row],[fotoår]],")")</f>
        <v>Lom (2002)</v>
      </c>
      <c r="F478" s="10" t="s">
        <v>467</v>
      </c>
      <c r="G478" s="10">
        <v>52</v>
      </c>
      <c r="H478" s="11" t="s">
        <v>906</v>
      </c>
    </row>
    <row r="479" spans="1:8">
      <c r="A479" s="10" t="s">
        <v>83</v>
      </c>
      <c r="B479" s="10" t="str">
        <f>MID(base_piv2[[#This Row],[fnr fylke]],4,25)</f>
        <v>Oppland</v>
      </c>
      <c r="C479" s="10" t="s">
        <v>548</v>
      </c>
      <c r="D479" s="10" t="str">
        <f>MID(base_piv2[[#This Row],[knr kommune]],6,25)</f>
        <v>Lom</v>
      </c>
      <c r="E479" s="10" t="str">
        <f>CONCATENATE(base_piv2[[#This Row],[kommune]]," (",base_piv2[[#This Row],[fotoår]],")")</f>
        <v>Lom (2002)</v>
      </c>
      <c r="F479" s="10" t="s">
        <v>466</v>
      </c>
      <c r="G479" s="10">
        <v>7</v>
      </c>
      <c r="H479" s="11" t="s">
        <v>906</v>
      </c>
    </row>
    <row r="480" spans="1:8">
      <c r="A480" s="10" t="s">
        <v>83</v>
      </c>
      <c r="B480" s="10" t="str">
        <f>MID(base_piv2[[#This Row],[fnr fylke]],4,25)</f>
        <v>Oppland</v>
      </c>
      <c r="C480" s="10" t="s">
        <v>548</v>
      </c>
      <c r="D480" s="10" t="str">
        <f>MID(base_piv2[[#This Row],[knr kommune]],6,25)</f>
        <v>Lom</v>
      </c>
      <c r="E480" s="10" t="str">
        <f>CONCATENATE(base_piv2[[#This Row],[kommune]]," (",base_piv2[[#This Row],[fotoår]],")")</f>
        <v>Lom (2002)</v>
      </c>
      <c r="F480" s="10" t="s">
        <v>468</v>
      </c>
      <c r="G480" s="10">
        <v>70</v>
      </c>
      <c r="H480" s="11" t="s">
        <v>906</v>
      </c>
    </row>
    <row r="481" spans="1:8">
      <c r="A481" s="10" t="s">
        <v>83</v>
      </c>
      <c r="B481" s="10" t="str">
        <f>MID(base_piv2[[#This Row],[fnr fylke]],4,25)</f>
        <v>Oppland</v>
      </c>
      <c r="C481" s="10" t="s">
        <v>548</v>
      </c>
      <c r="D481" s="10" t="str">
        <f>MID(base_piv2[[#This Row],[knr kommune]],6,25)</f>
        <v>Lom</v>
      </c>
      <c r="E481" s="10" t="str">
        <f>CONCATENATE(base_piv2[[#This Row],[kommune]]," (",base_piv2[[#This Row],[fotoår]],")")</f>
        <v>Lom (2002)</v>
      </c>
      <c r="F481" s="10" t="s">
        <v>918</v>
      </c>
      <c r="G481" s="10">
        <v>3</v>
      </c>
      <c r="H481" s="11" t="s">
        <v>906</v>
      </c>
    </row>
    <row r="482" spans="1:8">
      <c r="A482" s="10" t="s">
        <v>83</v>
      </c>
      <c r="B482" s="10" t="str">
        <f>MID(base_piv2[[#This Row],[fnr fylke]],4,25)</f>
        <v>Oppland</v>
      </c>
      <c r="C482" s="10" t="s">
        <v>548</v>
      </c>
      <c r="D482" s="10" t="str">
        <f>MID(base_piv2[[#This Row],[knr kommune]],6,25)</f>
        <v>Lom</v>
      </c>
      <c r="E482" s="10" t="str">
        <f>CONCATENATE(base_piv2[[#This Row],[kommune]]," (",base_piv2[[#This Row],[fotoår]],")")</f>
        <v>Lom (2002)</v>
      </c>
      <c r="F482" s="10" t="s">
        <v>470</v>
      </c>
      <c r="G482" s="10">
        <v>25</v>
      </c>
      <c r="H482" s="11" t="s">
        <v>906</v>
      </c>
    </row>
    <row r="483" spans="1:8">
      <c r="A483" s="10" t="s">
        <v>83</v>
      </c>
      <c r="B483" s="10" t="str">
        <f>MID(base_piv2[[#This Row],[fnr fylke]],4,25)</f>
        <v>Oppland</v>
      </c>
      <c r="C483" s="10" t="s">
        <v>548</v>
      </c>
      <c r="D483" s="10" t="str">
        <f>MID(base_piv2[[#This Row],[knr kommune]],6,25)</f>
        <v>Lom</v>
      </c>
      <c r="E483" s="10" t="str">
        <f>CONCATENATE(base_piv2[[#This Row],[kommune]]," (",base_piv2[[#This Row],[fotoår]],")")</f>
        <v>Lom (2002)</v>
      </c>
      <c r="F483" s="10" t="s">
        <v>471</v>
      </c>
      <c r="G483" s="10">
        <v>4</v>
      </c>
      <c r="H483" s="11" t="s">
        <v>906</v>
      </c>
    </row>
    <row r="484" spans="1:8">
      <c r="A484" s="10" t="s">
        <v>83</v>
      </c>
      <c r="B484" s="10" t="str">
        <f>MID(base_piv2[[#This Row],[fnr fylke]],4,25)</f>
        <v>Oppland</v>
      </c>
      <c r="C484" s="10" t="s">
        <v>548</v>
      </c>
      <c r="D484" s="10" t="str">
        <f>MID(base_piv2[[#This Row],[knr kommune]],6,25)</f>
        <v>Lom</v>
      </c>
      <c r="E484" s="10" t="str">
        <f>CONCATENATE(base_piv2[[#This Row],[kommune]]," (",base_piv2[[#This Row],[fotoår]],")")</f>
        <v>Lom (2002)</v>
      </c>
      <c r="F484" s="10" t="s">
        <v>472</v>
      </c>
      <c r="G484" s="10">
        <v>14</v>
      </c>
      <c r="H484" s="11" t="s">
        <v>906</v>
      </c>
    </row>
    <row r="485" spans="1:8">
      <c r="A485" s="10" t="s">
        <v>83</v>
      </c>
      <c r="B485" s="10" t="str">
        <f>MID(base_piv2[[#This Row],[fnr fylke]],4,25)</f>
        <v>Oppland</v>
      </c>
      <c r="C485" s="10" t="s">
        <v>549</v>
      </c>
      <c r="D485" s="10" t="str">
        <f>MID(base_piv2[[#This Row],[knr kommune]],6,25)</f>
        <v xml:space="preserve">Vågå </v>
      </c>
      <c r="E485" s="10" t="str">
        <f>CONCATENATE(base_piv2[[#This Row],[kommune]]," (",base_piv2[[#This Row],[fotoår]],")")</f>
        <v>Vågå  (2006)</v>
      </c>
      <c r="F485" s="10" t="s">
        <v>467</v>
      </c>
      <c r="G485" s="10">
        <v>17</v>
      </c>
      <c r="H485" s="11" t="s">
        <v>910</v>
      </c>
    </row>
    <row r="486" spans="1:8">
      <c r="A486" s="10" t="s">
        <v>83</v>
      </c>
      <c r="B486" s="10" t="str">
        <f>MID(base_piv2[[#This Row],[fnr fylke]],4,25)</f>
        <v>Oppland</v>
      </c>
      <c r="C486" s="10" t="s">
        <v>549</v>
      </c>
      <c r="D486" s="10" t="str">
        <f>MID(base_piv2[[#This Row],[knr kommune]],6,25)</f>
        <v xml:space="preserve">Vågå </v>
      </c>
      <c r="E486" s="10" t="str">
        <f>CONCATENATE(base_piv2[[#This Row],[kommune]]," (",base_piv2[[#This Row],[fotoår]],")")</f>
        <v>Vågå  (2006)</v>
      </c>
      <c r="F486" s="10" t="s">
        <v>466</v>
      </c>
      <c r="G486" s="10">
        <v>4</v>
      </c>
      <c r="H486" s="11" t="s">
        <v>910</v>
      </c>
    </row>
    <row r="487" spans="1:8">
      <c r="A487" s="10" t="s">
        <v>83</v>
      </c>
      <c r="B487" s="10" t="str">
        <f>MID(base_piv2[[#This Row],[fnr fylke]],4,25)</f>
        <v>Oppland</v>
      </c>
      <c r="C487" s="10" t="s">
        <v>549</v>
      </c>
      <c r="D487" s="10" t="str">
        <f>MID(base_piv2[[#This Row],[knr kommune]],6,25)</f>
        <v xml:space="preserve">Vågå </v>
      </c>
      <c r="E487" s="10" t="str">
        <f>CONCATENATE(base_piv2[[#This Row],[kommune]]," (",base_piv2[[#This Row],[fotoår]],")")</f>
        <v>Vågå  (2006)</v>
      </c>
      <c r="F487" s="10" t="s">
        <v>468</v>
      </c>
      <c r="G487" s="10">
        <v>33</v>
      </c>
      <c r="H487" s="11" t="s">
        <v>910</v>
      </c>
    </row>
    <row r="488" spans="1:8">
      <c r="A488" s="10" t="s">
        <v>83</v>
      </c>
      <c r="B488" s="10" t="str">
        <f>MID(base_piv2[[#This Row],[fnr fylke]],4,25)</f>
        <v>Oppland</v>
      </c>
      <c r="C488" s="10" t="s">
        <v>549</v>
      </c>
      <c r="D488" s="10" t="str">
        <f>MID(base_piv2[[#This Row],[knr kommune]],6,25)</f>
        <v xml:space="preserve">Vågå </v>
      </c>
      <c r="E488" s="10" t="str">
        <f>CONCATENATE(base_piv2[[#This Row],[kommune]]," (",base_piv2[[#This Row],[fotoår]],")")</f>
        <v>Vågå  (2006)</v>
      </c>
      <c r="F488" s="10" t="s">
        <v>918</v>
      </c>
      <c r="G488" s="10">
        <v>18</v>
      </c>
      <c r="H488" s="11" t="s">
        <v>910</v>
      </c>
    </row>
    <row r="489" spans="1:8">
      <c r="A489" s="10" t="s">
        <v>83</v>
      </c>
      <c r="B489" s="10" t="str">
        <f>MID(base_piv2[[#This Row],[fnr fylke]],4,25)</f>
        <v>Oppland</v>
      </c>
      <c r="C489" s="10" t="s">
        <v>549</v>
      </c>
      <c r="D489" s="10" t="str">
        <f>MID(base_piv2[[#This Row],[knr kommune]],6,25)</f>
        <v xml:space="preserve">Vågå </v>
      </c>
      <c r="E489" s="10" t="str">
        <f>CONCATENATE(base_piv2[[#This Row],[kommune]]," (",base_piv2[[#This Row],[fotoår]],")")</f>
        <v>Vågå  (2006)</v>
      </c>
      <c r="F489" s="10" t="s">
        <v>470</v>
      </c>
      <c r="G489" s="10">
        <v>21</v>
      </c>
      <c r="H489" s="11" t="s">
        <v>910</v>
      </c>
    </row>
    <row r="490" spans="1:8">
      <c r="A490" s="10" t="s">
        <v>83</v>
      </c>
      <c r="B490" s="10" t="str">
        <f>MID(base_piv2[[#This Row],[fnr fylke]],4,25)</f>
        <v>Oppland</v>
      </c>
      <c r="C490" s="10" t="s">
        <v>549</v>
      </c>
      <c r="D490" s="10" t="str">
        <f>MID(base_piv2[[#This Row],[knr kommune]],6,25)</f>
        <v xml:space="preserve">Vågå </v>
      </c>
      <c r="E490" s="10" t="str">
        <f>CONCATENATE(base_piv2[[#This Row],[kommune]]," (",base_piv2[[#This Row],[fotoår]],")")</f>
        <v>Vågå  (2006)</v>
      </c>
      <c r="F490" s="10" t="s">
        <v>471</v>
      </c>
      <c r="G490" s="10">
        <v>1</v>
      </c>
      <c r="H490" s="11" t="s">
        <v>910</v>
      </c>
    </row>
    <row r="491" spans="1:8">
      <c r="A491" s="10" t="s">
        <v>83</v>
      </c>
      <c r="B491" s="10" t="str">
        <f>MID(base_piv2[[#This Row],[fnr fylke]],4,25)</f>
        <v>Oppland</v>
      </c>
      <c r="C491" s="10" t="s">
        <v>549</v>
      </c>
      <c r="D491" s="10" t="str">
        <f>MID(base_piv2[[#This Row],[knr kommune]],6,25)</f>
        <v xml:space="preserve">Vågå </v>
      </c>
      <c r="E491" s="10" t="str">
        <f>CONCATENATE(base_piv2[[#This Row],[kommune]]," (",base_piv2[[#This Row],[fotoår]],")")</f>
        <v>Vågå  (2006)</v>
      </c>
      <c r="F491" s="10" t="s">
        <v>472</v>
      </c>
      <c r="G491" s="10">
        <v>4</v>
      </c>
      <c r="H491" s="11" t="s">
        <v>910</v>
      </c>
    </row>
    <row r="492" spans="1:8">
      <c r="A492" s="10" t="s">
        <v>83</v>
      </c>
      <c r="B492" s="10" t="str">
        <f>MID(base_piv2[[#This Row],[fnr fylke]],4,25)</f>
        <v>Oppland</v>
      </c>
      <c r="C492" s="10" t="s">
        <v>550</v>
      </c>
      <c r="D492" s="10" t="str">
        <f>MID(base_piv2[[#This Row],[knr kommune]],6,25)</f>
        <v>Nord-Fron</v>
      </c>
      <c r="E492" s="10" t="str">
        <f>CONCATENATE(base_piv2[[#This Row],[kommune]]," (",base_piv2[[#This Row],[fotoår]],")")</f>
        <v>Nord-Fron (2004)</v>
      </c>
      <c r="F492" s="10" t="s">
        <v>467</v>
      </c>
      <c r="G492" s="10">
        <v>30</v>
      </c>
      <c r="H492" s="11" t="s">
        <v>908</v>
      </c>
    </row>
    <row r="493" spans="1:8">
      <c r="A493" s="10" t="s">
        <v>83</v>
      </c>
      <c r="B493" s="10" t="str">
        <f>MID(base_piv2[[#This Row],[fnr fylke]],4,25)</f>
        <v>Oppland</v>
      </c>
      <c r="C493" s="10" t="s">
        <v>550</v>
      </c>
      <c r="D493" s="10" t="str">
        <f>MID(base_piv2[[#This Row],[knr kommune]],6,25)</f>
        <v>Nord-Fron</v>
      </c>
      <c r="E493" s="10" t="str">
        <f>CONCATENATE(base_piv2[[#This Row],[kommune]]," (",base_piv2[[#This Row],[fotoår]],")")</f>
        <v>Nord-Fron (2004)</v>
      </c>
      <c r="F493" s="10" t="s">
        <v>466</v>
      </c>
      <c r="G493" s="10">
        <v>11</v>
      </c>
      <c r="H493" s="11" t="s">
        <v>908</v>
      </c>
    </row>
    <row r="494" spans="1:8">
      <c r="A494" s="10" t="s">
        <v>83</v>
      </c>
      <c r="B494" s="10" t="str">
        <f>MID(base_piv2[[#This Row],[fnr fylke]],4,25)</f>
        <v>Oppland</v>
      </c>
      <c r="C494" s="10" t="s">
        <v>550</v>
      </c>
      <c r="D494" s="10" t="str">
        <f>MID(base_piv2[[#This Row],[knr kommune]],6,25)</f>
        <v>Nord-Fron</v>
      </c>
      <c r="E494" s="10" t="str">
        <f>CONCATENATE(base_piv2[[#This Row],[kommune]]," (",base_piv2[[#This Row],[fotoår]],")")</f>
        <v>Nord-Fron (2004)</v>
      </c>
      <c r="F494" s="10" t="s">
        <v>468</v>
      </c>
      <c r="G494" s="10">
        <v>135</v>
      </c>
      <c r="H494" s="11" t="s">
        <v>908</v>
      </c>
    </row>
    <row r="495" spans="1:8">
      <c r="A495" s="10" t="s">
        <v>83</v>
      </c>
      <c r="B495" s="10" t="str">
        <f>MID(base_piv2[[#This Row],[fnr fylke]],4,25)</f>
        <v>Oppland</v>
      </c>
      <c r="C495" s="10" t="s">
        <v>550</v>
      </c>
      <c r="D495" s="10" t="str">
        <f>MID(base_piv2[[#This Row],[knr kommune]],6,25)</f>
        <v>Nord-Fron</v>
      </c>
      <c r="E495" s="10" t="str">
        <f>CONCATENATE(base_piv2[[#This Row],[kommune]]," (",base_piv2[[#This Row],[fotoår]],")")</f>
        <v>Nord-Fron (2004)</v>
      </c>
      <c r="F495" s="10" t="s">
        <v>918</v>
      </c>
      <c r="G495" s="10">
        <v>15</v>
      </c>
      <c r="H495" s="11" t="s">
        <v>908</v>
      </c>
    </row>
    <row r="496" spans="1:8">
      <c r="A496" s="10" t="s">
        <v>83</v>
      </c>
      <c r="B496" s="10" t="str">
        <f>MID(base_piv2[[#This Row],[fnr fylke]],4,25)</f>
        <v>Oppland</v>
      </c>
      <c r="C496" s="10" t="s">
        <v>550</v>
      </c>
      <c r="D496" s="10" t="str">
        <f>MID(base_piv2[[#This Row],[knr kommune]],6,25)</f>
        <v>Nord-Fron</v>
      </c>
      <c r="E496" s="10" t="str">
        <f>CONCATENATE(base_piv2[[#This Row],[kommune]]," (",base_piv2[[#This Row],[fotoår]],")")</f>
        <v>Nord-Fron (2004)</v>
      </c>
      <c r="F496" s="10" t="s">
        <v>470</v>
      </c>
      <c r="G496" s="10">
        <v>111</v>
      </c>
      <c r="H496" s="11" t="s">
        <v>908</v>
      </c>
    </row>
    <row r="497" spans="1:8">
      <c r="A497" s="10" t="s">
        <v>83</v>
      </c>
      <c r="B497" s="10" t="str">
        <f>MID(base_piv2[[#This Row],[fnr fylke]],4,25)</f>
        <v>Oppland</v>
      </c>
      <c r="C497" s="10" t="s">
        <v>550</v>
      </c>
      <c r="D497" s="10" t="str">
        <f>MID(base_piv2[[#This Row],[knr kommune]],6,25)</f>
        <v>Nord-Fron</v>
      </c>
      <c r="E497" s="10" t="str">
        <f>CONCATENATE(base_piv2[[#This Row],[kommune]]," (",base_piv2[[#This Row],[fotoår]],")")</f>
        <v>Nord-Fron (2004)</v>
      </c>
      <c r="F497" s="10" t="s">
        <v>471</v>
      </c>
      <c r="G497" s="10">
        <v>9</v>
      </c>
      <c r="H497" s="11" t="s">
        <v>908</v>
      </c>
    </row>
    <row r="498" spans="1:8">
      <c r="A498" s="10" t="s">
        <v>83</v>
      </c>
      <c r="B498" s="10" t="str">
        <f>MID(base_piv2[[#This Row],[fnr fylke]],4,25)</f>
        <v>Oppland</v>
      </c>
      <c r="C498" s="10" t="s">
        <v>550</v>
      </c>
      <c r="D498" s="10" t="str">
        <f>MID(base_piv2[[#This Row],[knr kommune]],6,25)</f>
        <v>Nord-Fron</v>
      </c>
      <c r="E498" s="10" t="str">
        <f>CONCATENATE(base_piv2[[#This Row],[kommune]]," (",base_piv2[[#This Row],[fotoår]],")")</f>
        <v>Nord-Fron (2004)</v>
      </c>
      <c r="F498" s="10" t="s">
        <v>472</v>
      </c>
      <c r="G498" s="10">
        <v>18</v>
      </c>
      <c r="H498" s="11" t="s">
        <v>908</v>
      </c>
    </row>
    <row r="499" spans="1:8">
      <c r="A499" s="10" t="s">
        <v>83</v>
      </c>
      <c r="B499" s="10" t="str">
        <f>MID(base_piv2[[#This Row],[fnr fylke]],4,25)</f>
        <v>Oppland</v>
      </c>
      <c r="C499" s="10" t="s">
        <v>551</v>
      </c>
      <c r="D499" s="10" t="str">
        <f>MID(base_piv2[[#This Row],[knr kommune]],6,25)</f>
        <v>Sel</v>
      </c>
      <c r="E499" s="10" t="str">
        <f>CONCATENATE(base_piv2[[#This Row],[kommune]]," (",base_piv2[[#This Row],[fotoår]],")")</f>
        <v>Sel (2006)</v>
      </c>
      <c r="F499" s="10" t="s">
        <v>467</v>
      </c>
      <c r="G499" s="10">
        <v>27</v>
      </c>
      <c r="H499" s="11" t="s">
        <v>910</v>
      </c>
    </row>
    <row r="500" spans="1:8">
      <c r="A500" s="10" t="s">
        <v>83</v>
      </c>
      <c r="B500" s="10" t="str">
        <f>MID(base_piv2[[#This Row],[fnr fylke]],4,25)</f>
        <v>Oppland</v>
      </c>
      <c r="C500" s="10" t="s">
        <v>551</v>
      </c>
      <c r="D500" s="10" t="str">
        <f>MID(base_piv2[[#This Row],[knr kommune]],6,25)</f>
        <v>Sel</v>
      </c>
      <c r="E500" s="10" t="str">
        <f>CONCATENATE(base_piv2[[#This Row],[kommune]]," (",base_piv2[[#This Row],[fotoår]],")")</f>
        <v>Sel (2006)</v>
      </c>
      <c r="F500" s="10" t="s">
        <v>466</v>
      </c>
      <c r="G500" s="10">
        <v>0</v>
      </c>
      <c r="H500" s="11" t="s">
        <v>910</v>
      </c>
    </row>
    <row r="501" spans="1:8">
      <c r="A501" s="10" t="s">
        <v>83</v>
      </c>
      <c r="B501" s="10" t="str">
        <f>MID(base_piv2[[#This Row],[fnr fylke]],4,25)</f>
        <v>Oppland</v>
      </c>
      <c r="C501" s="10" t="s">
        <v>551</v>
      </c>
      <c r="D501" s="10" t="str">
        <f>MID(base_piv2[[#This Row],[knr kommune]],6,25)</f>
        <v>Sel</v>
      </c>
      <c r="E501" s="10" t="str">
        <f>CONCATENATE(base_piv2[[#This Row],[kommune]]," (",base_piv2[[#This Row],[fotoår]],")")</f>
        <v>Sel (2006)</v>
      </c>
      <c r="F501" s="10" t="s">
        <v>468</v>
      </c>
      <c r="G501" s="10">
        <v>13</v>
      </c>
      <c r="H501" s="11" t="s">
        <v>910</v>
      </c>
    </row>
    <row r="502" spans="1:8">
      <c r="A502" s="10" t="s">
        <v>83</v>
      </c>
      <c r="B502" s="10" t="str">
        <f>MID(base_piv2[[#This Row],[fnr fylke]],4,25)</f>
        <v>Oppland</v>
      </c>
      <c r="C502" s="10" t="s">
        <v>551</v>
      </c>
      <c r="D502" s="10" t="str">
        <f>MID(base_piv2[[#This Row],[knr kommune]],6,25)</f>
        <v>Sel</v>
      </c>
      <c r="E502" s="10" t="str">
        <f>CONCATENATE(base_piv2[[#This Row],[kommune]]," (",base_piv2[[#This Row],[fotoår]],")")</f>
        <v>Sel (2006)</v>
      </c>
      <c r="F502" s="10" t="s">
        <v>918</v>
      </c>
      <c r="G502" s="10">
        <v>33</v>
      </c>
      <c r="H502" s="11" t="s">
        <v>910</v>
      </c>
    </row>
    <row r="503" spans="1:8">
      <c r="A503" s="10" t="s">
        <v>83</v>
      </c>
      <c r="B503" s="10" t="str">
        <f>MID(base_piv2[[#This Row],[fnr fylke]],4,25)</f>
        <v>Oppland</v>
      </c>
      <c r="C503" s="10" t="s">
        <v>551</v>
      </c>
      <c r="D503" s="10" t="str">
        <f>MID(base_piv2[[#This Row],[knr kommune]],6,25)</f>
        <v>Sel</v>
      </c>
      <c r="E503" s="10" t="str">
        <f>CONCATENATE(base_piv2[[#This Row],[kommune]]," (",base_piv2[[#This Row],[fotoår]],")")</f>
        <v>Sel (2006)</v>
      </c>
      <c r="F503" s="10" t="s">
        <v>470</v>
      </c>
      <c r="G503" s="10">
        <v>20</v>
      </c>
      <c r="H503" s="11" t="s">
        <v>910</v>
      </c>
    </row>
    <row r="504" spans="1:8">
      <c r="A504" s="10" t="s">
        <v>83</v>
      </c>
      <c r="B504" s="10" t="str">
        <f>MID(base_piv2[[#This Row],[fnr fylke]],4,25)</f>
        <v>Oppland</v>
      </c>
      <c r="C504" s="10" t="s">
        <v>551</v>
      </c>
      <c r="D504" s="10" t="str">
        <f>MID(base_piv2[[#This Row],[knr kommune]],6,25)</f>
        <v>Sel</v>
      </c>
      <c r="E504" s="10" t="str">
        <f>CONCATENATE(base_piv2[[#This Row],[kommune]]," (",base_piv2[[#This Row],[fotoår]],")")</f>
        <v>Sel (2006)</v>
      </c>
      <c r="F504" s="10" t="s">
        <v>471</v>
      </c>
      <c r="G504" s="10">
        <v>1</v>
      </c>
      <c r="H504" s="11" t="s">
        <v>910</v>
      </c>
    </row>
    <row r="505" spans="1:8">
      <c r="A505" s="10" t="s">
        <v>83</v>
      </c>
      <c r="B505" s="10" t="str">
        <f>MID(base_piv2[[#This Row],[fnr fylke]],4,25)</f>
        <v>Oppland</v>
      </c>
      <c r="C505" s="10" t="s">
        <v>551</v>
      </c>
      <c r="D505" s="10" t="str">
        <f>MID(base_piv2[[#This Row],[knr kommune]],6,25)</f>
        <v>Sel</v>
      </c>
      <c r="E505" s="10" t="str">
        <f>CONCATENATE(base_piv2[[#This Row],[kommune]]," (",base_piv2[[#This Row],[fotoår]],")")</f>
        <v>Sel (2006)</v>
      </c>
      <c r="F505" s="10" t="s">
        <v>472</v>
      </c>
      <c r="G505" s="10">
        <v>3</v>
      </c>
      <c r="H505" s="11" t="s">
        <v>910</v>
      </c>
    </row>
    <row r="506" spans="1:8">
      <c r="A506" s="10" t="s">
        <v>83</v>
      </c>
      <c r="B506" s="10" t="str">
        <f>MID(base_piv2[[#This Row],[fnr fylke]],4,25)</f>
        <v>Oppland</v>
      </c>
      <c r="C506" s="10" t="s">
        <v>552</v>
      </c>
      <c r="D506" s="10" t="str">
        <f>MID(base_piv2[[#This Row],[knr kommune]],6,25)</f>
        <v xml:space="preserve">Sør-Fron </v>
      </c>
      <c r="E506" s="10" t="str">
        <f>CONCATENATE(base_piv2[[#This Row],[kommune]]," (",base_piv2[[#This Row],[fotoår]],")")</f>
        <v>Sør-Fron  (2005)</v>
      </c>
      <c r="F506" s="10" t="s">
        <v>467</v>
      </c>
      <c r="G506" s="10">
        <v>38</v>
      </c>
      <c r="H506" s="11" t="s">
        <v>911</v>
      </c>
    </row>
    <row r="507" spans="1:8">
      <c r="A507" s="10" t="s">
        <v>83</v>
      </c>
      <c r="B507" s="10" t="str">
        <f>MID(base_piv2[[#This Row],[fnr fylke]],4,25)</f>
        <v>Oppland</v>
      </c>
      <c r="C507" s="10" t="s">
        <v>552</v>
      </c>
      <c r="D507" s="10" t="str">
        <f>MID(base_piv2[[#This Row],[knr kommune]],6,25)</f>
        <v xml:space="preserve">Sør-Fron </v>
      </c>
      <c r="E507" s="10" t="str">
        <f>CONCATENATE(base_piv2[[#This Row],[kommune]]," (",base_piv2[[#This Row],[fotoår]],")")</f>
        <v>Sør-Fron  (2005)</v>
      </c>
      <c r="F507" s="10" t="s">
        <v>466</v>
      </c>
      <c r="G507" s="10">
        <v>49</v>
      </c>
      <c r="H507" s="11" t="s">
        <v>911</v>
      </c>
    </row>
    <row r="508" spans="1:8">
      <c r="A508" s="10" t="s">
        <v>83</v>
      </c>
      <c r="B508" s="10" t="str">
        <f>MID(base_piv2[[#This Row],[fnr fylke]],4,25)</f>
        <v>Oppland</v>
      </c>
      <c r="C508" s="10" t="s">
        <v>552</v>
      </c>
      <c r="D508" s="10" t="str">
        <f>MID(base_piv2[[#This Row],[knr kommune]],6,25)</f>
        <v xml:space="preserve">Sør-Fron </v>
      </c>
      <c r="E508" s="10" t="str">
        <f>CONCATENATE(base_piv2[[#This Row],[kommune]]," (",base_piv2[[#This Row],[fotoår]],")")</f>
        <v>Sør-Fron  (2005)</v>
      </c>
      <c r="F508" s="10" t="s">
        <v>468</v>
      </c>
      <c r="G508" s="10">
        <v>109</v>
      </c>
      <c r="H508" s="11" t="s">
        <v>911</v>
      </c>
    </row>
    <row r="509" spans="1:8">
      <c r="A509" s="10" t="s">
        <v>83</v>
      </c>
      <c r="B509" s="10" t="str">
        <f>MID(base_piv2[[#This Row],[fnr fylke]],4,25)</f>
        <v>Oppland</v>
      </c>
      <c r="C509" s="10" t="s">
        <v>552</v>
      </c>
      <c r="D509" s="10" t="str">
        <f>MID(base_piv2[[#This Row],[knr kommune]],6,25)</f>
        <v xml:space="preserve">Sør-Fron </v>
      </c>
      <c r="E509" s="10" t="str">
        <f>CONCATENATE(base_piv2[[#This Row],[kommune]]," (",base_piv2[[#This Row],[fotoår]],")")</f>
        <v>Sør-Fron  (2005)</v>
      </c>
      <c r="F509" s="10" t="s">
        <v>918</v>
      </c>
      <c r="G509" s="10">
        <v>15</v>
      </c>
      <c r="H509" s="11" t="s">
        <v>911</v>
      </c>
    </row>
    <row r="510" spans="1:8">
      <c r="A510" s="10" t="s">
        <v>83</v>
      </c>
      <c r="B510" s="10" t="str">
        <f>MID(base_piv2[[#This Row],[fnr fylke]],4,25)</f>
        <v>Oppland</v>
      </c>
      <c r="C510" s="10" t="s">
        <v>552</v>
      </c>
      <c r="D510" s="10" t="str">
        <f>MID(base_piv2[[#This Row],[knr kommune]],6,25)</f>
        <v xml:space="preserve">Sør-Fron </v>
      </c>
      <c r="E510" s="10" t="str">
        <f>CONCATENATE(base_piv2[[#This Row],[kommune]]," (",base_piv2[[#This Row],[fotoår]],")")</f>
        <v>Sør-Fron  (2005)</v>
      </c>
      <c r="F510" s="10" t="s">
        <v>470</v>
      </c>
      <c r="G510" s="10">
        <v>86</v>
      </c>
      <c r="H510" s="11" t="s">
        <v>911</v>
      </c>
    </row>
    <row r="511" spans="1:8">
      <c r="A511" s="10" t="s">
        <v>83</v>
      </c>
      <c r="B511" s="10" t="str">
        <f>MID(base_piv2[[#This Row],[fnr fylke]],4,25)</f>
        <v>Oppland</v>
      </c>
      <c r="C511" s="10" t="s">
        <v>552</v>
      </c>
      <c r="D511" s="10" t="str">
        <f>MID(base_piv2[[#This Row],[knr kommune]],6,25)</f>
        <v xml:space="preserve">Sør-Fron </v>
      </c>
      <c r="E511" s="10" t="str">
        <f>CONCATENATE(base_piv2[[#This Row],[kommune]]," (",base_piv2[[#This Row],[fotoår]],")")</f>
        <v>Sør-Fron  (2005)</v>
      </c>
      <c r="F511" s="10" t="s">
        <v>471</v>
      </c>
      <c r="G511" s="10">
        <v>26</v>
      </c>
      <c r="H511" s="11" t="s">
        <v>911</v>
      </c>
    </row>
    <row r="512" spans="1:8">
      <c r="A512" s="10" t="s">
        <v>83</v>
      </c>
      <c r="B512" s="10" t="str">
        <f>MID(base_piv2[[#This Row],[fnr fylke]],4,25)</f>
        <v>Oppland</v>
      </c>
      <c r="C512" s="10" t="s">
        <v>552</v>
      </c>
      <c r="D512" s="10" t="str">
        <f>MID(base_piv2[[#This Row],[knr kommune]],6,25)</f>
        <v xml:space="preserve">Sør-Fron </v>
      </c>
      <c r="E512" s="10" t="str">
        <f>CONCATENATE(base_piv2[[#This Row],[kommune]]," (",base_piv2[[#This Row],[fotoår]],")")</f>
        <v>Sør-Fron  (2005)</v>
      </c>
      <c r="F512" s="10" t="s">
        <v>472</v>
      </c>
      <c r="G512" s="10">
        <v>16</v>
      </c>
      <c r="H512" s="11" t="s">
        <v>911</v>
      </c>
    </row>
    <row r="513" spans="1:8">
      <c r="A513" s="10" t="s">
        <v>83</v>
      </c>
      <c r="B513" s="10" t="str">
        <f>MID(base_piv2[[#This Row],[fnr fylke]],4,25)</f>
        <v>Oppland</v>
      </c>
      <c r="C513" s="10" t="s">
        <v>553</v>
      </c>
      <c r="D513" s="10" t="str">
        <f>MID(base_piv2[[#This Row],[knr kommune]],6,25)</f>
        <v>Ringebu</v>
      </c>
      <c r="E513" s="10" t="str">
        <f>CONCATENATE(base_piv2[[#This Row],[kommune]]," (",base_piv2[[#This Row],[fotoår]],")")</f>
        <v>Ringebu (2004)</v>
      </c>
      <c r="F513" s="10" t="s">
        <v>467</v>
      </c>
      <c r="G513" s="10">
        <v>14</v>
      </c>
      <c r="H513" s="11" t="s">
        <v>908</v>
      </c>
    </row>
    <row r="514" spans="1:8">
      <c r="A514" s="10" t="s">
        <v>83</v>
      </c>
      <c r="B514" s="10" t="str">
        <f>MID(base_piv2[[#This Row],[fnr fylke]],4,25)</f>
        <v>Oppland</v>
      </c>
      <c r="C514" s="10" t="s">
        <v>553</v>
      </c>
      <c r="D514" s="10" t="str">
        <f>MID(base_piv2[[#This Row],[knr kommune]],6,25)</f>
        <v>Ringebu</v>
      </c>
      <c r="E514" s="10" t="str">
        <f>CONCATENATE(base_piv2[[#This Row],[kommune]]," (",base_piv2[[#This Row],[fotoår]],")")</f>
        <v>Ringebu (2004)</v>
      </c>
      <c r="F514" s="10" t="s">
        <v>466</v>
      </c>
      <c r="G514" s="10">
        <v>9</v>
      </c>
      <c r="H514" s="11" t="s">
        <v>908</v>
      </c>
    </row>
    <row r="515" spans="1:8">
      <c r="A515" s="10" t="s">
        <v>83</v>
      </c>
      <c r="B515" s="10" t="str">
        <f>MID(base_piv2[[#This Row],[fnr fylke]],4,25)</f>
        <v>Oppland</v>
      </c>
      <c r="C515" s="10" t="s">
        <v>553</v>
      </c>
      <c r="D515" s="10" t="str">
        <f>MID(base_piv2[[#This Row],[knr kommune]],6,25)</f>
        <v>Ringebu</v>
      </c>
      <c r="E515" s="10" t="str">
        <f>CONCATENATE(base_piv2[[#This Row],[kommune]]," (",base_piv2[[#This Row],[fotoår]],")")</f>
        <v>Ringebu (2004)</v>
      </c>
      <c r="F515" s="10" t="s">
        <v>468</v>
      </c>
      <c r="G515" s="10">
        <v>84</v>
      </c>
      <c r="H515" s="11" t="s">
        <v>908</v>
      </c>
    </row>
    <row r="516" spans="1:8">
      <c r="A516" s="10" t="s">
        <v>83</v>
      </c>
      <c r="B516" s="10" t="str">
        <f>MID(base_piv2[[#This Row],[fnr fylke]],4,25)</f>
        <v>Oppland</v>
      </c>
      <c r="C516" s="10" t="s">
        <v>553</v>
      </c>
      <c r="D516" s="10" t="str">
        <f>MID(base_piv2[[#This Row],[knr kommune]],6,25)</f>
        <v>Ringebu</v>
      </c>
      <c r="E516" s="10" t="str">
        <f>CONCATENATE(base_piv2[[#This Row],[kommune]]," (",base_piv2[[#This Row],[fotoår]],")")</f>
        <v>Ringebu (2004)</v>
      </c>
      <c r="F516" s="10" t="s">
        <v>918</v>
      </c>
      <c r="G516" s="10">
        <v>13</v>
      </c>
      <c r="H516" s="11" t="s">
        <v>908</v>
      </c>
    </row>
    <row r="517" spans="1:8">
      <c r="A517" s="10" t="s">
        <v>83</v>
      </c>
      <c r="B517" s="10" t="str">
        <f>MID(base_piv2[[#This Row],[fnr fylke]],4,25)</f>
        <v>Oppland</v>
      </c>
      <c r="C517" s="10" t="s">
        <v>553</v>
      </c>
      <c r="D517" s="10" t="str">
        <f>MID(base_piv2[[#This Row],[knr kommune]],6,25)</f>
        <v>Ringebu</v>
      </c>
      <c r="E517" s="10" t="str">
        <f>CONCATENATE(base_piv2[[#This Row],[kommune]]," (",base_piv2[[#This Row],[fotoår]],")")</f>
        <v>Ringebu (2004)</v>
      </c>
      <c r="F517" s="10" t="s">
        <v>470</v>
      </c>
      <c r="G517" s="10">
        <v>16</v>
      </c>
      <c r="H517" s="11" t="s">
        <v>908</v>
      </c>
    </row>
    <row r="518" spans="1:8">
      <c r="A518" s="10" t="s">
        <v>83</v>
      </c>
      <c r="B518" s="10" t="str">
        <f>MID(base_piv2[[#This Row],[fnr fylke]],4,25)</f>
        <v>Oppland</v>
      </c>
      <c r="C518" s="10" t="s">
        <v>553</v>
      </c>
      <c r="D518" s="10" t="str">
        <f>MID(base_piv2[[#This Row],[knr kommune]],6,25)</f>
        <v>Ringebu</v>
      </c>
      <c r="E518" s="10" t="str">
        <f>CONCATENATE(base_piv2[[#This Row],[kommune]]," (",base_piv2[[#This Row],[fotoår]],")")</f>
        <v>Ringebu (2004)</v>
      </c>
      <c r="F518" s="10" t="s">
        <v>471</v>
      </c>
      <c r="G518" s="10">
        <v>1</v>
      </c>
      <c r="H518" s="11" t="s">
        <v>908</v>
      </c>
    </row>
    <row r="519" spans="1:8">
      <c r="A519" s="10" t="s">
        <v>83</v>
      </c>
      <c r="B519" s="10" t="str">
        <f>MID(base_piv2[[#This Row],[fnr fylke]],4,25)</f>
        <v>Oppland</v>
      </c>
      <c r="C519" s="10" t="s">
        <v>553</v>
      </c>
      <c r="D519" s="10" t="str">
        <f>MID(base_piv2[[#This Row],[knr kommune]],6,25)</f>
        <v>Ringebu</v>
      </c>
      <c r="E519" s="10" t="str">
        <f>CONCATENATE(base_piv2[[#This Row],[kommune]]," (",base_piv2[[#This Row],[fotoår]],")")</f>
        <v>Ringebu (2004)</v>
      </c>
      <c r="F519" s="10" t="s">
        <v>472</v>
      </c>
      <c r="G519" s="10">
        <v>5</v>
      </c>
      <c r="H519" s="11" t="s">
        <v>908</v>
      </c>
    </row>
    <row r="520" spans="1:8">
      <c r="A520" s="10" t="s">
        <v>83</v>
      </c>
      <c r="B520" s="10" t="str">
        <f>MID(base_piv2[[#This Row],[fnr fylke]],4,25)</f>
        <v>Oppland</v>
      </c>
      <c r="C520" s="10" t="s">
        <v>554</v>
      </c>
      <c r="D520" s="10" t="str">
        <f>MID(base_piv2[[#This Row],[knr kommune]],6,25)</f>
        <v xml:space="preserve">Øyer </v>
      </c>
      <c r="E520" s="10" t="str">
        <f>CONCATENATE(base_piv2[[#This Row],[kommune]]," (",base_piv2[[#This Row],[fotoår]],")")</f>
        <v>Øyer  (2005)</v>
      </c>
      <c r="F520" s="10" t="s">
        <v>467</v>
      </c>
      <c r="G520" s="10">
        <v>29</v>
      </c>
      <c r="H520" s="11" t="s">
        <v>911</v>
      </c>
    </row>
    <row r="521" spans="1:8">
      <c r="A521" s="10" t="s">
        <v>83</v>
      </c>
      <c r="B521" s="10" t="str">
        <f>MID(base_piv2[[#This Row],[fnr fylke]],4,25)</f>
        <v>Oppland</v>
      </c>
      <c r="C521" s="10" t="s">
        <v>554</v>
      </c>
      <c r="D521" s="10" t="str">
        <f>MID(base_piv2[[#This Row],[knr kommune]],6,25)</f>
        <v xml:space="preserve">Øyer </v>
      </c>
      <c r="E521" s="10" t="str">
        <f>CONCATENATE(base_piv2[[#This Row],[kommune]]," (",base_piv2[[#This Row],[fotoår]],")")</f>
        <v>Øyer  (2005)</v>
      </c>
      <c r="F521" s="10" t="s">
        <v>466</v>
      </c>
      <c r="G521" s="10">
        <v>28</v>
      </c>
      <c r="H521" s="11" t="s">
        <v>911</v>
      </c>
    </row>
    <row r="522" spans="1:8">
      <c r="A522" s="10" t="s">
        <v>83</v>
      </c>
      <c r="B522" s="10" t="str">
        <f>MID(base_piv2[[#This Row],[fnr fylke]],4,25)</f>
        <v>Oppland</v>
      </c>
      <c r="C522" s="10" t="s">
        <v>554</v>
      </c>
      <c r="D522" s="10" t="str">
        <f>MID(base_piv2[[#This Row],[knr kommune]],6,25)</f>
        <v xml:space="preserve">Øyer </v>
      </c>
      <c r="E522" s="10" t="str">
        <f>CONCATENATE(base_piv2[[#This Row],[kommune]]," (",base_piv2[[#This Row],[fotoår]],")")</f>
        <v>Øyer  (2005)</v>
      </c>
      <c r="F522" s="10" t="s">
        <v>468</v>
      </c>
      <c r="G522" s="10">
        <v>73</v>
      </c>
      <c r="H522" s="11" t="s">
        <v>911</v>
      </c>
    </row>
    <row r="523" spans="1:8">
      <c r="A523" s="10" t="s">
        <v>83</v>
      </c>
      <c r="B523" s="10" t="str">
        <f>MID(base_piv2[[#This Row],[fnr fylke]],4,25)</f>
        <v>Oppland</v>
      </c>
      <c r="C523" s="10" t="s">
        <v>554</v>
      </c>
      <c r="D523" s="10" t="str">
        <f>MID(base_piv2[[#This Row],[knr kommune]],6,25)</f>
        <v xml:space="preserve">Øyer </v>
      </c>
      <c r="E523" s="10" t="str">
        <f>CONCATENATE(base_piv2[[#This Row],[kommune]]," (",base_piv2[[#This Row],[fotoår]],")")</f>
        <v>Øyer  (2005)</v>
      </c>
      <c r="F523" s="10" t="s">
        <v>918</v>
      </c>
      <c r="G523" s="10">
        <v>28</v>
      </c>
      <c r="H523" s="11" t="s">
        <v>911</v>
      </c>
    </row>
    <row r="524" spans="1:8">
      <c r="A524" s="10" t="s">
        <v>83</v>
      </c>
      <c r="B524" s="10" t="str">
        <f>MID(base_piv2[[#This Row],[fnr fylke]],4,25)</f>
        <v>Oppland</v>
      </c>
      <c r="C524" s="10" t="s">
        <v>554</v>
      </c>
      <c r="D524" s="10" t="str">
        <f>MID(base_piv2[[#This Row],[knr kommune]],6,25)</f>
        <v xml:space="preserve">Øyer </v>
      </c>
      <c r="E524" s="10" t="str">
        <f>CONCATENATE(base_piv2[[#This Row],[kommune]]," (",base_piv2[[#This Row],[fotoår]],")")</f>
        <v>Øyer  (2005)</v>
      </c>
      <c r="F524" s="10" t="s">
        <v>470</v>
      </c>
      <c r="G524" s="10">
        <v>44</v>
      </c>
      <c r="H524" s="11" t="s">
        <v>911</v>
      </c>
    </row>
    <row r="525" spans="1:8">
      <c r="A525" s="10" t="s">
        <v>83</v>
      </c>
      <c r="B525" s="10" t="str">
        <f>MID(base_piv2[[#This Row],[fnr fylke]],4,25)</f>
        <v>Oppland</v>
      </c>
      <c r="C525" s="10" t="s">
        <v>554</v>
      </c>
      <c r="D525" s="10" t="str">
        <f>MID(base_piv2[[#This Row],[knr kommune]],6,25)</f>
        <v xml:space="preserve">Øyer </v>
      </c>
      <c r="E525" s="10" t="str">
        <f>CONCATENATE(base_piv2[[#This Row],[kommune]]," (",base_piv2[[#This Row],[fotoår]],")")</f>
        <v>Øyer  (2005)</v>
      </c>
      <c r="F525" s="10" t="s">
        <v>471</v>
      </c>
      <c r="G525" s="10">
        <v>9</v>
      </c>
      <c r="H525" s="11" t="s">
        <v>911</v>
      </c>
    </row>
    <row r="526" spans="1:8">
      <c r="A526" s="10" t="s">
        <v>83</v>
      </c>
      <c r="B526" s="10" t="str">
        <f>MID(base_piv2[[#This Row],[fnr fylke]],4,25)</f>
        <v>Oppland</v>
      </c>
      <c r="C526" s="10" t="s">
        <v>554</v>
      </c>
      <c r="D526" s="10" t="str">
        <f>MID(base_piv2[[#This Row],[knr kommune]],6,25)</f>
        <v xml:space="preserve">Øyer </v>
      </c>
      <c r="E526" s="10" t="str">
        <f>CONCATENATE(base_piv2[[#This Row],[kommune]]," (",base_piv2[[#This Row],[fotoår]],")")</f>
        <v>Øyer  (2005)</v>
      </c>
      <c r="F526" s="10" t="s">
        <v>472</v>
      </c>
      <c r="G526" s="10">
        <v>25</v>
      </c>
      <c r="H526" s="11" t="s">
        <v>911</v>
      </c>
    </row>
    <row r="527" spans="1:8">
      <c r="A527" s="10" t="s">
        <v>83</v>
      </c>
      <c r="B527" s="10" t="str">
        <f>MID(base_piv2[[#This Row],[fnr fylke]],4,25)</f>
        <v>Oppland</v>
      </c>
      <c r="C527" s="10" t="s">
        <v>555</v>
      </c>
      <c r="D527" s="10" t="str">
        <f>MID(base_piv2[[#This Row],[knr kommune]],6,25)</f>
        <v>Gausdal</v>
      </c>
      <c r="E527" s="10" t="str">
        <f>CONCATENATE(base_piv2[[#This Row],[kommune]]," (",base_piv2[[#This Row],[fotoår]],")")</f>
        <v>Gausdal (2004)</v>
      </c>
      <c r="F527" s="10" t="s">
        <v>467</v>
      </c>
      <c r="G527" s="10">
        <v>60</v>
      </c>
      <c r="H527" s="11" t="s">
        <v>908</v>
      </c>
    </row>
    <row r="528" spans="1:8">
      <c r="A528" s="10" t="s">
        <v>83</v>
      </c>
      <c r="B528" s="10" t="str">
        <f>MID(base_piv2[[#This Row],[fnr fylke]],4,25)</f>
        <v>Oppland</v>
      </c>
      <c r="C528" s="10" t="s">
        <v>555</v>
      </c>
      <c r="D528" s="10" t="str">
        <f>MID(base_piv2[[#This Row],[knr kommune]],6,25)</f>
        <v>Gausdal</v>
      </c>
      <c r="E528" s="10" t="str">
        <f>CONCATENATE(base_piv2[[#This Row],[kommune]]," (",base_piv2[[#This Row],[fotoår]],")")</f>
        <v>Gausdal (2004)</v>
      </c>
      <c r="F528" s="10" t="s">
        <v>466</v>
      </c>
      <c r="G528" s="10">
        <v>20</v>
      </c>
      <c r="H528" s="11" t="s">
        <v>908</v>
      </c>
    </row>
    <row r="529" spans="1:8">
      <c r="A529" s="10" t="s">
        <v>83</v>
      </c>
      <c r="B529" s="10" t="str">
        <f>MID(base_piv2[[#This Row],[fnr fylke]],4,25)</f>
        <v>Oppland</v>
      </c>
      <c r="C529" s="10" t="s">
        <v>555</v>
      </c>
      <c r="D529" s="10" t="str">
        <f>MID(base_piv2[[#This Row],[knr kommune]],6,25)</f>
        <v>Gausdal</v>
      </c>
      <c r="E529" s="10" t="str">
        <f>CONCATENATE(base_piv2[[#This Row],[kommune]]," (",base_piv2[[#This Row],[fotoår]],")")</f>
        <v>Gausdal (2004)</v>
      </c>
      <c r="F529" s="10" t="s">
        <v>468</v>
      </c>
      <c r="G529" s="10">
        <v>153</v>
      </c>
      <c r="H529" s="11" t="s">
        <v>908</v>
      </c>
    </row>
    <row r="530" spans="1:8">
      <c r="A530" s="10" t="s">
        <v>83</v>
      </c>
      <c r="B530" s="10" t="str">
        <f>MID(base_piv2[[#This Row],[fnr fylke]],4,25)</f>
        <v>Oppland</v>
      </c>
      <c r="C530" s="10" t="s">
        <v>555</v>
      </c>
      <c r="D530" s="10" t="str">
        <f>MID(base_piv2[[#This Row],[knr kommune]],6,25)</f>
        <v>Gausdal</v>
      </c>
      <c r="E530" s="10" t="str">
        <f>CONCATENATE(base_piv2[[#This Row],[kommune]]," (",base_piv2[[#This Row],[fotoår]],")")</f>
        <v>Gausdal (2004)</v>
      </c>
      <c r="F530" s="10" t="s">
        <v>918</v>
      </c>
      <c r="G530" s="10">
        <v>17</v>
      </c>
      <c r="H530" s="11" t="s">
        <v>908</v>
      </c>
    </row>
    <row r="531" spans="1:8">
      <c r="A531" s="10" t="s">
        <v>83</v>
      </c>
      <c r="B531" s="10" t="str">
        <f>MID(base_piv2[[#This Row],[fnr fylke]],4,25)</f>
        <v>Oppland</v>
      </c>
      <c r="C531" s="10" t="s">
        <v>555</v>
      </c>
      <c r="D531" s="10" t="str">
        <f>MID(base_piv2[[#This Row],[knr kommune]],6,25)</f>
        <v>Gausdal</v>
      </c>
      <c r="E531" s="10" t="str">
        <f>CONCATENATE(base_piv2[[#This Row],[kommune]]," (",base_piv2[[#This Row],[fotoår]],")")</f>
        <v>Gausdal (2004)</v>
      </c>
      <c r="F531" s="10" t="s">
        <v>470</v>
      </c>
      <c r="G531" s="10">
        <v>60</v>
      </c>
      <c r="H531" s="11" t="s">
        <v>908</v>
      </c>
    </row>
    <row r="532" spans="1:8">
      <c r="A532" s="10" t="s">
        <v>83</v>
      </c>
      <c r="B532" s="10" t="str">
        <f>MID(base_piv2[[#This Row],[fnr fylke]],4,25)</f>
        <v>Oppland</v>
      </c>
      <c r="C532" s="10" t="s">
        <v>555</v>
      </c>
      <c r="D532" s="10" t="str">
        <f>MID(base_piv2[[#This Row],[knr kommune]],6,25)</f>
        <v>Gausdal</v>
      </c>
      <c r="E532" s="10" t="str">
        <f>CONCATENATE(base_piv2[[#This Row],[kommune]]," (",base_piv2[[#This Row],[fotoår]],")")</f>
        <v>Gausdal (2004)</v>
      </c>
      <c r="F532" s="10" t="s">
        <v>471</v>
      </c>
      <c r="G532" s="10">
        <v>18</v>
      </c>
      <c r="H532" s="11" t="s">
        <v>908</v>
      </c>
    </row>
    <row r="533" spans="1:8">
      <c r="A533" s="10" t="s">
        <v>83</v>
      </c>
      <c r="B533" s="10" t="str">
        <f>MID(base_piv2[[#This Row],[fnr fylke]],4,25)</f>
        <v>Oppland</v>
      </c>
      <c r="C533" s="10" t="s">
        <v>555</v>
      </c>
      <c r="D533" s="10" t="str">
        <f>MID(base_piv2[[#This Row],[knr kommune]],6,25)</f>
        <v>Gausdal</v>
      </c>
      <c r="E533" s="10" t="str">
        <f>CONCATENATE(base_piv2[[#This Row],[kommune]]," (",base_piv2[[#This Row],[fotoår]],")")</f>
        <v>Gausdal (2004)</v>
      </c>
      <c r="F533" s="10" t="s">
        <v>472</v>
      </c>
      <c r="G533" s="10">
        <v>39</v>
      </c>
      <c r="H533" s="11" t="s">
        <v>908</v>
      </c>
    </row>
    <row r="534" spans="1:8">
      <c r="A534" s="10" t="s">
        <v>83</v>
      </c>
      <c r="B534" s="10" t="str">
        <f>MID(base_piv2[[#This Row],[fnr fylke]],4,25)</f>
        <v>Oppland</v>
      </c>
      <c r="C534" s="10" t="s">
        <v>556</v>
      </c>
      <c r="D534" s="10" t="str">
        <f>MID(base_piv2[[#This Row],[knr kommune]],6,25)</f>
        <v xml:space="preserve">Østre Toten </v>
      </c>
      <c r="E534" s="10" t="str">
        <f>CONCATENATE(base_piv2[[#This Row],[kommune]]," (",base_piv2[[#This Row],[fotoår]],")")</f>
        <v>Østre Toten  (2004)</v>
      </c>
      <c r="F534" s="10" t="s">
        <v>467</v>
      </c>
      <c r="G534" s="10">
        <v>192</v>
      </c>
      <c r="H534" s="11" t="s">
        <v>908</v>
      </c>
    </row>
    <row r="535" spans="1:8">
      <c r="A535" s="10" t="s">
        <v>83</v>
      </c>
      <c r="B535" s="10" t="str">
        <f>MID(base_piv2[[#This Row],[fnr fylke]],4,25)</f>
        <v>Oppland</v>
      </c>
      <c r="C535" s="10" t="s">
        <v>556</v>
      </c>
      <c r="D535" s="10" t="str">
        <f>MID(base_piv2[[#This Row],[knr kommune]],6,25)</f>
        <v xml:space="preserve">Østre Toten </v>
      </c>
      <c r="E535" s="10" t="str">
        <f>CONCATENATE(base_piv2[[#This Row],[kommune]]," (",base_piv2[[#This Row],[fotoår]],")")</f>
        <v>Østre Toten  (2004)</v>
      </c>
      <c r="F535" s="10" t="s">
        <v>466</v>
      </c>
      <c r="G535" s="10">
        <v>3</v>
      </c>
      <c r="H535" s="11" t="s">
        <v>908</v>
      </c>
    </row>
    <row r="536" spans="1:8">
      <c r="A536" s="10" t="s">
        <v>83</v>
      </c>
      <c r="B536" s="10" t="str">
        <f>MID(base_piv2[[#This Row],[fnr fylke]],4,25)</f>
        <v>Oppland</v>
      </c>
      <c r="C536" s="10" t="s">
        <v>556</v>
      </c>
      <c r="D536" s="10" t="str">
        <f>MID(base_piv2[[#This Row],[knr kommune]],6,25)</f>
        <v xml:space="preserve">Østre Toten </v>
      </c>
      <c r="E536" s="10" t="str">
        <f>CONCATENATE(base_piv2[[#This Row],[kommune]]," (",base_piv2[[#This Row],[fotoår]],")")</f>
        <v>Østre Toten  (2004)</v>
      </c>
      <c r="F536" s="10" t="s">
        <v>468</v>
      </c>
      <c r="G536" s="10">
        <v>217</v>
      </c>
      <c r="H536" s="11" t="s">
        <v>908</v>
      </c>
    </row>
    <row r="537" spans="1:8">
      <c r="A537" s="10" t="s">
        <v>83</v>
      </c>
      <c r="B537" s="10" t="str">
        <f>MID(base_piv2[[#This Row],[fnr fylke]],4,25)</f>
        <v>Oppland</v>
      </c>
      <c r="C537" s="10" t="s">
        <v>556</v>
      </c>
      <c r="D537" s="10" t="str">
        <f>MID(base_piv2[[#This Row],[knr kommune]],6,25)</f>
        <v xml:space="preserve">Østre Toten </v>
      </c>
      <c r="E537" s="10" t="str">
        <f>CONCATENATE(base_piv2[[#This Row],[kommune]]," (",base_piv2[[#This Row],[fotoår]],")")</f>
        <v>Østre Toten  (2004)</v>
      </c>
      <c r="F537" s="10" t="s">
        <v>918</v>
      </c>
      <c r="G537" s="10">
        <v>9</v>
      </c>
      <c r="H537" s="11" t="s">
        <v>908</v>
      </c>
    </row>
    <row r="538" spans="1:8">
      <c r="A538" s="10" t="s">
        <v>83</v>
      </c>
      <c r="B538" s="10" t="str">
        <f>MID(base_piv2[[#This Row],[fnr fylke]],4,25)</f>
        <v>Oppland</v>
      </c>
      <c r="C538" s="10" t="s">
        <v>556</v>
      </c>
      <c r="D538" s="10" t="str">
        <f>MID(base_piv2[[#This Row],[knr kommune]],6,25)</f>
        <v xml:space="preserve">Østre Toten </v>
      </c>
      <c r="E538" s="10" t="str">
        <f>CONCATENATE(base_piv2[[#This Row],[kommune]]," (",base_piv2[[#This Row],[fotoår]],")")</f>
        <v>Østre Toten  (2004)</v>
      </c>
      <c r="F538" s="10" t="s">
        <v>470</v>
      </c>
      <c r="G538" s="10">
        <v>60</v>
      </c>
      <c r="H538" s="11" t="s">
        <v>908</v>
      </c>
    </row>
    <row r="539" spans="1:8">
      <c r="A539" s="10" t="s">
        <v>83</v>
      </c>
      <c r="B539" s="10" t="str">
        <f>MID(base_piv2[[#This Row],[fnr fylke]],4,25)</f>
        <v>Oppland</v>
      </c>
      <c r="C539" s="10" t="s">
        <v>556</v>
      </c>
      <c r="D539" s="10" t="str">
        <f>MID(base_piv2[[#This Row],[knr kommune]],6,25)</f>
        <v xml:space="preserve">Østre Toten </v>
      </c>
      <c r="E539" s="10" t="str">
        <f>CONCATENATE(base_piv2[[#This Row],[kommune]]," (",base_piv2[[#This Row],[fotoår]],")")</f>
        <v>Østre Toten  (2004)</v>
      </c>
      <c r="F539" s="10" t="s">
        <v>471</v>
      </c>
      <c r="G539" s="10">
        <v>18</v>
      </c>
      <c r="H539" s="11" t="s">
        <v>908</v>
      </c>
    </row>
    <row r="540" spans="1:8">
      <c r="A540" s="10" t="s">
        <v>83</v>
      </c>
      <c r="B540" s="10" t="str">
        <f>MID(base_piv2[[#This Row],[fnr fylke]],4,25)</f>
        <v>Oppland</v>
      </c>
      <c r="C540" s="10" t="s">
        <v>556</v>
      </c>
      <c r="D540" s="10" t="str">
        <f>MID(base_piv2[[#This Row],[knr kommune]],6,25)</f>
        <v xml:space="preserve">Østre Toten </v>
      </c>
      <c r="E540" s="10" t="str">
        <f>CONCATENATE(base_piv2[[#This Row],[kommune]]," (",base_piv2[[#This Row],[fotoår]],")")</f>
        <v>Østre Toten  (2004)</v>
      </c>
      <c r="F540" s="10" t="s">
        <v>472</v>
      </c>
      <c r="G540" s="10">
        <v>52</v>
      </c>
      <c r="H540" s="11" t="s">
        <v>908</v>
      </c>
    </row>
    <row r="541" spans="1:8">
      <c r="A541" s="10" t="s">
        <v>83</v>
      </c>
      <c r="B541" s="10" t="str">
        <f>MID(base_piv2[[#This Row],[fnr fylke]],4,25)</f>
        <v>Oppland</v>
      </c>
      <c r="C541" s="10" t="s">
        <v>557</v>
      </c>
      <c r="D541" s="10" t="str">
        <f>MID(base_piv2[[#This Row],[knr kommune]],6,25)</f>
        <v>Vestre Toten</v>
      </c>
      <c r="E541" s="10" t="str">
        <f>CONCATENATE(base_piv2[[#This Row],[kommune]]," (",base_piv2[[#This Row],[fotoår]],")")</f>
        <v>Vestre Toten (2004)</v>
      </c>
      <c r="F541" s="10" t="s">
        <v>467</v>
      </c>
      <c r="G541" s="10">
        <v>81</v>
      </c>
      <c r="H541" s="11" t="s">
        <v>908</v>
      </c>
    </row>
    <row r="542" spans="1:8">
      <c r="A542" s="10" t="s">
        <v>83</v>
      </c>
      <c r="B542" s="10" t="str">
        <f>MID(base_piv2[[#This Row],[fnr fylke]],4,25)</f>
        <v>Oppland</v>
      </c>
      <c r="C542" s="10" t="s">
        <v>557</v>
      </c>
      <c r="D542" s="10" t="str">
        <f>MID(base_piv2[[#This Row],[knr kommune]],6,25)</f>
        <v>Vestre Toten</v>
      </c>
      <c r="E542" s="10" t="str">
        <f>CONCATENATE(base_piv2[[#This Row],[kommune]]," (",base_piv2[[#This Row],[fotoår]],")")</f>
        <v>Vestre Toten (2004)</v>
      </c>
      <c r="F542" s="10" t="s">
        <v>466</v>
      </c>
      <c r="G542" s="10">
        <v>0</v>
      </c>
      <c r="H542" s="11" t="s">
        <v>908</v>
      </c>
    </row>
    <row r="543" spans="1:8">
      <c r="A543" s="10" t="s">
        <v>83</v>
      </c>
      <c r="B543" s="10" t="str">
        <f>MID(base_piv2[[#This Row],[fnr fylke]],4,25)</f>
        <v>Oppland</v>
      </c>
      <c r="C543" s="10" t="s">
        <v>557</v>
      </c>
      <c r="D543" s="10" t="str">
        <f>MID(base_piv2[[#This Row],[knr kommune]],6,25)</f>
        <v>Vestre Toten</v>
      </c>
      <c r="E543" s="10" t="str">
        <f>CONCATENATE(base_piv2[[#This Row],[kommune]]," (",base_piv2[[#This Row],[fotoår]],")")</f>
        <v>Vestre Toten (2004)</v>
      </c>
      <c r="F543" s="10" t="s">
        <v>468</v>
      </c>
      <c r="G543" s="10">
        <v>92</v>
      </c>
      <c r="H543" s="11" t="s">
        <v>908</v>
      </c>
    </row>
    <row r="544" spans="1:8">
      <c r="A544" s="10" t="s">
        <v>83</v>
      </c>
      <c r="B544" s="10" t="str">
        <f>MID(base_piv2[[#This Row],[fnr fylke]],4,25)</f>
        <v>Oppland</v>
      </c>
      <c r="C544" s="10" t="s">
        <v>557</v>
      </c>
      <c r="D544" s="10" t="str">
        <f>MID(base_piv2[[#This Row],[knr kommune]],6,25)</f>
        <v>Vestre Toten</v>
      </c>
      <c r="E544" s="10" t="str">
        <f>CONCATENATE(base_piv2[[#This Row],[kommune]]," (",base_piv2[[#This Row],[fotoår]],")")</f>
        <v>Vestre Toten (2004)</v>
      </c>
      <c r="F544" s="10" t="s">
        <v>918</v>
      </c>
      <c r="G544" s="10">
        <v>8</v>
      </c>
      <c r="H544" s="11" t="s">
        <v>908</v>
      </c>
    </row>
    <row r="545" spans="1:8">
      <c r="A545" s="10" t="s">
        <v>83</v>
      </c>
      <c r="B545" s="10" t="str">
        <f>MID(base_piv2[[#This Row],[fnr fylke]],4,25)</f>
        <v>Oppland</v>
      </c>
      <c r="C545" s="10" t="s">
        <v>557</v>
      </c>
      <c r="D545" s="10" t="str">
        <f>MID(base_piv2[[#This Row],[knr kommune]],6,25)</f>
        <v>Vestre Toten</v>
      </c>
      <c r="E545" s="10" t="str">
        <f>CONCATENATE(base_piv2[[#This Row],[kommune]]," (",base_piv2[[#This Row],[fotoår]],")")</f>
        <v>Vestre Toten (2004)</v>
      </c>
      <c r="F545" s="10" t="s">
        <v>470</v>
      </c>
      <c r="G545" s="10">
        <v>53</v>
      </c>
      <c r="H545" s="11" t="s">
        <v>908</v>
      </c>
    </row>
    <row r="546" spans="1:8">
      <c r="A546" s="10" t="s">
        <v>83</v>
      </c>
      <c r="B546" s="10" t="str">
        <f>MID(base_piv2[[#This Row],[fnr fylke]],4,25)</f>
        <v>Oppland</v>
      </c>
      <c r="C546" s="10" t="s">
        <v>557</v>
      </c>
      <c r="D546" s="10" t="str">
        <f>MID(base_piv2[[#This Row],[knr kommune]],6,25)</f>
        <v>Vestre Toten</v>
      </c>
      <c r="E546" s="10" t="str">
        <f>CONCATENATE(base_piv2[[#This Row],[kommune]]," (",base_piv2[[#This Row],[fotoår]],")")</f>
        <v>Vestre Toten (2004)</v>
      </c>
      <c r="F546" s="10" t="s">
        <v>471</v>
      </c>
      <c r="G546" s="10">
        <v>15</v>
      </c>
      <c r="H546" s="11" t="s">
        <v>908</v>
      </c>
    </row>
    <row r="547" spans="1:8">
      <c r="A547" s="10" t="s">
        <v>83</v>
      </c>
      <c r="B547" s="10" t="str">
        <f>MID(base_piv2[[#This Row],[fnr fylke]],4,25)</f>
        <v>Oppland</v>
      </c>
      <c r="C547" s="10" t="s">
        <v>557</v>
      </c>
      <c r="D547" s="10" t="str">
        <f>MID(base_piv2[[#This Row],[knr kommune]],6,25)</f>
        <v>Vestre Toten</v>
      </c>
      <c r="E547" s="10" t="str">
        <f>CONCATENATE(base_piv2[[#This Row],[kommune]]," (",base_piv2[[#This Row],[fotoår]],")")</f>
        <v>Vestre Toten (2004)</v>
      </c>
      <c r="F547" s="10" t="s">
        <v>472</v>
      </c>
      <c r="G547" s="10">
        <v>27</v>
      </c>
      <c r="H547" s="11" t="s">
        <v>908</v>
      </c>
    </row>
    <row r="548" spans="1:8">
      <c r="A548" s="10" t="s">
        <v>83</v>
      </c>
      <c r="B548" s="10" t="str">
        <f>MID(base_piv2[[#This Row],[fnr fylke]],4,25)</f>
        <v>Oppland</v>
      </c>
      <c r="C548" s="10" t="s">
        <v>558</v>
      </c>
      <c r="D548" s="10" t="str">
        <f>MID(base_piv2[[#This Row],[knr kommune]],6,25)</f>
        <v xml:space="preserve">Jevnaker </v>
      </c>
      <c r="E548" s="10" t="str">
        <f>CONCATENATE(base_piv2[[#This Row],[kommune]]," (",base_piv2[[#This Row],[fotoår]],")")</f>
        <v>Jevnaker  (2007)</v>
      </c>
      <c r="F548" s="10" t="s">
        <v>467</v>
      </c>
      <c r="G548" s="10">
        <v>8</v>
      </c>
      <c r="H548" s="11" t="s">
        <v>907</v>
      </c>
    </row>
    <row r="549" spans="1:8">
      <c r="A549" s="10" t="s">
        <v>83</v>
      </c>
      <c r="B549" s="10" t="str">
        <f>MID(base_piv2[[#This Row],[fnr fylke]],4,25)</f>
        <v>Oppland</v>
      </c>
      <c r="C549" s="10" t="s">
        <v>558</v>
      </c>
      <c r="D549" s="10" t="str">
        <f>MID(base_piv2[[#This Row],[knr kommune]],6,25)</f>
        <v xml:space="preserve">Jevnaker </v>
      </c>
      <c r="E549" s="10" t="str">
        <f>CONCATENATE(base_piv2[[#This Row],[kommune]]," (",base_piv2[[#This Row],[fotoår]],")")</f>
        <v>Jevnaker  (2007)</v>
      </c>
      <c r="F549" s="10" t="s">
        <v>466</v>
      </c>
      <c r="G549" s="10">
        <v>0</v>
      </c>
      <c r="H549" s="11" t="s">
        <v>907</v>
      </c>
    </row>
    <row r="550" spans="1:8">
      <c r="A550" s="10" t="s">
        <v>83</v>
      </c>
      <c r="B550" s="10" t="str">
        <f>MID(base_piv2[[#This Row],[fnr fylke]],4,25)</f>
        <v>Oppland</v>
      </c>
      <c r="C550" s="10" t="s">
        <v>558</v>
      </c>
      <c r="D550" s="10" t="str">
        <f>MID(base_piv2[[#This Row],[knr kommune]],6,25)</f>
        <v xml:space="preserve">Jevnaker </v>
      </c>
      <c r="E550" s="10" t="str">
        <f>CONCATENATE(base_piv2[[#This Row],[kommune]]," (",base_piv2[[#This Row],[fotoår]],")")</f>
        <v>Jevnaker  (2007)</v>
      </c>
      <c r="F550" s="10" t="s">
        <v>468</v>
      </c>
      <c r="G550" s="10">
        <v>3</v>
      </c>
      <c r="H550" s="11" t="s">
        <v>907</v>
      </c>
    </row>
    <row r="551" spans="1:8">
      <c r="A551" s="10" t="s">
        <v>83</v>
      </c>
      <c r="B551" s="10" t="str">
        <f>MID(base_piv2[[#This Row],[fnr fylke]],4,25)</f>
        <v>Oppland</v>
      </c>
      <c r="C551" s="10" t="s">
        <v>558</v>
      </c>
      <c r="D551" s="10" t="str">
        <f>MID(base_piv2[[#This Row],[knr kommune]],6,25)</f>
        <v xml:space="preserve">Jevnaker </v>
      </c>
      <c r="E551" s="10" t="str">
        <f>CONCATENATE(base_piv2[[#This Row],[kommune]]," (",base_piv2[[#This Row],[fotoår]],")")</f>
        <v>Jevnaker  (2007)</v>
      </c>
      <c r="F551" s="10" t="s">
        <v>918</v>
      </c>
      <c r="G551" s="10">
        <v>1</v>
      </c>
      <c r="H551" s="11" t="s">
        <v>907</v>
      </c>
    </row>
    <row r="552" spans="1:8">
      <c r="A552" s="10" t="s">
        <v>83</v>
      </c>
      <c r="B552" s="10" t="str">
        <f>MID(base_piv2[[#This Row],[fnr fylke]],4,25)</f>
        <v>Oppland</v>
      </c>
      <c r="C552" s="10" t="s">
        <v>558</v>
      </c>
      <c r="D552" s="10" t="str">
        <f>MID(base_piv2[[#This Row],[knr kommune]],6,25)</f>
        <v xml:space="preserve">Jevnaker </v>
      </c>
      <c r="E552" s="10" t="str">
        <f>CONCATENATE(base_piv2[[#This Row],[kommune]]," (",base_piv2[[#This Row],[fotoår]],")")</f>
        <v>Jevnaker  (2007)</v>
      </c>
      <c r="F552" s="10" t="s">
        <v>470</v>
      </c>
      <c r="G552" s="10">
        <v>3</v>
      </c>
      <c r="H552" s="11" t="s">
        <v>907</v>
      </c>
    </row>
    <row r="553" spans="1:8">
      <c r="A553" s="10" t="s">
        <v>83</v>
      </c>
      <c r="B553" s="10" t="str">
        <f>MID(base_piv2[[#This Row],[fnr fylke]],4,25)</f>
        <v>Oppland</v>
      </c>
      <c r="C553" s="10" t="s">
        <v>558</v>
      </c>
      <c r="D553" s="10" t="str">
        <f>MID(base_piv2[[#This Row],[knr kommune]],6,25)</f>
        <v xml:space="preserve">Jevnaker </v>
      </c>
      <c r="E553" s="10" t="str">
        <f>CONCATENATE(base_piv2[[#This Row],[kommune]]," (",base_piv2[[#This Row],[fotoår]],")")</f>
        <v>Jevnaker  (2007)</v>
      </c>
      <c r="F553" s="10" t="s">
        <v>471</v>
      </c>
      <c r="G553" s="10">
        <v>0</v>
      </c>
      <c r="H553" s="11" t="s">
        <v>907</v>
      </c>
    </row>
    <row r="554" spans="1:8">
      <c r="A554" s="10" t="s">
        <v>83</v>
      </c>
      <c r="B554" s="10" t="str">
        <f>MID(base_piv2[[#This Row],[fnr fylke]],4,25)</f>
        <v>Oppland</v>
      </c>
      <c r="C554" s="10" t="s">
        <v>558</v>
      </c>
      <c r="D554" s="10" t="str">
        <f>MID(base_piv2[[#This Row],[knr kommune]],6,25)</f>
        <v xml:space="preserve">Jevnaker </v>
      </c>
      <c r="E554" s="10" t="str">
        <f>CONCATENATE(base_piv2[[#This Row],[kommune]]," (",base_piv2[[#This Row],[fotoår]],")")</f>
        <v>Jevnaker  (2007)</v>
      </c>
      <c r="F554" s="10" t="s">
        <v>472</v>
      </c>
      <c r="G554" s="10">
        <v>1</v>
      </c>
      <c r="H554" s="11" t="s">
        <v>907</v>
      </c>
    </row>
    <row r="555" spans="1:8">
      <c r="A555" s="10" t="s">
        <v>83</v>
      </c>
      <c r="B555" s="10" t="str">
        <f>MID(base_piv2[[#This Row],[fnr fylke]],4,25)</f>
        <v>Oppland</v>
      </c>
      <c r="C555" s="10" t="s">
        <v>559</v>
      </c>
      <c r="D555" s="10" t="str">
        <f>MID(base_piv2[[#This Row],[knr kommune]],6,25)</f>
        <v xml:space="preserve">Lunner </v>
      </c>
      <c r="E555" s="10" t="str">
        <f>CONCATENATE(base_piv2[[#This Row],[kommune]]," (",base_piv2[[#This Row],[fotoår]],")")</f>
        <v>Lunner  (2004)</v>
      </c>
      <c r="F555" s="10" t="s">
        <v>467</v>
      </c>
      <c r="G555" s="10">
        <v>43</v>
      </c>
      <c r="H555" s="11" t="s">
        <v>908</v>
      </c>
    </row>
    <row r="556" spans="1:8">
      <c r="A556" s="10" t="s">
        <v>83</v>
      </c>
      <c r="B556" s="10" t="str">
        <f>MID(base_piv2[[#This Row],[fnr fylke]],4,25)</f>
        <v>Oppland</v>
      </c>
      <c r="C556" s="10" t="s">
        <v>559</v>
      </c>
      <c r="D556" s="10" t="str">
        <f>MID(base_piv2[[#This Row],[knr kommune]],6,25)</f>
        <v xml:space="preserve">Lunner </v>
      </c>
      <c r="E556" s="10" t="str">
        <f>CONCATENATE(base_piv2[[#This Row],[kommune]]," (",base_piv2[[#This Row],[fotoår]],")")</f>
        <v>Lunner  (2004)</v>
      </c>
      <c r="F556" s="10" t="s">
        <v>466</v>
      </c>
      <c r="G556" s="10">
        <v>12</v>
      </c>
      <c r="H556" s="11" t="s">
        <v>908</v>
      </c>
    </row>
    <row r="557" spans="1:8">
      <c r="A557" s="10" t="s">
        <v>83</v>
      </c>
      <c r="B557" s="10" t="str">
        <f>MID(base_piv2[[#This Row],[fnr fylke]],4,25)</f>
        <v>Oppland</v>
      </c>
      <c r="C557" s="10" t="s">
        <v>559</v>
      </c>
      <c r="D557" s="10" t="str">
        <f>MID(base_piv2[[#This Row],[knr kommune]],6,25)</f>
        <v xml:space="preserve">Lunner </v>
      </c>
      <c r="E557" s="10" t="str">
        <f>CONCATENATE(base_piv2[[#This Row],[kommune]]," (",base_piv2[[#This Row],[fotoår]],")")</f>
        <v>Lunner  (2004)</v>
      </c>
      <c r="F557" s="10" t="s">
        <v>468</v>
      </c>
      <c r="G557" s="10">
        <v>73</v>
      </c>
      <c r="H557" s="11" t="s">
        <v>908</v>
      </c>
    </row>
    <row r="558" spans="1:8">
      <c r="A558" s="10" t="s">
        <v>83</v>
      </c>
      <c r="B558" s="10" t="str">
        <f>MID(base_piv2[[#This Row],[fnr fylke]],4,25)</f>
        <v>Oppland</v>
      </c>
      <c r="C558" s="10" t="s">
        <v>559</v>
      </c>
      <c r="D558" s="10" t="str">
        <f>MID(base_piv2[[#This Row],[knr kommune]],6,25)</f>
        <v xml:space="preserve">Lunner </v>
      </c>
      <c r="E558" s="10" t="str">
        <f>CONCATENATE(base_piv2[[#This Row],[kommune]]," (",base_piv2[[#This Row],[fotoår]],")")</f>
        <v>Lunner  (2004)</v>
      </c>
      <c r="F558" s="10" t="s">
        <v>918</v>
      </c>
      <c r="G558" s="10">
        <v>16</v>
      </c>
      <c r="H558" s="11" t="s">
        <v>908</v>
      </c>
    </row>
    <row r="559" spans="1:8">
      <c r="A559" s="10" t="s">
        <v>83</v>
      </c>
      <c r="B559" s="10" t="str">
        <f>MID(base_piv2[[#This Row],[fnr fylke]],4,25)</f>
        <v>Oppland</v>
      </c>
      <c r="C559" s="10" t="s">
        <v>559</v>
      </c>
      <c r="D559" s="10" t="str">
        <f>MID(base_piv2[[#This Row],[knr kommune]],6,25)</f>
        <v xml:space="preserve">Lunner </v>
      </c>
      <c r="E559" s="10" t="str">
        <f>CONCATENATE(base_piv2[[#This Row],[kommune]]," (",base_piv2[[#This Row],[fotoår]],")")</f>
        <v>Lunner  (2004)</v>
      </c>
      <c r="F559" s="10" t="s">
        <v>470</v>
      </c>
      <c r="G559" s="10">
        <v>12</v>
      </c>
      <c r="H559" s="11" t="s">
        <v>908</v>
      </c>
    </row>
    <row r="560" spans="1:8">
      <c r="A560" s="10" t="s">
        <v>83</v>
      </c>
      <c r="B560" s="10" t="str">
        <f>MID(base_piv2[[#This Row],[fnr fylke]],4,25)</f>
        <v>Oppland</v>
      </c>
      <c r="C560" s="10" t="s">
        <v>559</v>
      </c>
      <c r="D560" s="10" t="str">
        <f>MID(base_piv2[[#This Row],[knr kommune]],6,25)</f>
        <v xml:space="preserve">Lunner </v>
      </c>
      <c r="E560" s="10" t="str">
        <f>CONCATENATE(base_piv2[[#This Row],[kommune]]," (",base_piv2[[#This Row],[fotoår]],")")</f>
        <v>Lunner  (2004)</v>
      </c>
      <c r="F560" s="10" t="s">
        <v>471</v>
      </c>
      <c r="G560" s="10">
        <v>4</v>
      </c>
      <c r="H560" s="11" t="s">
        <v>908</v>
      </c>
    </row>
    <row r="561" spans="1:8">
      <c r="A561" s="10" t="s">
        <v>83</v>
      </c>
      <c r="B561" s="10" t="str">
        <f>MID(base_piv2[[#This Row],[fnr fylke]],4,25)</f>
        <v>Oppland</v>
      </c>
      <c r="C561" s="10" t="s">
        <v>559</v>
      </c>
      <c r="D561" s="10" t="str">
        <f>MID(base_piv2[[#This Row],[knr kommune]],6,25)</f>
        <v xml:space="preserve">Lunner </v>
      </c>
      <c r="E561" s="10" t="str">
        <f>CONCATENATE(base_piv2[[#This Row],[kommune]]," (",base_piv2[[#This Row],[fotoår]],")")</f>
        <v>Lunner  (2004)</v>
      </c>
      <c r="F561" s="10" t="s">
        <v>472</v>
      </c>
      <c r="G561" s="10">
        <v>12</v>
      </c>
      <c r="H561" s="11" t="s">
        <v>908</v>
      </c>
    </row>
    <row r="562" spans="1:8">
      <c r="A562" s="10" t="s">
        <v>83</v>
      </c>
      <c r="B562" s="10" t="str">
        <f>MID(base_piv2[[#This Row],[fnr fylke]],4,25)</f>
        <v>Oppland</v>
      </c>
      <c r="C562" s="10" t="s">
        <v>560</v>
      </c>
      <c r="D562" s="10" t="str">
        <f>MID(base_piv2[[#This Row],[knr kommune]],6,25)</f>
        <v xml:space="preserve">Gran </v>
      </c>
      <c r="E562" s="10" t="str">
        <f>CONCATENATE(base_piv2[[#This Row],[kommune]]," (",base_piv2[[#This Row],[fotoår]],")")</f>
        <v>Gran  (2001)</v>
      </c>
      <c r="F562" s="10" t="s">
        <v>467</v>
      </c>
      <c r="G562" s="10">
        <v>288</v>
      </c>
      <c r="H562" s="11" t="s">
        <v>905</v>
      </c>
    </row>
    <row r="563" spans="1:8">
      <c r="A563" s="10" t="s">
        <v>83</v>
      </c>
      <c r="B563" s="10" t="str">
        <f>MID(base_piv2[[#This Row],[fnr fylke]],4,25)</f>
        <v>Oppland</v>
      </c>
      <c r="C563" s="10" t="s">
        <v>560</v>
      </c>
      <c r="D563" s="10" t="str">
        <f>MID(base_piv2[[#This Row],[knr kommune]],6,25)</f>
        <v xml:space="preserve">Gran </v>
      </c>
      <c r="E563" s="10" t="str">
        <f>CONCATENATE(base_piv2[[#This Row],[kommune]]," (",base_piv2[[#This Row],[fotoår]],")")</f>
        <v>Gran  (2001)</v>
      </c>
      <c r="F563" s="10" t="s">
        <v>466</v>
      </c>
      <c r="G563" s="10">
        <v>25</v>
      </c>
      <c r="H563" s="11" t="s">
        <v>905</v>
      </c>
    </row>
    <row r="564" spans="1:8">
      <c r="A564" s="10" t="s">
        <v>83</v>
      </c>
      <c r="B564" s="10" t="str">
        <f>MID(base_piv2[[#This Row],[fnr fylke]],4,25)</f>
        <v>Oppland</v>
      </c>
      <c r="C564" s="10" t="s">
        <v>560</v>
      </c>
      <c r="D564" s="10" t="str">
        <f>MID(base_piv2[[#This Row],[knr kommune]],6,25)</f>
        <v xml:space="preserve">Gran </v>
      </c>
      <c r="E564" s="10" t="str">
        <f>CONCATENATE(base_piv2[[#This Row],[kommune]]," (",base_piv2[[#This Row],[fotoår]],")")</f>
        <v>Gran  (2001)</v>
      </c>
      <c r="F564" s="10" t="s">
        <v>468</v>
      </c>
      <c r="G564" s="10">
        <v>294</v>
      </c>
      <c r="H564" s="11" t="s">
        <v>905</v>
      </c>
    </row>
    <row r="565" spans="1:8">
      <c r="A565" s="10" t="s">
        <v>83</v>
      </c>
      <c r="B565" s="10" t="str">
        <f>MID(base_piv2[[#This Row],[fnr fylke]],4,25)</f>
        <v>Oppland</v>
      </c>
      <c r="C565" s="10" t="s">
        <v>560</v>
      </c>
      <c r="D565" s="10" t="str">
        <f>MID(base_piv2[[#This Row],[knr kommune]],6,25)</f>
        <v xml:space="preserve">Gran </v>
      </c>
      <c r="E565" s="10" t="str">
        <f>CONCATENATE(base_piv2[[#This Row],[kommune]]," (",base_piv2[[#This Row],[fotoår]],")")</f>
        <v>Gran  (2001)</v>
      </c>
      <c r="F565" s="10" t="s">
        <v>918</v>
      </c>
      <c r="G565" s="10">
        <v>50</v>
      </c>
      <c r="H565" s="11" t="s">
        <v>905</v>
      </c>
    </row>
    <row r="566" spans="1:8">
      <c r="A566" s="10" t="s">
        <v>83</v>
      </c>
      <c r="B566" s="10" t="str">
        <f>MID(base_piv2[[#This Row],[fnr fylke]],4,25)</f>
        <v>Oppland</v>
      </c>
      <c r="C566" s="10" t="s">
        <v>560</v>
      </c>
      <c r="D566" s="10" t="str">
        <f>MID(base_piv2[[#This Row],[knr kommune]],6,25)</f>
        <v xml:space="preserve">Gran </v>
      </c>
      <c r="E566" s="10" t="str">
        <f>CONCATENATE(base_piv2[[#This Row],[kommune]]," (",base_piv2[[#This Row],[fotoår]],")")</f>
        <v>Gran  (2001)</v>
      </c>
      <c r="F566" s="10" t="s">
        <v>470</v>
      </c>
      <c r="G566" s="10">
        <v>151</v>
      </c>
      <c r="H566" s="11" t="s">
        <v>905</v>
      </c>
    </row>
    <row r="567" spans="1:8">
      <c r="A567" s="10" t="s">
        <v>83</v>
      </c>
      <c r="B567" s="10" t="str">
        <f>MID(base_piv2[[#This Row],[fnr fylke]],4,25)</f>
        <v>Oppland</v>
      </c>
      <c r="C567" s="10" t="s">
        <v>560</v>
      </c>
      <c r="D567" s="10" t="str">
        <f>MID(base_piv2[[#This Row],[knr kommune]],6,25)</f>
        <v xml:space="preserve">Gran </v>
      </c>
      <c r="E567" s="10" t="str">
        <f>CONCATENATE(base_piv2[[#This Row],[kommune]]," (",base_piv2[[#This Row],[fotoår]],")")</f>
        <v>Gran  (2001)</v>
      </c>
      <c r="F567" s="10" t="s">
        <v>471</v>
      </c>
      <c r="G567" s="10">
        <v>65</v>
      </c>
      <c r="H567" s="11" t="s">
        <v>905</v>
      </c>
    </row>
    <row r="568" spans="1:8">
      <c r="A568" s="10" t="s">
        <v>83</v>
      </c>
      <c r="B568" s="10" t="str">
        <f>MID(base_piv2[[#This Row],[fnr fylke]],4,25)</f>
        <v>Oppland</v>
      </c>
      <c r="C568" s="10" t="s">
        <v>560</v>
      </c>
      <c r="D568" s="10" t="str">
        <f>MID(base_piv2[[#This Row],[knr kommune]],6,25)</f>
        <v xml:space="preserve">Gran </v>
      </c>
      <c r="E568" s="10" t="str">
        <f>CONCATENATE(base_piv2[[#This Row],[kommune]]," (",base_piv2[[#This Row],[fotoår]],")")</f>
        <v>Gran  (2001)</v>
      </c>
      <c r="F568" s="10" t="s">
        <v>472</v>
      </c>
      <c r="G568" s="10">
        <v>69</v>
      </c>
      <c r="H568" s="11" t="s">
        <v>905</v>
      </c>
    </row>
    <row r="569" spans="1:8">
      <c r="A569" s="10" t="s">
        <v>83</v>
      </c>
      <c r="B569" s="10" t="str">
        <f>MID(base_piv2[[#This Row],[fnr fylke]],4,25)</f>
        <v>Oppland</v>
      </c>
      <c r="C569" s="10" t="s">
        <v>561</v>
      </c>
      <c r="D569" s="10" t="str">
        <f>MID(base_piv2[[#This Row],[knr kommune]],6,25)</f>
        <v xml:space="preserve">Søndre Land </v>
      </c>
      <c r="E569" s="10" t="str">
        <f>CONCATENATE(base_piv2[[#This Row],[kommune]]," (",base_piv2[[#This Row],[fotoår]],")")</f>
        <v>Søndre Land  (2007)</v>
      </c>
      <c r="F569" s="10" t="s">
        <v>467</v>
      </c>
      <c r="G569" s="10">
        <v>19</v>
      </c>
      <c r="H569" s="11" t="s">
        <v>907</v>
      </c>
    </row>
    <row r="570" spans="1:8">
      <c r="A570" s="10" t="s">
        <v>83</v>
      </c>
      <c r="B570" s="10" t="str">
        <f>MID(base_piv2[[#This Row],[fnr fylke]],4,25)</f>
        <v>Oppland</v>
      </c>
      <c r="C570" s="10" t="s">
        <v>561</v>
      </c>
      <c r="D570" s="10" t="str">
        <f>MID(base_piv2[[#This Row],[knr kommune]],6,25)</f>
        <v xml:space="preserve">Søndre Land </v>
      </c>
      <c r="E570" s="10" t="str">
        <f>CONCATENATE(base_piv2[[#This Row],[kommune]]," (",base_piv2[[#This Row],[fotoår]],")")</f>
        <v>Søndre Land  (2007)</v>
      </c>
      <c r="F570" s="10" t="s">
        <v>466</v>
      </c>
      <c r="G570" s="10">
        <v>1</v>
      </c>
      <c r="H570" s="11" t="s">
        <v>907</v>
      </c>
    </row>
    <row r="571" spans="1:8">
      <c r="A571" s="10" t="s">
        <v>83</v>
      </c>
      <c r="B571" s="10" t="str">
        <f>MID(base_piv2[[#This Row],[fnr fylke]],4,25)</f>
        <v>Oppland</v>
      </c>
      <c r="C571" s="10" t="s">
        <v>561</v>
      </c>
      <c r="D571" s="10" t="str">
        <f>MID(base_piv2[[#This Row],[knr kommune]],6,25)</f>
        <v xml:space="preserve">Søndre Land </v>
      </c>
      <c r="E571" s="10" t="str">
        <f>CONCATENATE(base_piv2[[#This Row],[kommune]]," (",base_piv2[[#This Row],[fotoår]],")")</f>
        <v>Søndre Land  (2007)</v>
      </c>
      <c r="F571" s="10" t="s">
        <v>468</v>
      </c>
      <c r="G571" s="10">
        <v>14</v>
      </c>
      <c r="H571" s="11" t="s">
        <v>907</v>
      </c>
    </row>
    <row r="572" spans="1:8">
      <c r="A572" s="10" t="s">
        <v>83</v>
      </c>
      <c r="B572" s="10" t="str">
        <f>MID(base_piv2[[#This Row],[fnr fylke]],4,25)</f>
        <v>Oppland</v>
      </c>
      <c r="C572" s="10" t="s">
        <v>561</v>
      </c>
      <c r="D572" s="10" t="str">
        <f>MID(base_piv2[[#This Row],[knr kommune]],6,25)</f>
        <v xml:space="preserve">Søndre Land </v>
      </c>
      <c r="E572" s="10" t="str">
        <f>CONCATENATE(base_piv2[[#This Row],[kommune]]," (",base_piv2[[#This Row],[fotoår]],")")</f>
        <v>Søndre Land  (2007)</v>
      </c>
      <c r="F572" s="10" t="s">
        <v>918</v>
      </c>
      <c r="G572" s="10">
        <v>1</v>
      </c>
      <c r="H572" s="11" t="s">
        <v>907</v>
      </c>
    </row>
    <row r="573" spans="1:8">
      <c r="A573" s="10" t="s">
        <v>83</v>
      </c>
      <c r="B573" s="10" t="str">
        <f>MID(base_piv2[[#This Row],[fnr fylke]],4,25)</f>
        <v>Oppland</v>
      </c>
      <c r="C573" s="10" t="s">
        <v>561</v>
      </c>
      <c r="D573" s="10" t="str">
        <f>MID(base_piv2[[#This Row],[knr kommune]],6,25)</f>
        <v xml:space="preserve">Søndre Land </v>
      </c>
      <c r="E573" s="10" t="str">
        <f>CONCATENATE(base_piv2[[#This Row],[kommune]]," (",base_piv2[[#This Row],[fotoår]],")")</f>
        <v>Søndre Land  (2007)</v>
      </c>
      <c r="F573" s="10" t="s">
        <v>470</v>
      </c>
      <c r="G573" s="10">
        <v>20</v>
      </c>
      <c r="H573" s="11" t="s">
        <v>907</v>
      </c>
    </row>
    <row r="574" spans="1:8">
      <c r="A574" s="10" t="s">
        <v>83</v>
      </c>
      <c r="B574" s="10" t="str">
        <f>MID(base_piv2[[#This Row],[fnr fylke]],4,25)</f>
        <v>Oppland</v>
      </c>
      <c r="C574" s="10" t="s">
        <v>561</v>
      </c>
      <c r="D574" s="10" t="str">
        <f>MID(base_piv2[[#This Row],[knr kommune]],6,25)</f>
        <v xml:space="preserve">Søndre Land </v>
      </c>
      <c r="E574" s="10" t="str">
        <f>CONCATENATE(base_piv2[[#This Row],[kommune]]," (",base_piv2[[#This Row],[fotoår]],")")</f>
        <v>Søndre Land  (2007)</v>
      </c>
      <c r="F574" s="10" t="s">
        <v>471</v>
      </c>
      <c r="G574" s="10">
        <v>10</v>
      </c>
      <c r="H574" s="11" t="s">
        <v>907</v>
      </c>
    </row>
    <row r="575" spans="1:8">
      <c r="A575" s="10" t="s">
        <v>83</v>
      </c>
      <c r="B575" s="10" t="str">
        <f>MID(base_piv2[[#This Row],[fnr fylke]],4,25)</f>
        <v>Oppland</v>
      </c>
      <c r="C575" s="10" t="s">
        <v>561</v>
      </c>
      <c r="D575" s="10" t="str">
        <f>MID(base_piv2[[#This Row],[knr kommune]],6,25)</f>
        <v xml:space="preserve">Søndre Land </v>
      </c>
      <c r="E575" s="10" t="str">
        <f>CONCATENATE(base_piv2[[#This Row],[kommune]]," (",base_piv2[[#This Row],[fotoår]],")")</f>
        <v>Søndre Land  (2007)</v>
      </c>
      <c r="F575" s="10" t="s">
        <v>472</v>
      </c>
      <c r="G575" s="10">
        <v>2</v>
      </c>
      <c r="H575" s="11" t="s">
        <v>907</v>
      </c>
    </row>
    <row r="576" spans="1:8">
      <c r="A576" s="10" t="s">
        <v>83</v>
      </c>
      <c r="B576" s="10" t="str">
        <f>MID(base_piv2[[#This Row],[fnr fylke]],4,25)</f>
        <v>Oppland</v>
      </c>
      <c r="C576" s="10" t="s">
        <v>562</v>
      </c>
      <c r="D576" s="10" t="str">
        <f>MID(base_piv2[[#This Row],[knr kommune]],6,25)</f>
        <v xml:space="preserve">Nordre Land </v>
      </c>
      <c r="E576" s="10" t="str">
        <f>CONCATENATE(base_piv2[[#This Row],[kommune]]," (",base_piv2[[#This Row],[fotoår]],")")</f>
        <v>Nordre Land  (2007)</v>
      </c>
      <c r="F576" s="10" t="s">
        <v>467</v>
      </c>
      <c r="G576" s="10">
        <v>17</v>
      </c>
      <c r="H576" s="11" t="s">
        <v>907</v>
      </c>
    </row>
    <row r="577" spans="1:8">
      <c r="A577" s="10" t="s">
        <v>83</v>
      </c>
      <c r="B577" s="10" t="str">
        <f>MID(base_piv2[[#This Row],[fnr fylke]],4,25)</f>
        <v>Oppland</v>
      </c>
      <c r="C577" s="10" t="s">
        <v>562</v>
      </c>
      <c r="D577" s="10" t="str">
        <f>MID(base_piv2[[#This Row],[knr kommune]],6,25)</f>
        <v xml:space="preserve">Nordre Land </v>
      </c>
      <c r="E577" s="10" t="str">
        <f>CONCATENATE(base_piv2[[#This Row],[kommune]]," (",base_piv2[[#This Row],[fotoår]],")")</f>
        <v>Nordre Land  (2007)</v>
      </c>
      <c r="F577" s="10" t="s">
        <v>466</v>
      </c>
      <c r="G577" s="10">
        <v>3</v>
      </c>
      <c r="H577" s="11" t="s">
        <v>907</v>
      </c>
    </row>
    <row r="578" spans="1:8">
      <c r="A578" s="10" t="s">
        <v>83</v>
      </c>
      <c r="B578" s="10" t="str">
        <f>MID(base_piv2[[#This Row],[fnr fylke]],4,25)</f>
        <v>Oppland</v>
      </c>
      <c r="C578" s="10" t="s">
        <v>562</v>
      </c>
      <c r="D578" s="10" t="str">
        <f>MID(base_piv2[[#This Row],[knr kommune]],6,25)</f>
        <v xml:space="preserve">Nordre Land </v>
      </c>
      <c r="E578" s="10" t="str">
        <f>CONCATENATE(base_piv2[[#This Row],[kommune]]," (",base_piv2[[#This Row],[fotoår]],")")</f>
        <v>Nordre Land  (2007)</v>
      </c>
      <c r="F578" s="10" t="s">
        <v>468</v>
      </c>
      <c r="G578" s="10">
        <v>10</v>
      </c>
      <c r="H578" s="11" t="s">
        <v>907</v>
      </c>
    </row>
    <row r="579" spans="1:8">
      <c r="A579" s="10" t="s">
        <v>83</v>
      </c>
      <c r="B579" s="10" t="str">
        <f>MID(base_piv2[[#This Row],[fnr fylke]],4,25)</f>
        <v>Oppland</v>
      </c>
      <c r="C579" s="10" t="s">
        <v>562</v>
      </c>
      <c r="D579" s="10" t="str">
        <f>MID(base_piv2[[#This Row],[knr kommune]],6,25)</f>
        <v xml:space="preserve">Nordre Land </v>
      </c>
      <c r="E579" s="10" t="str">
        <f>CONCATENATE(base_piv2[[#This Row],[kommune]]," (",base_piv2[[#This Row],[fotoår]],")")</f>
        <v>Nordre Land  (2007)</v>
      </c>
      <c r="F579" s="10" t="s">
        <v>918</v>
      </c>
      <c r="G579" s="10">
        <v>12</v>
      </c>
      <c r="H579" s="11" t="s">
        <v>907</v>
      </c>
    </row>
    <row r="580" spans="1:8">
      <c r="A580" s="10" t="s">
        <v>83</v>
      </c>
      <c r="B580" s="10" t="str">
        <f>MID(base_piv2[[#This Row],[fnr fylke]],4,25)</f>
        <v>Oppland</v>
      </c>
      <c r="C580" s="10" t="s">
        <v>562</v>
      </c>
      <c r="D580" s="10" t="str">
        <f>MID(base_piv2[[#This Row],[knr kommune]],6,25)</f>
        <v xml:space="preserve">Nordre Land </v>
      </c>
      <c r="E580" s="10" t="str">
        <f>CONCATENATE(base_piv2[[#This Row],[kommune]]," (",base_piv2[[#This Row],[fotoår]],")")</f>
        <v>Nordre Land  (2007)</v>
      </c>
      <c r="F580" s="10" t="s">
        <v>470</v>
      </c>
      <c r="G580" s="10">
        <v>28</v>
      </c>
      <c r="H580" s="11" t="s">
        <v>907</v>
      </c>
    </row>
    <row r="581" spans="1:8">
      <c r="A581" s="10" t="s">
        <v>83</v>
      </c>
      <c r="B581" s="10" t="str">
        <f>MID(base_piv2[[#This Row],[fnr fylke]],4,25)</f>
        <v>Oppland</v>
      </c>
      <c r="C581" s="10" t="s">
        <v>562</v>
      </c>
      <c r="D581" s="10" t="str">
        <f>MID(base_piv2[[#This Row],[knr kommune]],6,25)</f>
        <v xml:space="preserve">Nordre Land </v>
      </c>
      <c r="E581" s="10" t="str">
        <f>CONCATENATE(base_piv2[[#This Row],[kommune]]," (",base_piv2[[#This Row],[fotoår]],")")</f>
        <v>Nordre Land  (2007)</v>
      </c>
      <c r="F581" s="10" t="s">
        <v>471</v>
      </c>
      <c r="G581" s="10">
        <v>0</v>
      </c>
      <c r="H581" s="11" t="s">
        <v>907</v>
      </c>
    </row>
    <row r="582" spans="1:8">
      <c r="A582" s="10" t="s">
        <v>83</v>
      </c>
      <c r="B582" s="10" t="str">
        <f>MID(base_piv2[[#This Row],[fnr fylke]],4,25)</f>
        <v>Oppland</v>
      </c>
      <c r="C582" s="10" t="s">
        <v>562</v>
      </c>
      <c r="D582" s="10" t="str">
        <f>MID(base_piv2[[#This Row],[knr kommune]],6,25)</f>
        <v xml:space="preserve">Nordre Land </v>
      </c>
      <c r="E582" s="10" t="str">
        <f>CONCATENATE(base_piv2[[#This Row],[kommune]]," (",base_piv2[[#This Row],[fotoår]],")")</f>
        <v>Nordre Land  (2007)</v>
      </c>
      <c r="F582" s="10" t="s">
        <v>472</v>
      </c>
      <c r="G582" s="10">
        <v>4</v>
      </c>
      <c r="H582" s="11" t="s">
        <v>907</v>
      </c>
    </row>
    <row r="583" spans="1:8">
      <c r="A583" s="10" t="s">
        <v>83</v>
      </c>
      <c r="B583" s="10" t="str">
        <f>MID(base_piv2[[#This Row],[fnr fylke]],4,25)</f>
        <v>Oppland</v>
      </c>
      <c r="C583" s="10" t="s">
        <v>563</v>
      </c>
      <c r="D583" s="10" t="str">
        <f>MID(base_piv2[[#This Row],[knr kommune]],6,25)</f>
        <v xml:space="preserve">Sør-Aurdal </v>
      </c>
      <c r="E583" s="10" t="str">
        <f>CONCATENATE(base_piv2[[#This Row],[kommune]]," (",base_piv2[[#This Row],[fotoår]],")")</f>
        <v>Sør-Aurdal  (2008)</v>
      </c>
      <c r="F583" s="10" t="s">
        <v>467</v>
      </c>
      <c r="G583" s="10">
        <v>14</v>
      </c>
      <c r="H583" s="11" t="s">
        <v>909</v>
      </c>
    </row>
    <row r="584" spans="1:8">
      <c r="A584" s="10" t="s">
        <v>83</v>
      </c>
      <c r="B584" s="10" t="str">
        <f>MID(base_piv2[[#This Row],[fnr fylke]],4,25)</f>
        <v>Oppland</v>
      </c>
      <c r="C584" s="10" t="s">
        <v>563</v>
      </c>
      <c r="D584" s="10" t="str">
        <f>MID(base_piv2[[#This Row],[knr kommune]],6,25)</f>
        <v xml:space="preserve">Sør-Aurdal </v>
      </c>
      <c r="E584" s="10" t="str">
        <f>CONCATENATE(base_piv2[[#This Row],[kommune]]," (",base_piv2[[#This Row],[fotoår]],")")</f>
        <v>Sør-Aurdal  (2008)</v>
      </c>
      <c r="F584" s="10" t="s">
        <v>466</v>
      </c>
      <c r="G584" s="10">
        <v>4</v>
      </c>
      <c r="H584" s="11" t="s">
        <v>909</v>
      </c>
    </row>
    <row r="585" spans="1:8">
      <c r="A585" s="10" t="s">
        <v>83</v>
      </c>
      <c r="B585" s="10" t="str">
        <f>MID(base_piv2[[#This Row],[fnr fylke]],4,25)</f>
        <v>Oppland</v>
      </c>
      <c r="C585" s="10" t="s">
        <v>563</v>
      </c>
      <c r="D585" s="10" t="str">
        <f>MID(base_piv2[[#This Row],[knr kommune]],6,25)</f>
        <v xml:space="preserve">Sør-Aurdal </v>
      </c>
      <c r="E585" s="10" t="str">
        <f>CONCATENATE(base_piv2[[#This Row],[kommune]]," (",base_piv2[[#This Row],[fotoår]],")")</f>
        <v>Sør-Aurdal  (2008)</v>
      </c>
      <c r="F585" s="10" t="s">
        <v>468</v>
      </c>
      <c r="G585" s="10">
        <v>13</v>
      </c>
      <c r="H585" s="11" t="s">
        <v>909</v>
      </c>
    </row>
    <row r="586" spans="1:8">
      <c r="A586" s="10" t="s">
        <v>83</v>
      </c>
      <c r="B586" s="10" t="str">
        <f>MID(base_piv2[[#This Row],[fnr fylke]],4,25)</f>
        <v>Oppland</v>
      </c>
      <c r="C586" s="10" t="s">
        <v>563</v>
      </c>
      <c r="D586" s="10" t="str">
        <f>MID(base_piv2[[#This Row],[knr kommune]],6,25)</f>
        <v xml:space="preserve">Sør-Aurdal </v>
      </c>
      <c r="E586" s="10" t="str">
        <f>CONCATENATE(base_piv2[[#This Row],[kommune]]," (",base_piv2[[#This Row],[fotoår]],")")</f>
        <v>Sør-Aurdal  (2008)</v>
      </c>
      <c r="F586" s="10" t="s">
        <v>918</v>
      </c>
      <c r="G586" s="10">
        <v>108</v>
      </c>
      <c r="H586" s="11" t="s">
        <v>909</v>
      </c>
    </row>
    <row r="587" spans="1:8">
      <c r="A587" s="10" t="s">
        <v>83</v>
      </c>
      <c r="B587" s="10" t="str">
        <f>MID(base_piv2[[#This Row],[fnr fylke]],4,25)</f>
        <v>Oppland</v>
      </c>
      <c r="C587" s="10" t="s">
        <v>563</v>
      </c>
      <c r="D587" s="10" t="str">
        <f>MID(base_piv2[[#This Row],[knr kommune]],6,25)</f>
        <v xml:space="preserve">Sør-Aurdal </v>
      </c>
      <c r="E587" s="10" t="str">
        <f>CONCATENATE(base_piv2[[#This Row],[kommune]]," (",base_piv2[[#This Row],[fotoår]],")")</f>
        <v>Sør-Aurdal  (2008)</v>
      </c>
      <c r="F587" s="10" t="s">
        <v>470</v>
      </c>
      <c r="G587" s="10">
        <v>18</v>
      </c>
      <c r="H587" s="11" t="s">
        <v>909</v>
      </c>
    </row>
    <row r="588" spans="1:8">
      <c r="A588" s="10" t="s">
        <v>83</v>
      </c>
      <c r="B588" s="10" t="str">
        <f>MID(base_piv2[[#This Row],[fnr fylke]],4,25)</f>
        <v>Oppland</v>
      </c>
      <c r="C588" s="10" t="s">
        <v>563</v>
      </c>
      <c r="D588" s="10" t="str">
        <f>MID(base_piv2[[#This Row],[knr kommune]],6,25)</f>
        <v xml:space="preserve">Sør-Aurdal </v>
      </c>
      <c r="E588" s="10" t="str">
        <f>CONCATENATE(base_piv2[[#This Row],[kommune]]," (",base_piv2[[#This Row],[fotoår]],")")</f>
        <v>Sør-Aurdal  (2008)</v>
      </c>
      <c r="F588" s="10" t="s">
        <v>471</v>
      </c>
      <c r="G588" s="10">
        <v>3</v>
      </c>
      <c r="H588" s="11" t="s">
        <v>909</v>
      </c>
    </row>
    <row r="589" spans="1:8">
      <c r="A589" s="10" t="s">
        <v>83</v>
      </c>
      <c r="B589" s="10" t="str">
        <f>MID(base_piv2[[#This Row],[fnr fylke]],4,25)</f>
        <v>Oppland</v>
      </c>
      <c r="C589" s="10" t="s">
        <v>563</v>
      </c>
      <c r="D589" s="10" t="str">
        <f>MID(base_piv2[[#This Row],[knr kommune]],6,25)</f>
        <v xml:space="preserve">Sør-Aurdal </v>
      </c>
      <c r="E589" s="10" t="str">
        <f>CONCATENATE(base_piv2[[#This Row],[kommune]]," (",base_piv2[[#This Row],[fotoår]],")")</f>
        <v>Sør-Aurdal  (2008)</v>
      </c>
      <c r="F589" s="10" t="s">
        <v>472</v>
      </c>
      <c r="G589" s="10">
        <v>5</v>
      </c>
      <c r="H589" s="11" t="s">
        <v>909</v>
      </c>
    </row>
    <row r="590" spans="1:8">
      <c r="A590" s="10" t="s">
        <v>83</v>
      </c>
      <c r="B590" s="10" t="str">
        <f>MID(base_piv2[[#This Row],[fnr fylke]],4,25)</f>
        <v>Oppland</v>
      </c>
      <c r="C590" s="10" t="s">
        <v>564</v>
      </c>
      <c r="D590" s="10" t="str">
        <f>MID(base_piv2[[#This Row],[knr kommune]],6,25)</f>
        <v>Etnedal</v>
      </c>
      <c r="E590" s="10" t="str">
        <f>CONCATENATE(base_piv2[[#This Row],[kommune]]," (",base_piv2[[#This Row],[fotoår]],")")</f>
        <v>Etnedal (2006)</v>
      </c>
      <c r="F590" s="10" t="s">
        <v>467</v>
      </c>
      <c r="G590" s="10">
        <v>20</v>
      </c>
      <c r="H590" s="11" t="s">
        <v>910</v>
      </c>
    </row>
    <row r="591" spans="1:8">
      <c r="A591" s="10" t="s">
        <v>83</v>
      </c>
      <c r="B591" s="10" t="str">
        <f>MID(base_piv2[[#This Row],[fnr fylke]],4,25)</f>
        <v>Oppland</v>
      </c>
      <c r="C591" s="10" t="s">
        <v>564</v>
      </c>
      <c r="D591" s="10" t="str">
        <f>MID(base_piv2[[#This Row],[knr kommune]],6,25)</f>
        <v>Etnedal</v>
      </c>
      <c r="E591" s="10" t="str">
        <f>CONCATENATE(base_piv2[[#This Row],[kommune]]," (",base_piv2[[#This Row],[fotoår]],")")</f>
        <v>Etnedal (2006)</v>
      </c>
      <c r="F591" s="10" t="s">
        <v>466</v>
      </c>
      <c r="G591" s="10">
        <v>13</v>
      </c>
      <c r="H591" s="11" t="s">
        <v>910</v>
      </c>
    </row>
    <row r="592" spans="1:8">
      <c r="A592" s="10" t="s">
        <v>83</v>
      </c>
      <c r="B592" s="10" t="str">
        <f>MID(base_piv2[[#This Row],[fnr fylke]],4,25)</f>
        <v>Oppland</v>
      </c>
      <c r="C592" s="10" t="s">
        <v>564</v>
      </c>
      <c r="D592" s="10" t="str">
        <f>MID(base_piv2[[#This Row],[knr kommune]],6,25)</f>
        <v>Etnedal</v>
      </c>
      <c r="E592" s="10" t="str">
        <f>CONCATENATE(base_piv2[[#This Row],[kommune]]," (",base_piv2[[#This Row],[fotoår]],")")</f>
        <v>Etnedal (2006)</v>
      </c>
      <c r="F592" s="10" t="s">
        <v>468</v>
      </c>
      <c r="G592" s="10">
        <v>50</v>
      </c>
      <c r="H592" s="11" t="s">
        <v>910</v>
      </c>
    </row>
    <row r="593" spans="1:8">
      <c r="A593" s="10" t="s">
        <v>83</v>
      </c>
      <c r="B593" s="10" t="str">
        <f>MID(base_piv2[[#This Row],[fnr fylke]],4,25)</f>
        <v>Oppland</v>
      </c>
      <c r="C593" s="10" t="s">
        <v>564</v>
      </c>
      <c r="D593" s="10" t="str">
        <f>MID(base_piv2[[#This Row],[knr kommune]],6,25)</f>
        <v>Etnedal</v>
      </c>
      <c r="E593" s="10" t="str">
        <f>CONCATENATE(base_piv2[[#This Row],[kommune]]," (",base_piv2[[#This Row],[fotoår]],")")</f>
        <v>Etnedal (2006)</v>
      </c>
      <c r="F593" s="10" t="s">
        <v>918</v>
      </c>
      <c r="G593" s="10">
        <v>6</v>
      </c>
      <c r="H593" s="11" t="s">
        <v>910</v>
      </c>
    </row>
    <row r="594" spans="1:8">
      <c r="A594" s="10" t="s">
        <v>83</v>
      </c>
      <c r="B594" s="10" t="str">
        <f>MID(base_piv2[[#This Row],[fnr fylke]],4,25)</f>
        <v>Oppland</v>
      </c>
      <c r="C594" s="10" t="s">
        <v>564</v>
      </c>
      <c r="D594" s="10" t="str">
        <f>MID(base_piv2[[#This Row],[knr kommune]],6,25)</f>
        <v>Etnedal</v>
      </c>
      <c r="E594" s="10" t="str">
        <f>CONCATENATE(base_piv2[[#This Row],[kommune]]," (",base_piv2[[#This Row],[fotoår]],")")</f>
        <v>Etnedal (2006)</v>
      </c>
      <c r="F594" s="10" t="s">
        <v>470</v>
      </c>
      <c r="G594" s="10">
        <v>13</v>
      </c>
      <c r="H594" s="11" t="s">
        <v>910</v>
      </c>
    </row>
    <row r="595" spans="1:8">
      <c r="A595" s="10" t="s">
        <v>83</v>
      </c>
      <c r="B595" s="10" t="str">
        <f>MID(base_piv2[[#This Row],[fnr fylke]],4,25)</f>
        <v>Oppland</v>
      </c>
      <c r="C595" s="10" t="s">
        <v>564</v>
      </c>
      <c r="D595" s="10" t="str">
        <f>MID(base_piv2[[#This Row],[knr kommune]],6,25)</f>
        <v>Etnedal</v>
      </c>
      <c r="E595" s="10" t="str">
        <f>CONCATENATE(base_piv2[[#This Row],[kommune]]," (",base_piv2[[#This Row],[fotoår]],")")</f>
        <v>Etnedal (2006)</v>
      </c>
      <c r="F595" s="10" t="s">
        <v>471</v>
      </c>
      <c r="G595" s="10">
        <v>5</v>
      </c>
      <c r="H595" s="11" t="s">
        <v>910</v>
      </c>
    </row>
    <row r="596" spans="1:8">
      <c r="A596" s="10" t="s">
        <v>83</v>
      </c>
      <c r="B596" s="10" t="str">
        <f>MID(base_piv2[[#This Row],[fnr fylke]],4,25)</f>
        <v>Oppland</v>
      </c>
      <c r="C596" s="10" t="s">
        <v>564</v>
      </c>
      <c r="D596" s="10" t="str">
        <f>MID(base_piv2[[#This Row],[knr kommune]],6,25)</f>
        <v>Etnedal</v>
      </c>
      <c r="E596" s="10" t="str">
        <f>CONCATENATE(base_piv2[[#This Row],[kommune]]," (",base_piv2[[#This Row],[fotoår]],")")</f>
        <v>Etnedal (2006)</v>
      </c>
      <c r="F596" s="10" t="s">
        <v>472</v>
      </c>
      <c r="G596" s="10">
        <v>5</v>
      </c>
      <c r="H596" s="11" t="s">
        <v>910</v>
      </c>
    </row>
    <row r="597" spans="1:8">
      <c r="A597" s="10" t="s">
        <v>83</v>
      </c>
      <c r="B597" s="10" t="str">
        <f>MID(base_piv2[[#This Row],[fnr fylke]],4,25)</f>
        <v>Oppland</v>
      </c>
      <c r="C597" s="10" t="s">
        <v>565</v>
      </c>
      <c r="D597" s="10" t="str">
        <f>MID(base_piv2[[#This Row],[knr kommune]],6,25)</f>
        <v xml:space="preserve">Nord-Aurdal </v>
      </c>
      <c r="E597" s="10" t="str">
        <f>CONCATENATE(base_piv2[[#This Row],[kommune]]," (",base_piv2[[#This Row],[fotoår]],")")</f>
        <v>Nord-Aurdal  (2008)</v>
      </c>
      <c r="F597" s="10" t="s">
        <v>467</v>
      </c>
      <c r="G597" s="10">
        <v>12</v>
      </c>
      <c r="H597" s="11" t="s">
        <v>909</v>
      </c>
    </row>
    <row r="598" spans="1:8">
      <c r="A598" s="10" t="s">
        <v>83</v>
      </c>
      <c r="B598" s="10" t="str">
        <f>MID(base_piv2[[#This Row],[fnr fylke]],4,25)</f>
        <v>Oppland</v>
      </c>
      <c r="C598" s="10" t="s">
        <v>565</v>
      </c>
      <c r="D598" s="10" t="str">
        <f>MID(base_piv2[[#This Row],[knr kommune]],6,25)</f>
        <v xml:space="preserve">Nord-Aurdal </v>
      </c>
      <c r="E598" s="10" t="str">
        <f>CONCATENATE(base_piv2[[#This Row],[kommune]]," (",base_piv2[[#This Row],[fotoår]],")")</f>
        <v>Nord-Aurdal  (2008)</v>
      </c>
      <c r="F598" s="10" t="s">
        <v>466</v>
      </c>
      <c r="G598" s="10">
        <v>5</v>
      </c>
      <c r="H598" s="11" t="s">
        <v>909</v>
      </c>
    </row>
    <row r="599" spans="1:8">
      <c r="A599" s="10" t="s">
        <v>83</v>
      </c>
      <c r="B599" s="10" t="str">
        <f>MID(base_piv2[[#This Row],[fnr fylke]],4,25)</f>
        <v>Oppland</v>
      </c>
      <c r="C599" s="10" t="s">
        <v>565</v>
      </c>
      <c r="D599" s="10" t="str">
        <f>MID(base_piv2[[#This Row],[knr kommune]],6,25)</f>
        <v xml:space="preserve">Nord-Aurdal </v>
      </c>
      <c r="E599" s="10" t="str">
        <f>CONCATENATE(base_piv2[[#This Row],[kommune]]," (",base_piv2[[#This Row],[fotoår]],")")</f>
        <v>Nord-Aurdal  (2008)</v>
      </c>
      <c r="F599" s="10" t="s">
        <v>468</v>
      </c>
      <c r="G599" s="10">
        <v>26</v>
      </c>
      <c r="H599" s="11" t="s">
        <v>909</v>
      </c>
    </row>
    <row r="600" spans="1:8">
      <c r="A600" s="10" t="s">
        <v>83</v>
      </c>
      <c r="B600" s="10" t="str">
        <f>MID(base_piv2[[#This Row],[fnr fylke]],4,25)</f>
        <v>Oppland</v>
      </c>
      <c r="C600" s="10" t="s">
        <v>565</v>
      </c>
      <c r="D600" s="10" t="str">
        <f>MID(base_piv2[[#This Row],[knr kommune]],6,25)</f>
        <v xml:space="preserve">Nord-Aurdal </v>
      </c>
      <c r="E600" s="10" t="str">
        <f>CONCATENATE(base_piv2[[#This Row],[kommune]]," (",base_piv2[[#This Row],[fotoår]],")")</f>
        <v>Nord-Aurdal  (2008)</v>
      </c>
      <c r="F600" s="10" t="s">
        <v>918</v>
      </c>
      <c r="G600" s="10">
        <v>11</v>
      </c>
      <c r="H600" s="11" t="s">
        <v>909</v>
      </c>
    </row>
    <row r="601" spans="1:8">
      <c r="A601" s="10" t="s">
        <v>83</v>
      </c>
      <c r="B601" s="10" t="str">
        <f>MID(base_piv2[[#This Row],[fnr fylke]],4,25)</f>
        <v>Oppland</v>
      </c>
      <c r="C601" s="10" t="s">
        <v>565</v>
      </c>
      <c r="D601" s="10" t="str">
        <f>MID(base_piv2[[#This Row],[knr kommune]],6,25)</f>
        <v xml:space="preserve">Nord-Aurdal </v>
      </c>
      <c r="E601" s="10" t="str">
        <f>CONCATENATE(base_piv2[[#This Row],[kommune]]," (",base_piv2[[#This Row],[fotoår]],")")</f>
        <v>Nord-Aurdal  (2008)</v>
      </c>
      <c r="F601" s="10" t="s">
        <v>470</v>
      </c>
      <c r="G601" s="10">
        <v>12</v>
      </c>
      <c r="H601" s="11" t="s">
        <v>909</v>
      </c>
    </row>
    <row r="602" spans="1:8">
      <c r="A602" s="10" t="s">
        <v>83</v>
      </c>
      <c r="B602" s="10" t="str">
        <f>MID(base_piv2[[#This Row],[fnr fylke]],4,25)</f>
        <v>Oppland</v>
      </c>
      <c r="C602" s="10" t="s">
        <v>565</v>
      </c>
      <c r="D602" s="10" t="str">
        <f>MID(base_piv2[[#This Row],[knr kommune]],6,25)</f>
        <v xml:space="preserve">Nord-Aurdal </v>
      </c>
      <c r="E602" s="10" t="str">
        <f>CONCATENATE(base_piv2[[#This Row],[kommune]]," (",base_piv2[[#This Row],[fotoår]],")")</f>
        <v>Nord-Aurdal  (2008)</v>
      </c>
      <c r="F602" s="10" t="s">
        <v>471</v>
      </c>
      <c r="G602" s="10">
        <v>2</v>
      </c>
      <c r="H602" s="11" t="s">
        <v>909</v>
      </c>
    </row>
    <row r="603" spans="1:8">
      <c r="A603" s="10" t="s">
        <v>83</v>
      </c>
      <c r="B603" s="10" t="str">
        <f>MID(base_piv2[[#This Row],[fnr fylke]],4,25)</f>
        <v>Oppland</v>
      </c>
      <c r="C603" s="10" t="s">
        <v>565</v>
      </c>
      <c r="D603" s="10" t="str">
        <f>MID(base_piv2[[#This Row],[knr kommune]],6,25)</f>
        <v xml:space="preserve">Nord-Aurdal </v>
      </c>
      <c r="E603" s="10" t="str">
        <f>CONCATENATE(base_piv2[[#This Row],[kommune]]," (",base_piv2[[#This Row],[fotoår]],")")</f>
        <v>Nord-Aurdal  (2008)</v>
      </c>
      <c r="F603" s="10" t="s">
        <v>472</v>
      </c>
      <c r="G603" s="10">
        <v>12</v>
      </c>
      <c r="H603" s="11" t="s">
        <v>909</v>
      </c>
    </row>
    <row r="604" spans="1:8">
      <c r="A604" s="10" t="s">
        <v>83</v>
      </c>
      <c r="B604" s="10" t="str">
        <f>MID(base_piv2[[#This Row],[fnr fylke]],4,25)</f>
        <v>Oppland</v>
      </c>
      <c r="C604" s="10" t="s">
        <v>566</v>
      </c>
      <c r="D604" s="10" t="str">
        <f>MID(base_piv2[[#This Row],[knr kommune]],6,25)</f>
        <v xml:space="preserve">Vestre Slidre </v>
      </c>
      <c r="E604" s="10" t="str">
        <f>CONCATENATE(base_piv2[[#This Row],[kommune]]," (",base_piv2[[#This Row],[fotoår]],")")</f>
        <v>Vestre Slidre  (2009)</v>
      </c>
      <c r="F604" s="10" t="s">
        <v>467</v>
      </c>
      <c r="G604" s="10">
        <v>6</v>
      </c>
      <c r="H604" s="11" t="s">
        <v>913</v>
      </c>
    </row>
    <row r="605" spans="1:8">
      <c r="A605" s="10" t="s">
        <v>83</v>
      </c>
      <c r="B605" s="10" t="str">
        <f>MID(base_piv2[[#This Row],[fnr fylke]],4,25)</f>
        <v>Oppland</v>
      </c>
      <c r="C605" s="10" t="s">
        <v>566</v>
      </c>
      <c r="D605" s="10" t="str">
        <f>MID(base_piv2[[#This Row],[knr kommune]],6,25)</f>
        <v xml:space="preserve">Vestre Slidre </v>
      </c>
      <c r="E605" s="10" t="str">
        <f>CONCATENATE(base_piv2[[#This Row],[kommune]]," (",base_piv2[[#This Row],[fotoår]],")")</f>
        <v>Vestre Slidre  (2009)</v>
      </c>
      <c r="F605" s="10" t="s">
        <v>466</v>
      </c>
      <c r="G605" s="10">
        <v>1</v>
      </c>
      <c r="H605" s="11" t="s">
        <v>913</v>
      </c>
    </row>
    <row r="606" spans="1:8">
      <c r="A606" s="10" t="s">
        <v>83</v>
      </c>
      <c r="B606" s="10" t="str">
        <f>MID(base_piv2[[#This Row],[fnr fylke]],4,25)</f>
        <v>Oppland</v>
      </c>
      <c r="C606" s="10" t="s">
        <v>566</v>
      </c>
      <c r="D606" s="10" t="str">
        <f>MID(base_piv2[[#This Row],[knr kommune]],6,25)</f>
        <v xml:space="preserve">Vestre Slidre </v>
      </c>
      <c r="E606" s="10" t="str">
        <f>CONCATENATE(base_piv2[[#This Row],[kommune]]," (",base_piv2[[#This Row],[fotoår]],")")</f>
        <v>Vestre Slidre  (2009)</v>
      </c>
      <c r="F606" s="10" t="s">
        <v>468</v>
      </c>
      <c r="G606" s="10">
        <v>20</v>
      </c>
      <c r="H606" s="11" t="s">
        <v>913</v>
      </c>
    </row>
    <row r="607" spans="1:8">
      <c r="A607" s="10" t="s">
        <v>83</v>
      </c>
      <c r="B607" s="10" t="str">
        <f>MID(base_piv2[[#This Row],[fnr fylke]],4,25)</f>
        <v>Oppland</v>
      </c>
      <c r="C607" s="10" t="s">
        <v>566</v>
      </c>
      <c r="D607" s="10" t="str">
        <f>MID(base_piv2[[#This Row],[knr kommune]],6,25)</f>
        <v xml:space="preserve">Vestre Slidre </v>
      </c>
      <c r="E607" s="10" t="str">
        <f>CONCATENATE(base_piv2[[#This Row],[kommune]]," (",base_piv2[[#This Row],[fotoår]],")")</f>
        <v>Vestre Slidre  (2009)</v>
      </c>
      <c r="F607" s="10" t="s">
        <v>918</v>
      </c>
      <c r="G607" s="10">
        <v>7</v>
      </c>
      <c r="H607" s="11" t="s">
        <v>913</v>
      </c>
    </row>
    <row r="608" spans="1:8">
      <c r="A608" s="10" t="s">
        <v>83</v>
      </c>
      <c r="B608" s="10" t="str">
        <f>MID(base_piv2[[#This Row],[fnr fylke]],4,25)</f>
        <v>Oppland</v>
      </c>
      <c r="C608" s="10" t="s">
        <v>566</v>
      </c>
      <c r="D608" s="10" t="str">
        <f>MID(base_piv2[[#This Row],[knr kommune]],6,25)</f>
        <v xml:space="preserve">Vestre Slidre </v>
      </c>
      <c r="E608" s="10" t="str">
        <f>CONCATENATE(base_piv2[[#This Row],[kommune]]," (",base_piv2[[#This Row],[fotoår]],")")</f>
        <v>Vestre Slidre  (2009)</v>
      </c>
      <c r="F608" s="10" t="s">
        <v>470</v>
      </c>
      <c r="G608" s="10">
        <v>9</v>
      </c>
      <c r="H608" s="11" t="s">
        <v>913</v>
      </c>
    </row>
    <row r="609" spans="1:8">
      <c r="A609" s="10" t="s">
        <v>83</v>
      </c>
      <c r="B609" s="10" t="str">
        <f>MID(base_piv2[[#This Row],[fnr fylke]],4,25)</f>
        <v>Oppland</v>
      </c>
      <c r="C609" s="10" t="s">
        <v>566</v>
      </c>
      <c r="D609" s="10" t="str">
        <f>MID(base_piv2[[#This Row],[knr kommune]],6,25)</f>
        <v xml:space="preserve">Vestre Slidre </v>
      </c>
      <c r="E609" s="10" t="str">
        <f>CONCATENATE(base_piv2[[#This Row],[kommune]]," (",base_piv2[[#This Row],[fotoår]],")")</f>
        <v>Vestre Slidre  (2009)</v>
      </c>
      <c r="F609" s="10" t="s">
        <v>471</v>
      </c>
      <c r="G609" s="10">
        <v>1</v>
      </c>
      <c r="H609" s="11" t="s">
        <v>913</v>
      </c>
    </row>
    <row r="610" spans="1:8">
      <c r="A610" s="10" t="s">
        <v>83</v>
      </c>
      <c r="B610" s="10" t="str">
        <f>MID(base_piv2[[#This Row],[fnr fylke]],4,25)</f>
        <v>Oppland</v>
      </c>
      <c r="C610" s="10" t="s">
        <v>566</v>
      </c>
      <c r="D610" s="10" t="str">
        <f>MID(base_piv2[[#This Row],[knr kommune]],6,25)</f>
        <v xml:space="preserve">Vestre Slidre </v>
      </c>
      <c r="E610" s="10" t="str">
        <f>CONCATENATE(base_piv2[[#This Row],[kommune]]," (",base_piv2[[#This Row],[fotoår]],")")</f>
        <v>Vestre Slidre  (2009)</v>
      </c>
      <c r="F610" s="10" t="s">
        <v>472</v>
      </c>
      <c r="G610" s="10">
        <v>3</v>
      </c>
      <c r="H610" s="11" t="s">
        <v>913</v>
      </c>
    </row>
    <row r="611" spans="1:8">
      <c r="A611" s="10" t="s">
        <v>83</v>
      </c>
      <c r="B611" s="10" t="str">
        <f>MID(base_piv2[[#This Row],[fnr fylke]],4,25)</f>
        <v>Oppland</v>
      </c>
      <c r="C611" s="10" t="s">
        <v>567</v>
      </c>
      <c r="D611" s="10" t="str">
        <f>MID(base_piv2[[#This Row],[knr kommune]],6,25)</f>
        <v xml:space="preserve">Øystre Slidre </v>
      </c>
      <c r="E611" s="10" t="str">
        <f>CONCATENATE(base_piv2[[#This Row],[kommune]]," (",base_piv2[[#This Row],[fotoår]],")")</f>
        <v>Øystre Slidre  (2005)</v>
      </c>
      <c r="F611" s="10" t="s">
        <v>467</v>
      </c>
      <c r="G611" s="10">
        <v>20</v>
      </c>
      <c r="H611" s="11" t="s">
        <v>911</v>
      </c>
    </row>
    <row r="612" spans="1:8">
      <c r="A612" s="10" t="s">
        <v>83</v>
      </c>
      <c r="B612" s="10" t="str">
        <f>MID(base_piv2[[#This Row],[fnr fylke]],4,25)</f>
        <v>Oppland</v>
      </c>
      <c r="C612" s="10" t="s">
        <v>567</v>
      </c>
      <c r="D612" s="10" t="str">
        <f>MID(base_piv2[[#This Row],[knr kommune]],6,25)</f>
        <v xml:space="preserve">Øystre Slidre </v>
      </c>
      <c r="E612" s="10" t="str">
        <f>CONCATENATE(base_piv2[[#This Row],[kommune]]," (",base_piv2[[#This Row],[fotoår]],")")</f>
        <v>Øystre Slidre  (2005)</v>
      </c>
      <c r="F612" s="10" t="s">
        <v>466</v>
      </c>
      <c r="G612" s="10">
        <v>3</v>
      </c>
      <c r="H612" s="11" t="s">
        <v>911</v>
      </c>
    </row>
    <row r="613" spans="1:8">
      <c r="A613" s="10" t="s">
        <v>83</v>
      </c>
      <c r="B613" s="10" t="str">
        <f>MID(base_piv2[[#This Row],[fnr fylke]],4,25)</f>
        <v>Oppland</v>
      </c>
      <c r="C613" s="10" t="s">
        <v>567</v>
      </c>
      <c r="D613" s="10" t="str">
        <f>MID(base_piv2[[#This Row],[knr kommune]],6,25)</f>
        <v xml:space="preserve">Øystre Slidre </v>
      </c>
      <c r="E613" s="10" t="str">
        <f>CONCATENATE(base_piv2[[#This Row],[kommune]]," (",base_piv2[[#This Row],[fotoår]],")")</f>
        <v>Øystre Slidre  (2005)</v>
      </c>
      <c r="F613" s="10" t="s">
        <v>468</v>
      </c>
      <c r="G613" s="10">
        <v>26</v>
      </c>
      <c r="H613" s="11" t="s">
        <v>911</v>
      </c>
    </row>
    <row r="614" spans="1:8">
      <c r="A614" s="10" t="s">
        <v>83</v>
      </c>
      <c r="B614" s="10" t="str">
        <f>MID(base_piv2[[#This Row],[fnr fylke]],4,25)</f>
        <v>Oppland</v>
      </c>
      <c r="C614" s="10" t="s">
        <v>567</v>
      </c>
      <c r="D614" s="10" t="str">
        <f>MID(base_piv2[[#This Row],[knr kommune]],6,25)</f>
        <v xml:space="preserve">Øystre Slidre </v>
      </c>
      <c r="E614" s="10" t="str">
        <f>CONCATENATE(base_piv2[[#This Row],[kommune]]," (",base_piv2[[#This Row],[fotoår]],")")</f>
        <v>Øystre Slidre  (2005)</v>
      </c>
      <c r="F614" s="10" t="s">
        <v>918</v>
      </c>
      <c r="G614" s="10">
        <v>24</v>
      </c>
      <c r="H614" s="11" t="s">
        <v>911</v>
      </c>
    </row>
    <row r="615" spans="1:8">
      <c r="A615" s="10" t="s">
        <v>83</v>
      </c>
      <c r="B615" s="10" t="str">
        <f>MID(base_piv2[[#This Row],[fnr fylke]],4,25)</f>
        <v>Oppland</v>
      </c>
      <c r="C615" s="10" t="s">
        <v>567</v>
      </c>
      <c r="D615" s="10" t="str">
        <f>MID(base_piv2[[#This Row],[knr kommune]],6,25)</f>
        <v xml:space="preserve">Øystre Slidre </v>
      </c>
      <c r="E615" s="10" t="str">
        <f>CONCATENATE(base_piv2[[#This Row],[kommune]]," (",base_piv2[[#This Row],[fotoår]],")")</f>
        <v>Øystre Slidre  (2005)</v>
      </c>
      <c r="F615" s="10" t="s">
        <v>470</v>
      </c>
      <c r="G615" s="10">
        <v>17</v>
      </c>
      <c r="H615" s="11" t="s">
        <v>911</v>
      </c>
    </row>
    <row r="616" spans="1:8">
      <c r="A616" s="10" t="s">
        <v>83</v>
      </c>
      <c r="B616" s="10" t="str">
        <f>MID(base_piv2[[#This Row],[fnr fylke]],4,25)</f>
        <v>Oppland</v>
      </c>
      <c r="C616" s="10" t="s">
        <v>567</v>
      </c>
      <c r="D616" s="10" t="str">
        <f>MID(base_piv2[[#This Row],[knr kommune]],6,25)</f>
        <v xml:space="preserve">Øystre Slidre </v>
      </c>
      <c r="E616" s="10" t="str">
        <f>CONCATENATE(base_piv2[[#This Row],[kommune]]," (",base_piv2[[#This Row],[fotoår]],")")</f>
        <v>Øystre Slidre  (2005)</v>
      </c>
      <c r="F616" s="10" t="s">
        <v>471</v>
      </c>
      <c r="G616" s="10">
        <v>0</v>
      </c>
      <c r="H616" s="11" t="s">
        <v>911</v>
      </c>
    </row>
    <row r="617" spans="1:8">
      <c r="A617" s="10" t="s">
        <v>83</v>
      </c>
      <c r="B617" s="10" t="str">
        <f>MID(base_piv2[[#This Row],[fnr fylke]],4,25)</f>
        <v>Oppland</v>
      </c>
      <c r="C617" s="10" t="s">
        <v>567</v>
      </c>
      <c r="D617" s="10" t="str">
        <f>MID(base_piv2[[#This Row],[knr kommune]],6,25)</f>
        <v xml:space="preserve">Øystre Slidre </v>
      </c>
      <c r="E617" s="10" t="str">
        <f>CONCATENATE(base_piv2[[#This Row],[kommune]]," (",base_piv2[[#This Row],[fotoår]],")")</f>
        <v>Øystre Slidre  (2005)</v>
      </c>
      <c r="F617" s="10" t="s">
        <v>472</v>
      </c>
      <c r="G617" s="10">
        <v>5</v>
      </c>
      <c r="H617" s="11" t="s">
        <v>911</v>
      </c>
    </row>
    <row r="618" spans="1:8">
      <c r="A618" s="10" t="s">
        <v>83</v>
      </c>
      <c r="B618" s="10" t="str">
        <f>MID(base_piv2[[#This Row],[fnr fylke]],4,25)</f>
        <v>Oppland</v>
      </c>
      <c r="C618" s="10" t="s">
        <v>568</v>
      </c>
      <c r="D618" s="10" t="str">
        <f>MID(base_piv2[[#This Row],[knr kommune]],6,25)</f>
        <v xml:space="preserve">Vang </v>
      </c>
      <c r="E618" s="10" t="str">
        <f>CONCATENATE(base_piv2[[#This Row],[kommune]]," (",base_piv2[[#This Row],[fotoår]],")")</f>
        <v>Vang  (2004)</v>
      </c>
      <c r="F618" s="10" t="s">
        <v>467</v>
      </c>
      <c r="G618" s="10">
        <v>16</v>
      </c>
      <c r="H618" s="11" t="s">
        <v>908</v>
      </c>
    </row>
    <row r="619" spans="1:8">
      <c r="A619" s="10" t="s">
        <v>83</v>
      </c>
      <c r="B619" s="10" t="str">
        <f>MID(base_piv2[[#This Row],[fnr fylke]],4,25)</f>
        <v>Oppland</v>
      </c>
      <c r="C619" s="10" t="s">
        <v>568</v>
      </c>
      <c r="D619" s="10" t="str">
        <f>MID(base_piv2[[#This Row],[knr kommune]],6,25)</f>
        <v xml:space="preserve">Vang </v>
      </c>
      <c r="E619" s="10" t="str">
        <f>CONCATENATE(base_piv2[[#This Row],[kommune]]," (",base_piv2[[#This Row],[fotoår]],")")</f>
        <v>Vang  (2004)</v>
      </c>
      <c r="F619" s="10" t="s">
        <v>466</v>
      </c>
      <c r="G619" s="10">
        <v>28</v>
      </c>
      <c r="H619" s="11" t="s">
        <v>908</v>
      </c>
    </row>
    <row r="620" spans="1:8">
      <c r="A620" s="10" t="s">
        <v>83</v>
      </c>
      <c r="B620" s="10" t="str">
        <f>MID(base_piv2[[#This Row],[fnr fylke]],4,25)</f>
        <v>Oppland</v>
      </c>
      <c r="C620" s="10" t="s">
        <v>568</v>
      </c>
      <c r="D620" s="10" t="str">
        <f>MID(base_piv2[[#This Row],[knr kommune]],6,25)</f>
        <v xml:space="preserve">Vang </v>
      </c>
      <c r="E620" s="10" t="str">
        <f>CONCATENATE(base_piv2[[#This Row],[kommune]]," (",base_piv2[[#This Row],[fotoår]],")")</f>
        <v>Vang  (2004)</v>
      </c>
      <c r="F620" s="10" t="s">
        <v>468</v>
      </c>
      <c r="G620" s="10">
        <v>79</v>
      </c>
      <c r="H620" s="11" t="s">
        <v>908</v>
      </c>
    </row>
    <row r="621" spans="1:8">
      <c r="A621" s="10" t="s">
        <v>83</v>
      </c>
      <c r="B621" s="10" t="str">
        <f>MID(base_piv2[[#This Row],[fnr fylke]],4,25)</f>
        <v>Oppland</v>
      </c>
      <c r="C621" s="10" t="s">
        <v>568</v>
      </c>
      <c r="D621" s="10" t="str">
        <f>MID(base_piv2[[#This Row],[knr kommune]],6,25)</f>
        <v xml:space="preserve">Vang </v>
      </c>
      <c r="E621" s="10" t="str">
        <f>CONCATENATE(base_piv2[[#This Row],[kommune]]," (",base_piv2[[#This Row],[fotoår]],")")</f>
        <v>Vang  (2004)</v>
      </c>
      <c r="F621" s="10" t="s">
        <v>918</v>
      </c>
      <c r="G621" s="10">
        <v>26</v>
      </c>
      <c r="H621" s="11" t="s">
        <v>908</v>
      </c>
    </row>
    <row r="622" spans="1:8">
      <c r="A622" s="10" t="s">
        <v>83</v>
      </c>
      <c r="B622" s="10" t="str">
        <f>MID(base_piv2[[#This Row],[fnr fylke]],4,25)</f>
        <v>Oppland</v>
      </c>
      <c r="C622" s="10" t="s">
        <v>568</v>
      </c>
      <c r="D622" s="10" t="str">
        <f>MID(base_piv2[[#This Row],[knr kommune]],6,25)</f>
        <v xml:space="preserve">Vang </v>
      </c>
      <c r="E622" s="10" t="str">
        <f>CONCATENATE(base_piv2[[#This Row],[kommune]]," (",base_piv2[[#This Row],[fotoår]],")")</f>
        <v>Vang  (2004)</v>
      </c>
      <c r="F622" s="10" t="s">
        <v>470</v>
      </c>
      <c r="G622" s="10">
        <v>13</v>
      </c>
      <c r="H622" s="11" t="s">
        <v>908</v>
      </c>
    </row>
    <row r="623" spans="1:8">
      <c r="A623" s="10" t="s">
        <v>83</v>
      </c>
      <c r="B623" s="10" t="str">
        <f>MID(base_piv2[[#This Row],[fnr fylke]],4,25)</f>
        <v>Oppland</v>
      </c>
      <c r="C623" s="10" t="s">
        <v>568</v>
      </c>
      <c r="D623" s="10" t="str">
        <f>MID(base_piv2[[#This Row],[knr kommune]],6,25)</f>
        <v xml:space="preserve">Vang </v>
      </c>
      <c r="E623" s="10" t="str">
        <f>CONCATENATE(base_piv2[[#This Row],[kommune]]," (",base_piv2[[#This Row],[fotoår]],")")</f>
        <v>Vang  (2004)</v>
      </c>
      <c r="F623" s="10" t="s">
        <v>471</v>
      </c>
      <c r="G623" s="10">
        <v>0</v>
      </c>
      <c r="H623" s="11" t="s">
        <v>908</v>
      </c>
    </row>
    <row r="624" spans="1:8">
      <c r="A624" s="10" t="s">
        <v>83</v>
      </c>
      <c r="B624" s="10" t="str">
        <f>MID(base_piv2[[#This Row],[fnr fylke]],4,25)</f>
        <v>Oppland</v>
      </c>
      <c r="C624" s="10" t="s">
        <v>568</v>
      </c>
      <c r="D624" s="10" t="str">
        <f>MID(base_piv2[[#This Row],[knr kommune]],6,25)</f>
        <v xml:space="preserve">Vang </v>
      </c>
      <c r="E624" s="10" t="str">
        <f>CONCATENATE(base_piv2[[#This Row],[kommune]]," (",base_piv2[[#This Row],[fotoår]],")")</f>
        <v>Vang  (2004)</v>
      </c>
      <c r="F624" s="10" t="s">
        <v>472</v>
      </c>
      <c r="G624" s="10">
        <v>4</v>
      </c>
      <c r="H624" s="11" t="s">
        <v>908</v>
      </c>
    </row>
    <row r="625" spans="1:8">
      <c r="A625" s="10" t="s">
        <v>114</v>
      </c>
      <c r="B625" s="10" t="str">
        <f>MID(base_piv2[[#This Row],[fnr fylke]],4,25)</f>
        <v>Buskerud</v>
      </c>
      <c r="C625" s="10" t="s">
        <v>569</v>
      </c>
      <c r="D625" s="10" t="str">
        <f>MID(base_piv2[[#This Row],[knr kommune]],6,25)</f>
        <v>Drammen</v>
      </c>
      <c r="E625" s="10" t="str">
        <f>CONCATENATE(base_piv2[[#This Row],[kommune]]," (",base_piv2[[#This Row],[fotoår]],")")</f>
        <v>Drammen (2008)</v>
      </c>
      <c r="F625" s="10" t="s">
        <v>467</v>
      </c>
      <c r="G625" s="10">
        <v>5</v>
      </c>
      <c r="H625" s="11" t="s">
        <v>909</v>
      </c>
    </row>
    <row r="626" spans="1:8">
      <c r="A626" s="10" t="s">
        <v>114</v>
      </c>
      <c r="B626" s="10" t="str">
        <f>MID(base_piv2[[#This Row],[fnr fylke]],4,25)</f>
        <v>Buskerud</v>
      </c>
      <c r="C626" s="10" t="s">
        <v>569</v>
      </c>
      <c r="D626" s="10" t="str">
        <f>MID(base_piv2[[#This Row],[knr kommune]],6,25)</f>
        <v>Drammen</v>
      </c>
      <c r="E626" s="10" t="str">
        <f>CONCATENATE(base_piv2[[#This Row],[kommune]]," (",base_piv2[[#This Row],[fotoår]],")")</f>
        <v>Drammen (2008)</v>
      </c>
      <c r="F626" s="10" t="s">
        <v>466</v>
      </c>
      <c r="G626" s="10">
        <v>0</v>
      </c>
      <c r="H626" s="11" t="s">
        <v>909</v>
      </c>
    </row>
    <row r="627" spans="1:8">
      <c r="A627" s="10" t="s">
        <v>114</v>
      </c>
      <c r="B627" s="10" t="str">
        <f>MID(base_piv2[[#This Row],[fnr fylke]],4,25)</f>
        <v>Buskerud</v>
      </c>
      <c r="C627" s="10" t="s">
        <v>569</v>
      </c>
      <c r="D627" s="10" t="str">
        <f>MID(base_piv2[[#This Row],[knr kommune]],6,25)</f>
        <v>Drammen</v>
      </c>
      <c r="E627" s="10" t="str">
        <f>CONCATENATE(base_piv2[[#This Row],[kommune]]," (",base_piv2[[#This Row],[fotoår]],")")</f>
        <v>Drammen (2008)</v>
      </c>
      <c r="F627" s="10" t="s">
        <v>468</v>
      </c>
      <c r="G627" s="10">
        <v>4</v>
      </c>
      <c r="H627" s="11" t="s">
        <v>909</v>
      </c>
    </row>
    <row r="628" spans="1:8">
      <c r="A628" s="10" t="s">
        <v>114</v>
      </c>
      <c r="B628" s="10" t="str">
        <f>MID(base_piv2[[#This Row],[fnr fylke]],4,25)</f>
        <v>Buskerud</v>
      </c>
      <c r="C628" s="10" t="s">
        <v>569</v>
      </c>
      <c r="D628" s="10" t="str">
        <f>MID(base_piv2[[#This Row],[knr kommune]],6,25)</f>
        <v>Drammen</v>
      </c>
      <c r="E628" s="10" t="str">
        <f>CONCATENATE(base_piv2[[#This Row],[kommune]]," (",base_piv2[[#This Row],[fotoår]],")")</f>
        <v>Drammen (2008)</v>
      </c>
      <c r="F628" s="10" t="s">
        <v>918</v>
      </c>
      <c r="G628" s="10">
        <v>58</v>
      </c>
      <c r="H628" s="11" t="s">
        <v>909</v>
      </c>
    </row>
    <row r="629" spans="1:8">
      <c r="A629" s="10" t="s">
        <v>114</v>
      </c>
      <c r="B629" s="10" t="str">
        <f>MID(base_piv2[[#This Row],[fnr fylke]],4,25)</f>
        <v>Buskerud</v>
      </c>
      <c r="C629" s="10" t="s">
        <v>569</v>
      </c>
      <c r="D629" s="10" t="str">
        <f>MID(base_piv2[[#This Row],[knr kommune]],6,25)</f>
        <v>Drammen</v>
      </c>
      <c r="E629" s="10" t="str">
        <f>CONCATENATE(base_piv2[[#This Row],[kommune]]," (",base_piv2[[#This Row],[fotoår]],")")</f>
        <v>Drammen (2008)</v>
      </c>
      <c r="F629" s="10" t="s">
        <v>470</v>
      </c>
      <c r="G629" s="10">
        <v>7</v>
      </c>
      <c r="H629" s="11" t="s">
        <v>909</v>
      </c>
    </row>
    <row r="630" spans="1:8">
      <c r="A630" s="10" t="s">
        <v>114</v>
      </c>
      <c r="B630" s="10" t="str">
        <f>MID(base_piv2[[#This Row],[fnr fylke]],4,25)</f>
        <v>Buskerud</v>
      </c>
      <c r="C630" s="10" t="s">
        <v>569</v>
      </c>
      <c r="D630" s="10" t="str">
        <f>MID(base_piv2[[#This Row],[knr kommune]],6,25)</f>
        <v>Drammen</v>
      </c>
      <c r="E630" s="10" t="str">
        <f>CONCATENATE(base_piv2[[#This Row],[kommune]]," (",base_piv2[[#This Row],[fotoår]],")")</f>
        <v>Drammen (2008)</v>
      </c>
      <c r="F630" s="10" t="s">
        <v>471</v>
      </c>
      <c r="G630" s="10">
        <v>116</v>
      </c>
      <c r="H630" s="11" t="s">
        <v>909</v>
      </c>
    </row>
    <row r="631" spans="1:8">
      <c r="A631" s="10" t="s">
        <v>114</v>
      </c>
      <c r="B631" s="10" t="str">
        <f>MID(base_piv2[[#This Row],[fnr fylke]],4,25)</f>
        <v>Buskerud</v>
      </c>
      <c r="C631" s="10" t="s">
        <v>569</v>
      </c>
      <c r="D631" s="10" t="str">
        <f>MID(base_piv2[[#This Row],[knr kommune]],6,25)</f>
        <v>Drammen</v>
      </c>
      <c r="E631" s="10" t="str">
        <f>CONCATENATE(base_piv2[[#This Row],[kommune]]," (",base_piv2[[#This Row],[fotoår]],")")</f>
        <v>Drammen (2008)</v>
      </c>
      <c r="F631" s="10" t="s">
        <v>472</v>
      </c>
      <c r="G631" s="10">
        <v>4</v>
      </c>
      <c r="H631" s="11" t="s">
        <v>909</v>
      </c>
    </row>
    <row r="632" spans="1:8">
      <c r="A632" s="10" t="s">
        <v>114</v>
      </c>
      <c r="B632" s="10" t="str">
        <f>MID(base_piv2[[#This Row],[fnr fylke]],4,25)</f>
        <v>Buskerud</v>
      </c>
      <c r="C632" s="10" t="s">
        <v>570</v>
      </c>
      <c r="D632" s="10" t="str">
        <f>MID(base_piv2[[#This Row],[knr kommune]],6,25)</f>
        <v>Kongsberg</v>
      </c>
      <c r="E632" s="10" t="str">
        <f>CONCATENATE(base_piv2[[#This Row],[kommune]]," (",base_piv2[[#This Row],[fotoår]],")")</f>
        <v>Kongsberg (2003)</v>
      </c>
      <c r="F632" s="10" t="s">
        <v>467</v>
      </c>
      <c r="G632" s="10">
        <v>76</v>
      </c>
      <c r="H632" s="11" t="s">
        <v>904</v>
      </c>
    </row>
    <row r="633" spans="1:8">
      <c r="A633" s="10" t="s">
        <v>114</v>
      </c>
      <c r="B633" s="10" t="str">
        <f>MID(base_piv2[[#This Row],[fnr fylke]],4,25)</f>
        <v>Buskerud</v>
      </c>
      <c r="C633" s="10" t="s">
        <v>570</v>
      </c>
      <c r="D633" s="10" t="str">
        <f>MID(base_piv2[[#This Row],[knr kommune]],6,25)</f>
        <v>Kongsberg</v>
      </c>
      <c r="E633" s="10" t="str">
        <f>CONCATENATE(base_piv2[[#This Row],[kommune]]," (",base_piv2[[#This Row],[fotoår]],")")</f>
        <v>Kongsberg (2003)</v>
      </c>
      <c r="F633" s="10" t="s">
        <v>466</v>
      </c>
      <c r="G633" s="10">
        <v>0</v>
      </c>
      <c r="H633" s="11" t="s">
        <v>904</v>
      </c>
    </row>
    <row r="634" spans="1:8">
      <c r="A634" s="10" t="s">
        <v>114</v>
      </c>
      <c r="B634" s="10" t="str">
        <f>MID(base_piv2[[#This Row],[fnr fylke]],4,25)</f>
        <v>Buskerud</v>
      </c>
      <c r="C634" s="10" t="s">
        <v>570</v>
      </c>
      <c r="D634" s="10" t="str">
        <f>MID(base_piv2[[#This Row],[knr kommune]],6,25)</f>
        <v>Kongsberg</v>
      </c>
      <c r="E634" s="10" t="str">
        <f>CONCATENATE(base_piv2[[#This Row],[kommune]]," (",base_piv2[[#This Row],[fotoår]],")")</f>
        <v>Kongsberg (2003)</v>
      </c>
      <c r="F634" s="10" t="s">
        <v>468</v>
      </c>
      <c r="G634" s="10">
        <v>27</v>
      </c>
      <c r="H634" s="11" t="s">
        <v>904</v>
      </c>
    </row>
    <row r="635" spans="1:8">
      <c r="A635" s="10" t="s">
        <v>114</v>
      </c>
      <c r="B635" s="10" t="str">
        <f>MID(base_piv2[[#This Row],[fnr fylke]],4,25)</f>
        <v>Buskerud</v>
      </c>
      <c r="C635" s="10" t="s">
        <v>570</v>
      </c>
      <c r="D635" s="10" t="str">
        <f>MID(base_piv2[[#This Row],[knr kommune]],6,25)</f>
        <v>Kongsberg</v>
      </c>
      <c r="E635" s="10" t="str">
        <f>CONCATENATE(base_piv2[[#This Row],[kommune]]," (",base_piv2[[#This Row],[fotoår]],")")</f>
        <v>Kongsberg (2003)</v>
      </c>
      <c r="F635" s="10" t="s">
        <v>918</v>
      </c>
      <c r="G635" s="10">
        <v>5</v>
      </c>
      <c r="H635" s="11" t="s">
        <v>904</v>
      </c>
    </row>
    <row r="636" spans="1:8">
      <c r="A636" s="10" t="s">
        <v>114</v>
      </c>
      <c r="B636" s="10" t="str">
        <f>MID(base_piv2[[#This Row],[fnr fylke]],4,25)</f>
        <v>Buskerud</v>
      </c>
      <c r="C636" s="10" t="s">
        <v>570</v>
      </c>
      <c r="D636" s="10" t="str">
        <f>MID(base_piv2[[#This Row],[knr kommune]],6,25)</f>
        <v>Kongsberg</v>
      </c>
      <c r="E636" s="10" t="str">
        <f>CONCATENATE(base_piv2[[#This Row],[kommune]]," (",base_piv2[[#This Row],[fotoår]],")")</f>
        <v>Kongsberg (2003)</v>
      </c>
      <c r="F636" s="10" t="s">
        <v>470</v>
      </c>
      <c r="G636" s="10">
        <v>27</v>
      </c>
      <c r="H636" s="11" t="s">
        <v>904</v>
      </c>
    </row>
    <row r="637" spans="1:8">
      <c r="A637" s="10" t="s">
        <v>114</v>
      </c>
      <c r="B637" s="10" t="str">
        <f>MID(base_piv2[[#This Row],[fnr fylke]],4,25)</f>
        <v>Buskerud</v>
      </c>
      <c r="C637" s="10" t="s">
        <v>570</v>
      </c>
      <c r="D637" s="10" t="str">
        <f>MID(base_piv2[[#This Row],[knr kommune]],6,25)</f>
        <v>Kongsberg</v>
      </c>
      <c r="E637" s="10" t="str">
        <f>CONCATENATE(base_piv2[[#This Row],[kommune]]," (",base_piv2[[#This Row],[fotoår]],")")</f>
        <v>Kongsberg (2003)</v>
      </c>
      <c r="F637" s="10" t="s">
        <v>471</v>
      </c>
      <c r="G637" s="10">
        <v>4</v>
      </c>
      <c r="H637" s="11" t="s">
        <v>904</v>
      </c>
    </row>
    <row r="638" spans="1:8">
      <c r="A638" s="10" t="s">
        <v>114</v>
      </c>
      <c r="B638" s="10" t="str">
        <f>MID(base_piv2[[#This Row],[fnr fylke]],4,25)</f>
        <v>Buskerud</v>
      </c>
      <c r="C638" s="10" t="s">
        <v>570</v>
      </c>
      <c r="D638" s="10" t="str">
        <f>MID(base_piv2[[#This Row],[knr kommune]],6,25)</f>
        <v>Kongsberg</v>
      </c>
      <c r="E638" s="10" t="str">
        <f>CONCATENATE(base_piv2[[#This Row],[kommune]]," (",base_piv2[[#This Row],[fotoår]],")")</f>
        <v>Kongsberg (2003)</v>
      </c>
      <c r="F638" s="10" t="s">
        <v>472</v>
      </c>
      <c r="G638" s="10">
        <v>18</v>
      </c>
      <c r="H638" s="11" t="s">
        <v>904</v>
      </c>
    </row>
    <row r="639" spans="1:8">
      <c r="A639" s="10" t="s">
        <v>114</v>
      </c>
      <c r="B639" s="10" t="str">
        <f>MID(base_piv2[[#This Row],[fnr fylke]],4,25)</f>
        <v>Buskerud</v>
      </c>
      <c r="C639" s="10" t="s">
        <v>571</v>
      </c>
      <c r="D639" s="10" t="str">
        <f>MID(base_piv2[[#This Row],[knr kommune]],6,25)</f>
        <v>Ringerike</v>
      </c>
      <c r="E639" s="10" t="str">
        <f>CONCATENATE(base_piv2[[#This Row],[kommune]]," (",base_piv2[[#This Row],[fotoår]],")")</f>
        <v>Ringerike (2004)</v>
      </c>
      <c r="F639" s="10" t="s">
        <v>467</v>
      </c>
      <c r="G639" s="10">
        <v>89</v>
      </c>
      <c r="H639" s="11" t="s">
        <v>908</v>
      </c>
    </row>
    <row r="640" spans="1:8">
      <c r="A640" s="10" t="s">
        <v>114</v>
      </c>
      <c r="B640" s="10" t="str">
        <f>MID(base_piv2[[#This Row],[fnr fylke]],4,25)</f>
        <v>Buskerud</v>
      </c>
      <c r="C640" s="10" t="s">
        <v>571</v>
      </c>
      <c r="D640" s="10" t="str">
        <f>MID(base_piv2[[#This Row],[knr kommune]],6,25)</f>
        <v>Ringerike</v>
      </c>
      <c r="E640" s="10" t="str">
        <f>CONCATENATE(base_piv2[[#This Row],[kommune]]," (",base_piv2[[#This Row],[fotoår]],")")</f>
        <v>Ringerike (2004)</v>
      </c>
      <c r="F640" s="10" t="s">
        <v>466</v>
      </c>
      <c r="G640" s="10">
        <v>1</v>
      </c>
      <c r="H640" s="11" t="s">
        <v>908</v>
      </c>
    </row>
    <row r="641" spans="1:8">
      <c r="A641" s="10" t="s">
        <v>114</v>
      </c>
      <c r="B641" s="10" t="str">
        <f>MID(base_piv2[[#This Row],[fnr fylke]],4,25)</f>
        <v>Buskerud</v>
      </c>
      <c r="C641" s="10" t="s">
        <v>571</v>
      </c>
      <c r="D641" s="10" t="str">
        <f>MID(base_piv2[[#This Row],[knr kommune]],6,25)</f>
        <v>Ringerike</v>
      </c>
      <c r="E641" s="10" t="str">
        <f>CONCATENATE(base_piv2[[#This Row],[kommune]]," (",base_piv2[[#This Row],[fotoår]],")")</f>
        <v>Ringerike (2004)</v>
      </c>
      <c r="F641" s="10" t="s">
        <v>468</v>
      </c>
      <c r="G641" s="10">
        <v>32</v>
      </c>
      <c r="H641" s="11" t="s">
        <v>908</v>
      </c>
    </row>
    <row r="642" spans="1:8">
      <c r="A642" s="10" t="s">
        <v>114</v>
      </c>
      <c r="B642" s="10" t="str">
        <f>MID(base_piv2[[#This Row],[fnr fylke]],4,25)</f>
        <v>Buskerud</v>
      </c>
      <c r="C642" s="10" t="s">
        <v>571</v>
      </c>
      <c r="D642" s="10" t="str">
        <f>MID(base_piv2[[#This Row],[knr kommune]],6,25)</f>
        <v>Ringerike</v>
      </c>
      <c r="E642" s="10" t="str">
        <f>CONCATENATE(base_piv2[[#This Row],[kommune]]," (",base_piv2[[#This Row],[fotoår]],")")</f>
        <v>Ringerike (2004)</v>
      </c>
      <c r="F642" s="10" t="s">
        <v>918</v>
      </c>
      <c r="G642" s="10">
        <v>34</v>
      </c>
      <c r="H642" s="11" t="s">
        <v>908</v>
      </c>
    </row>
    <row r="643" spans="1:8">
      <c r="A643" s="10" t="s">
        <v>114</v>
      </c>
      <c r="B643" s="10" t="str">
        <f>MID(base_piv2[[#This Row],[fnr fylke]],4,25)</f>
        <v>Buskerud</v>
      </c>
      <c r="C643" s="10" t="s">
        <v>571</v>
      </c>
      <c r="D643" s="10" t="str">
        <f>MID(base_piv2[[#This Row],[knr kommune]],6,25)</f>
        <v>Ringerike</v>
      </c>
      <c r="E643" s="10" t="str">
        <f>CONCATENATE(base_piv2[[#This Row],[kommune]]," (",base_piv2[[#This Row],[fotoår]],")")</f>
        <v>Ringerike (2004)</v>
      </c>
      <c r="F643" s="10" t="s">
        <v>470</v>
      </c>
      <c r="G643" s="10">
        <v>91</v>
      </c>
      <c r="H643" s="11" t="s">
        <v>908</v>
      </c>
    </row>
    <row r="644" spans="1:8">
      <c r="A644" s="10" t="s">
        <v>114</v>
      </c>
      <c r="B644" s="10" t="str">
        <f>MID(base_piv2[[#This Row],[fnr fylke]],4,25)</f>
        <v>Buskerud</v>
      </c>
      <c r="C644" s="10" t="s">
        <v>571</v>
      </c>
      <c r="D644" s="10" t="str">
        <f>MID(base_piv2[[#This Row],[knr kommune]],6,25)</f>
        <v>Ringerike</v>
      </c>
      <c r="E644" s="10" t="str">
        <f>CONCATENATE(base_piv2[[#This Row],[kommune]]," (",base_piv2[[#This Row],[fotoår]],")")</f>
        <v>Ringerike (2004)</v>
      </c>
      <c r="F644" s="10" t="s">
        <v>471</v>
      </c>
      <c r="G644" s="10">
        <v>41</v>
      </c>
      <c r="H644" s="11" t="s">
        <v>908</v>
      </c>
    </row>
    <row r="645" spans="1:8">
      <c r="A645" s="10" t="s">
        <v>114</v>
      </c>
      <c r="B645" s="10" t="str">
        <f>MID(base_piv2[[#This Row],[fnr fylke]],4,25)</f>
        <v>Buskerud</v>
      </c>
      <c r="C645" s="10" t="s">
        <v>571</v>
      </c>
      <c r="D645" s="10" t="str">
        <f>MID(base_piv2[[#This Row],[knr kommune]],6,25)</f>
        <v>Ringerike</v>
      </c>
      <c r="E645" s="10" t="str">
        <f>CONCATENATE(base_piv2[[#This Row],[kommune]]," (",base_piv2[[#This Row],[fotoår]],")")</f>
        <v>Ringerike (2004)</v>
      </c>
      <c r="F645" s="10" t="s">
        <v>472</v>
      </c>
      <c r="G645" s="10">
        <v>15</v>
      </c>
      <c r="H645" s="11" t="s">
        <v>908</v>
      </c>
    </row>
    <row r="646" spans="1:8">
      <c r="A646" s="10" t="s">
        <v>114</v>
      </c>
      <c r="B646" s="10" t="str">
        <f>MID(base_piv2[[#This Row],[fnr fylke]],4,25)</f>
        <v>Buskerud</v>
      </c>
      <c r="C646" s="10" t="s">
        <v>572</v>
      </c>
      <c r="D646" s="10" t="str">
        <f>MID(base_piv2[[#This Row],[knr kommune]],6,25)</f>
        <v xml:space="preserve">Hole </v>
      </c>
      <c r="E646" s="10" t="str">
        <f>CONCATENATE(base_piv2[[#This Row],[kommune]]," (",base_piv2[[#This Row],[fotoår]],")")</f>
        <v>Hole  (2003)</v>
      </c>
      <c r="F646" s="10" t="s">
        <v>467</v>
      </c>
      <c r="G646" s="10">
        <v>86</v>
      </c>
      <c r="H646" s="11" t="s">
        <v>904</v>
      </c>
    </row>
    <row r="647" spans="1:8">
      <c r="A647" s="10" t="s">
        <v>114</v>
      </c>
      <c r="B647" s="10" t="str">
        <f>MID(base_piv2[[#This Row],[fnr fylke]],4,25)</f>
        <v>Buskerud</v>
      </c>
      <c r="C647" s="10" t="s">
        <v>572</v>
      </c>
      <c r="D647" s="10" t="str">
        <f>MID(base_piv2[[#This Row],[knr kommune]],6,25)</f>
        <v xml:space="preserve">Hole </v>
      </c>
      <c r="E647" s="10" t="str">
        <f>CONCATENATE(base_piv2[[#This Row],[kommune]]," (",base_piv2[[#This Row],[fotoår]],")")</f>
        <v>Hole  (2003)</v>
      </c>
      <c r="F647" s="10" t="s">
        <v>466</v>
      </c>
      <c r="G647" s="10">
        <v>6</v>
      </c>
      <c r="H647" s="11" t="s">
        <v>904</v>
      </c>
    </row>
    <row r="648" spans="1:8">
      <c r="A648" s="10" t="s">
        <v>114</v>
      </c>
      <c r="B648" s="10" t="str">
        <f>MID(base_piv2[[#This Row],[fnr fylke]],4,25)</f>
        <v>Buskerud</v>
      </c>
      <c r="C648" s="10" t="s">
        <v>572</v>
      </c>
      <c r="D648" s="10" t="str">
        <f>MID(base_piv2[[#This Row],[knr kommune]],6,25)</f>
        <v xml:space="preserve">Hole </v>
      </c>
      <c r="E648" s="10" t="str">
        <f>CONCATENATE(base_piv2[[#This Row],[kommune]]," (",base_piv2[[#This Row],[fotoår]],")")</f>
        <v>Hole  (2003)</v>
      </c>
      <c r="F648" s="10" t="s">
        <v>468</v>
      </c>
      <c r="G648" s="10">
        <v>47</v>
      </c>
      <c r="H648" s="11" t="s">
        <v>904</v>
      </c>
    </row>
    <row r="649" spans="1:8">
      <c r="A649" s="10" t="s">
        <v>114</v>
      </c>
      <c r="B649" s="10" t="str">
        <f>MID(base_piv2[[#This Row],[fnr fylke]],4,25)</f>
        <v>Buskerud</v>
      </c>
      <c r="C649" s="10" t="s">
        <v>572</v>
      </c>
      <c r="D649" s="10" t="str">
        <f>MID(base_piv2[[#This Row],[knr kommune]],6,25)</f>
        <v xml:space="preserve">Hole </v>
      </c>
      <c r="E649" s="10" t="str">
        <f>CONCATENATE(base_piv2[[#This Row],[kommune]]," (",base_piv2[[#This Row],[fotoår]],")")</f>
        <v>Hole  (2003)</v>
      </c>
      <c r="F649" s="10" t="s">
        <v>918</v>
      </c>
      <c r="G649" s="10">
        <v>15</v>
      </c>
      <c r="H649" s="11" t="s">
        <v>904</v>
      </c>
    </row>
    <row r="650" spans="1:8">
      <c r="A650" s="10" t="s">
        <v>114</v>
      </c>
      <c r="B650" s="10" t="str">
        <f>MID(base_piv2[[#This Row],[fnr fylke]],4,25)</f>
        <v>Buskerud</v>
      </c>
      <c r="C650" s="10" t="s">
        <v>572</v>
      </c>
      <c r="D650" s="10" t="str">
        <f>MID(base_piv2[[#This Row],[knr kommune]],6,25)</f>
        <v xml:space="preserve">Hole </v>
      </c>
      <c r="E650" s="10" t="str">
        <f>CONCATENATE(base_piv2[[#This Row],[kommune]]," (",base_piv2[[#This Row],[fotoår]],")")</f>
        <v>Hole  (2003)</v>
      </c>
      <c r="F650" s="10" t="s">
        <v>470</v>
      </c>
      <c r="G650" s="10">
        <v>32</v>
      </c>
      <c r="H650" s="11" t="s">
        <v>904</v>
      </c>
    </row>
    <row r="651" spans="1:8">
      <c r="A651" s="10" t="s">
        <v>114</v>
      </c>
      <c r="B651" s="10" t="str">
        <f>MID(base_piv2[[#This Row],[fnr fylke]],4,25)</f>
        <v>Buskerud</v>
      </c>
      <c r="C651" s="10" t="s">
        <v>572</v>
      </c>
      <c r="D651" s="10" t="str">
        <f>MID(base_piv2[[#This Row],[knr kommune]],6,25)</f>
        <v xml:space="preserve">Hole </v>
      </c>
      <c r="E651" s="10" t="str">
        <f>CONCATENATE(base_piv2[[#This Row],[kommune]]," (",base_piv2[[#This Row],[fotoår]],")")</f>
        <v>Hole  (2003)</v>
      </c>
      <c r="F651" s="10" t="s">
        <v>471</v>
      </c>
      <c r="G651" s="10">
        <v>2</v>
      </c>
      <c r="H651" s="11" t="s">
        <v>904</v>
      </c>
    </row>
    <row r="652" spans="1:8">
      <c r="A652" s="10" t="s">
        <v>114</v>
      </c>
      <c r="B652" s="10" t="str">
        <f>MID(base_piv2[[#This Row],[fnr fylke]],4,25)</f>
        <v>Buskerud</v>
      </c>
      <c r="C652" s="10" t="s">
        <v>572</v>
      </c>
      <c r="D652" s="10" t="str">
        <f>MID(base_piv2[[#This Row],[knr kommune]],6,25)</f>
        <v xml:space="preserve">Hole </v>
      </c>
      <c r="E652" s="10" t="str">
        <f>CONCATENATE(base_piv2[[#This Row],[kommune]]," (",base_piv2[[#This Row],[fotoår]],")")</f>
        <v>Hole  (2003)</v>
      </c>
      <c r="F652" s="10" t="s">
        <v>472</v>
      </c>
      <c r="G652" s="10">
        <v>21</v>
      </c>
      <c r="H652" s="11" t="s">
        <v>904</v>
      </c>
    </row>
    <row r="653" spans="1:8">
      <c r="A653" s="10" t="s">
        <v>114</v>
      </c>
      <c r="B653" s="10" t="str">
        <f>MID(base_piv2[[#This Row],[fnr fylke]],4,25)</f>
        <v>Buskerud</v>
      </c>
      <c r="C653" s="10" t="s">
        <v>573</v>
      </c>
      <c r="D653" s="10" t="str">
        <f>MID(base_piv2[[#This Row],[knr kommune]],6,25)</f>
        <v>Flå</v>
      </c>
      <c r="E653" s="10" t="str">
        <f>CONCATENATE(base_piv2[[#This Row],[kommune]]," (",base_piv2[[#This Row],[fotoår]],")")</f>
        <v>Flå (2008)</v>
      </c>
      <c r="F653" s="10" t="s">
        <v>467</v>
      </c>
      <c r="G653" s="10">
        <v>26</v>
      </c>
      <c r="H653" s="11" t="s">
        <v>909</v>
      </c>
    </row>
    <row r="654" spans="1:8">
      <c r="A654" s="10" t="s">
        <v>114</v>
      </c>
      <c r="B654" s="10" t="str">
        <f>MID(base_piv2[[#This Row],[fnr fylke]],4,25)</f>
        <v>Buskerud</v>
      </c>
      <c r="C654" s="10" t="s">
        <v>573</v>
      </c>
      <c r="D654" s="10" t="str">
        <f>MID(base_piv2[[#This Row],[knr kommune]],6,25)</f>
        <v>Flå</v>
      </c>
      <c r="E654" s="10" t="str">
        <f>CONCATENATE(base_piv2[[#This Row],[kommune]]," (",base_piv2[[#This Row],[fotoår]],")")</f>
        <v>Flå (2008)</v>
      </c>
      <c r="F654" s="10" t="s">
        <v>466</v>
      </c>
      <c r="G654" s="10">
        <v>1</v>
      </c>
      <c r="H654" s="11" t="s">
        <v>909</v>
      </c>
    </row>
    <row r="655" spans="1:8">
      <c r="A655" s="10" t="s">
        <v>114</v>
      </c>
      <c r="B655" s="10" t="str">
        <f>MID(base_piv2[[#This Row],[fnr fylke]],4,25)</f>
        <v>Buskerud</v>
      </c>
      <c r="C655" s="10" t="s">
        <v>573</v>
      </c>
      <c r="D655" s="10" t="str">
        <f>MID(base_piv2[[#This Row],[knr kommune]],6,25)</f>
        <v>Flå</v>
      </c>
      <c r="E655" s="10" t="str">
        <f>CONCATENATE(base_piv2[[#This Row],[kommune]]," (",base_piv2[[#This Row],[fotoår]],")")</f>
        <v>Flå (2008)</v>
      </c>
      <c r="F655" s="10" t="s">
        <v>468</v>
      </c>
      <c r="G655" s="10">
        <v>7</v>
      </c>
      <c r="H655" s="11" t="s">
        <v>909</v>
      </c>
    </row>
    <row r="656" spans="1:8">
      <c r="A656" s="10" t="s">
        <v>114</v>
      </c>
      <c r="B656" s="10" t="str">
        <f>MID(base_piv2[[#This Row],[fnr fylke]],4,25)</f>
        <v>Buskerud</v>
      </c>
      <c r="C656" s="10" t="s">
        <v>573</v>
      </c>
      <c r="D656" s="10" t="str">
        <f>MID(base_piv2[[#This Row],[knr kommune]],6,25)</f>
        <v>Flå</v>
      </c>
      <c r="E656" s="10" t="str">
        <f>CONCATENATE(base_piv2[[#This Row],[kommune]]," (",base_piv2[[#This Row],[fotoår]],")")</f>
        <v>Flå (2008)</v>
      </c>
      <c r="F656" s="10" t="s">
        <v>918</v>
      </c>
      <c r="G656" s="10">
        <v>7</v>
      </c>
      <c r="H656" s="11" t="s">
        <v>909</v>
      </c>
    </row>
    <row r="657" spans="1:8">
      <c r="A657" s="10" t="s">
        <v>114</v>
      </c>
      <c r="B657" s="10" t="str">
        <f>MID(base_piv2[[#This Row],[fnr fylke]],4,25)</f>
        <v>Buskerud</v>
      </c>
      <c r="C657" s="10" t="s">
        <v>573</v>
      </c>
      <c r="D657" s="10" t="str">
        <f>MID(base_piv2[[#This Row],[knr kommune]],6,25)</f>
        <v>Flå</v>
      </c>
      <c r="E657" s="10" t="str">
        <f>CONCATENATE(base_piv2[[#This Row],[kommune]]," (",base_piv2[[#This Row],[fotoår]],")")</f>
        <v>Flå (2008)</v>
      </c>
      <c r="F657" s="10" t="s">
        <v>470</v>
      </c>
      <c r="G657" s="10">
        <v>7</v>
      </c>
      <c r="H657" s="11" t="s">
        <v>909</v>
      </c>
    </row>
    <row r="658" spans="1:8">
      <c r="A658" s="10" t="s">
        <v>114</v>
      </c>
      <c r="B658" s="10" t="str">
        <f>MID(base_piv2[[#This Row],[fnr fylke]],4,25)</f>
        <v>Buskerud</v>
      </c>
      <c r="C658" s="10" t="s">
        <v>573</v>
      </c>
      <c r="D658" s="10" t="str">
        <f>MID(base_piv2[[#This Row],[knr kommune]],6,25)</f>
        <v>Flå</v>
      </c>
      <c r="E658" s="10" t="str">
        <f>CONCATENATE(base_piv2[[#This Row],[kommune]]," (",base_piv2[[#This Row],[fotoår]],")")</f>
        <v>Flå (2008)</v>
      </c>
      <c r="F658" s="10" t="s">
        <v>471</v>
      </c>
      <c r="G658" s="10">
        <v>1</v>
      </c>
      <c r="H658" s="11" t="s">
        <v>909</v>
      </c>
    </row>
    <row r="659" spans="1:8">
      <c r="A659" s="10" t="s">
        <v>114</v>
      </c>
      <c r="B659" s="10" t="str">
        <f>MID(base_piv2[[#This Row],[fnr fylke]],4,25)</f>
        <v>Buskerud</v>
      </c>
      <c r="C659" s="10" t="s">
        <v>573</v>
      </c>
      <c r="D659" s="10" t="str">
        <f>MID(base_piv2[[#This Row],[knr kommune]],6,25)</f>
        <v>Flå</v>
      </c>
      <c r="E659" s="10" t="str">
        <f>CONCATENATE(base_piv2[[#This Row],[kommune]]," (",base_piv2[[#This Row],[fotoår]],")")</f>
        <v>Flå (2008)</v>
      </c>
      <c r="F659" s="10" t="s">
        <v>472</v>
      </c>
      <c r="G659" s="10">
        <v>3</v>
      </c>
      <c r="H659" s="11" t="s">
        <v>909</v>
      </c>
    </row>
    <row r="660" spans="1:8">
      <c r="A660" s="10" t="s">
        <v>114</v>
      </c>
      <c r="B660" s="10" t="str">
        <f>MID(base_piv2[[#This Row],[fnr fylke]],4,25)</f>
        <v>Buskerud</v>
      </c>
      <c r="C660" s="10" t="s">
        <v>574</v>
      </c>
      <c r="D660" s="10" t="str">
        <f>MID(base_piv2[[#This Row],[knr kommune]],6,25)</f>
        <v>Nes</v>
      </c>
      <c r="E660" s="10" t="str">
        <f>CONCATENATE(base_piv2[[#This Row],[kommune]]," (",base_piv2[[#This Row],[fotoår]],")")</f>
        <v>Nes (2008)</v>
      </c>
      <c r="F660" s="10" t="s">
        <v>467</v>
      </c>
      <c r="G660" s="10">
        <v>13</v>
      </c>
      <c r="H660" s="11" t="s">
        <v>909</v>
      </c>
    </row>
    <row r="661" spans="1:8">
      <c r="A661" s="10" t="s">
        <v>114</v>
      </c>
      <c r="B661" s="10" t="str">
        <f>MID(base_piv2[[#This Row],[fnr fylke]],4,25)</f>
        <v>Buskerud</v>
      </c>
      <c r="C661" s="10" t="s">
        <v>574</v>
      </c>
      <c r="D661" s="10" t="str">
        <f>MID(base_piv2[[#This Row],[knr kommune]],6,25)</f>
        <v>Nes</v>
      </c>
      <c r="E661" s="10" t="str">
        <f>CONCATENATE(base_piv2[[#This Row],[kommune]]," (",base_piv2[[#This Row],[fotoår]],")")</f>
        <v>Nes (2008)</v>
      </c>
      <c r="F661" s="10" t="s">
        <v>466</v>
      </c>
      <c r="G661" s="10">
        <v>19</v>
      </c>
      <c r="H661" s="11" t="s">
        <v>909</v>
      </c>
    </row>
    <row r="662" spans="1:8">
      <c r="A662" s="10" t="s">
        <v>114</v>
      </c>
      <c r="B662" s="10" t="str">
        <f>MID(base_piv2[[#This Row],[fnr fylke]],4,25)</f>
        <v>Buskerud</v>
      </c>
      <c r="C662" s="10" t="s">
        <v>574</v>
      </c>
      <c r="D662" s="10" t="str">
        <f>MID(base_piv2[[#This Row],[knr kommune]],6,25)</f>
        <v>Nes</v>
      </c>
      <c r="E662" s="10" t="str">
        <f>CONCATENATE(base_piv2[[#This Row],[kommune]]," (",base_piv2[[#This Row],[fotoår]],")")</f>
        <v>Nes (2008)</v>
      </c>
      <c r="F662" s="10" t="s">
        <v>468</v>
      </c>
      <c r="G662" s="10">
        <v>34</v>
      </c>
      <c r="H662" s="11" t="s">
        <v>909</v>
      </c>
    </row>
    <row r="663" spans="1:8">
      <c r="A663" s="10" t="s">
        <v>114</v>
      </c>
      <c r="B663" s="10" t="str">
        <f>MID(base_piv2[[#This Row],[fnr fylke]],4,25)</f>
        <v>Buskerud</v>
      </c>
      <c r="C663" s="10" t="s">
        <v>574</v>
      </c>
      <c r="D663" s="10" t="str">
        <f>MID(base_piv2[[#This Row],[knr kommune]],6,25)</f>
        <v>Nes</v>
      </c>
      <c r="E663" s="10" t="str">
        <f>CONCATENATE(base_piv2[[#This Row],[kommune]]," (",base_piv2[[#This Row],[fotoår]],")")</f>
        <v>Nes (2008)</v>
      </c>
      <c r="F663" s="10" t="s">
        <v>918</v>
      </c>
      <c r="G663" s="10">
        <v>13</v>
      </c>
      <c r="H663" s="11" t="s">
        <v>909</v>
      </c>
    </row>
    <row r="664" spans="1:8">
      <c r="A664" s="10" t="s">
        <v>114</v>
      </c>
      <c r="B664" s="10" t="str">
        <f>MID(base_piv2[[#This Row],[fnr fylke]],4,25)</f>
        <v>Buskerud</v>
      </c>
      <c r="C664" s="10" t="s">
        <v>574</v>
      </c>
      <c r="D664" s="10" t="str">
        <f>MID(base_piv2[[#This Row],[knr kommune]],6,25)</f>
        <v>Nes</v>
      </c>
      <c r="E664" s="10" t="str">
        <f>CONCATENATE(base_piv2[[#This Row],[kommune]]," (",base_piv2[[#This Row],[fotoår]],")")</f>
        <v>Nes (2008)</v>
      </c>
      <c r="F664" s="10" t="s">
        <v>470</v>
      </c>
      <c r="G664" s="10">
        <v>18</v>
      </c>
      <c r="H664" s="11" t="s">
        <v>909</v>
      </c>
    </row>
    <row r="665" spans="1:8">
      <c r="A665" s="10" t="s">
        <v>114</v>
      </c>
      <c r="B665" s="10" t="str">
        <f>MID(base_piv2[[#This Row],[fnr fylke]],4,25)</f>
        <v>Buskerud</v>
      </c>
      <c r="C665" s="10" t="s">
        <v>574</v>
      </c>
      <c r="D665" s="10" t="str">
        <f>MID(base_piv2[[#This Row],[knr kommune]],6,25)</f>
        <v>Nes</v>
      </c>
      <c r="E665" s="10" t="str">
        <f>CONCATENATE(base_piv2[[#This Row],[kommune]]," (",base_piv2[[#This Row],[fotoår]],")")</f>
        <v>Nes (2008)</v>
      </c>
      <c r="F665" s="10" t="s">
        <v>471</v>
      </c>
      <c r="G665" s="10">
        <v>11</v>
      </c>
      <c r="H665" s="11" t="s">
        <v>909</v>
      </c>
    </row>
    <row r="666" spans="1:8">
      <c r="A666" s="10" t="s">
        <v>114</v>
      </c>
      <c r="B666" s="10" t="str">
        <f>MID(base_piv2[[#This Row],[fnr fylke]],4,25)</f>
        <v>Buskerud</v>
      </c>
      <c r="C666" s="10" t="s">
        <v>574</v>
      </c>
      <c r="D666" s="10" t="str">
        <f>MID(base_piv2[[#This Row],[knr kommune]],6,25)</f>
        <v>Nes</v>
      </c>
      <c r="E666" s="10" t="str">
        <f>CONCATENATE(base_piv2[[#This Row],[kommune]]," (",base_piv2[[#This Row],[fotoår]],")")</f>
        <v>Nes (2008)</v>
      </c>
      <c r="F666" s="10" t="s">
        <v>472</v>
      </c>
      <c r="G666" s="10">
        <v>1</v>
      </c>
      <c r="H666" s="11" t="s">
        <v>909</v>
      </c>
    </row>
    <row r="667" spans="1:8">
      <c r="A667" s="10" t="s">
        <v>114</v>
      </c>
      <c r="B667" s="10" t="str">
        <f>MID(base_piv2[[#This Row],[fnr fylke]],4,25)</f>
        <v>Buskerud</v>
      </c>
      <c r="C667" s="10" t="s">
        <v>575</v>
      </c>
      <c r="D667" s="10" t="str">
        <f>MID(base_piv2[[#This Row],[knr kommune]],6,25)</f>
        <v>Gol</v>
      </c>
      <c r="E667" s="10" t="str">
        <f>CONCATENATE(base_piv2[[#This Row],[kommune]]," (",base_piv2[[#This Row],[fotoår]],")")</f>
        <v>Gol (2009)</v>
      </c>
      <c r="F667" s="10" t="s">
        <v>467</v>
      </c>
      <c r="G667" s="10">
        <v>4</v>
      </c>
      <c r="H667" s="11" t="s">
        <v>913</v>
      </c>
    </row>
    <row r="668" spans="1:8">
      <c r="A668" s="10" t="s">
        <v>114</v>
      </c>
      <c r="B668" s="10" t="str">
        <f>MID(base_piv2[[#This Row],[fnr fylke]],4,25)</f>
        <v>Buskerud</v>
      </c>
      <c r="C668" s="10" t="s">
        <v>575</v>
      </c>
      <c r="D668" s="10" t="str">
        <f>MID(base_piv2[[#This Row],[knr kommune]],6,25)</f>
        <v>Gol</v>
      </c>
      <c r="E668" s="10" t="str">
        <f>CONCATENATE(base_piv2[[#This Row],[kommune]]," (",base_piv2[[#This Row],[fotoår]],")")</f>
        <v>Gol (2009)</v>
      </c>
      <c r="F668" s="10" t="s">
        <v>466</v>
      </c>
      <c r="G668" s="10">
        <v>10</v>
      </c>
      <c r="H668" s="11" t="s">
        <v>913</v>
      </c>
    </row>
    <row r="669" spans="1:8">
      <c r="A669" s="10" t="s">
        <v>114</v>
      </c>
      <c r="B669" s="10" t="str">
        <f>MID(base_piv2[[#This Row],[fnr fylke]],4,25)</f>
        <v>Buskerud</v>
      </c>
      <c r="C669" s="10" t="s">
        <v>575</v>
      </c>
      <c r="D669" s="10" t="str">
        <f>MID(base_piv2[[#This Row],[knr kommune]],6,25)</f>
        <v>Gol</v>
      </c>
      <c r="E669" s="10" t="str">
        <f>CONCATENATE(base_piv2[[#This Row],[kommune]]," (",base_piv2[[#This Row],[fotoår]],")")</f>
        <v>Gol (2009)</v>
      </c>
      <c r="F669" s="10" t="s">
        <v>468</v>
      </c>
      <c r="G669" s="10">
        <v>9</v>
      </c>
      <c r="H669" s="11" t="s">
        <v>913</v>
      </c>
    </row>
    <row r="670" spans="1:8">
      <c r="A670" s="10" t="s">
        <v>114</v>
      </c>
      <c r="B670" s="10" t="str">
        <f>MID(base_piv2[[#This Row],[fnr fylke]],4,25)</f>
        <v>Buskerud</v>
      </c>
      <c r="C670" s="10" t="s">
        <v>575</v>
      </c>
      <c r="D670" s="10" t="str">
        <f>MID(base_piv2[[#This Row],[knr kommune]],6,25)</f>
        <v>Gol</v>
      </c>
      <c r="E670" s="10" t="str">
        <f>CONCATENATE(base_piv2[[#This Row],[kommune]]," (",base_piv2[[#This Row],[fotoår]],")")</f>
        <v>Gol (2009)</v>
      </c>
      <c r="F670" s="10" t="s">
        <v>918</v>
      </c>
      <c r="G670" s="10">
        <v>25</v>
      </c>
      <c r="H670" s="11" t="s">
        <v>913</v>
      </c>
    </row>
    <row r="671" spans="1:8">
      <c r="A671" s="10" t="s">
        <v>114</v>
      </c>
      <c r="B671" s="10" t="str">
        <f>MID(base_piv2[[#This Row],[fnr fylke]],4,25)</f>
        <v>Buskerud</v>
      </c>
      <c r="C671" s="10" t="s">
        <v>575</v>
      </c>
      <c r="D671" s="10" t="str">
        <f>MID(base_piv2[[#This Row],[knr kommune]],6,25)</f>
        <v>Gol</v>
      </c>
      <c r="E671" s="10" t="str">
        <f>CONCATENATE(base_piv2[[#This Row],[kommune]]," (",base_piv2[[#This Row],[fotoår]],")")</f>
        <v>Gol (2009)</v>
      </c>
      <c r="F671" s="10" t="s">
        <v>470</v>
      </c>
      <c r="G671" s="10">
        <v>14</v>
      </c>
      <c r="H671" s="11" t="s">
        <v>913</v>
      </c>
    </row>
    <row r="672" spans="1:8">
      <c r="A672" s="10" t="s">
        <v>114</v>
      </c>
      <c r="B672" s="10" t="str">
        <f>MID(base_piv2[[#This Row],[fnr fylke]],4,25)</f>
        <v>Buskerud</v>
      </c>
      <c r="C672" s="10" t="s">
        <v>575</v>
      </c>
      <c r="D672" s="10" t="str">
        <f>MID(base_piv2[[#This Row],[knr kommune]],6,25)</f>
        <v>Gol</v>
      </c>
      <c r="E672" s="10" t="str">
        <f>CONCATENATE(base_piv2[[#This Row],[kommune]]," (",base_piv2[[#This Row],[fotoår]],")")</f>
        <v>Gol (2009)</v>
      </c>
      <c r="F672" s="10" t="s">
        <v>471</v>
      </c>
      <c r="G672" s="10">
        <v>22</v>
      </c>
      <c r="H672" s="11" t="s">
        <v>913</v>
      </c>
    </row>
    <row r="673" spans="1:8">
      <c r="A673" s="10" t="s">
        <v>114</v>
      </c>
      <c r="B673" s="10" t="str">
        <f>MID(base_piv2[[#This Row],[fnr fylke]],4,25)</f>
        <v>Buskerud</v>
      </c>
      <c r="C673" s="10" t="s">
        <v>575</v>
      </c>
      <c r="D673" s="10" t="str">
        <f>MID(base_piv2[[#This Row],[knr kommune]],6,25)</f>
        <v>Gol</v>
      </c>
      <c r="E673" s="10" t="str">
        <f>CONCATENATE(base_piv2[[#This Row],[kommune]]," (",base_piv2[[#This Row],[fotoår]],")")</f>
        <v>Gol (2009)</v>
      </c>
      <c r="F673" s="10" t="s">
        <v>472</v>
      </c>
      <c r="G673" s="10">
        <v>2</v>
      </c>
      <c r="H673" s="11" t="s">
        <v>913</v>
      </c>
    </row>
    <row r="674" spans="1:8">
      <c r="A674" s="10" t="s">
        <v>114</v>
      </c>
      <c r="B674" s="10" t="str">
        <f>MID(base_piv2[[#This Row],[fnr fylke]],4,25)</f>
        <v>Buskerud</v>
      </c>
      <c r="C674" s="10" t="s">
        <v>576</v>
      </c>
      <c r="D674" s="10" t="str">
        <f>MID(base_piv2[[#This Row],[knr kommune]],6,25)</f>
        <v xml:space="preserve">Hemsedal </v>
      </c>
      <c r="E674" s="10" t="str">
        <f>CONCATENATE(base_piv2[[#This Row],[kommune]]," (",base_piv2[[#This Row],[fotoår]],")")</f>
        <v>Hemsedal  (2002)</v>
      </c>
      <c r="F674" s="10" t="s">
        <v>467</v>
      </c>
      <c r="G674" s="10">
        <v>28</v>
      </c>
      <c r="H674" s="11" t="s">
        <v>906</v>
      </c>
    </row>
    <row r="675" spans="1:8">
      <c r="A675" s="10" t="s">
        <v>114</v>
      </c>
      <c r="B675" s="10" t="str">
        <f>MID(base_piv2[[#This Row],[fnr fylke]],4,25)</f>
        <v>Buskerud</v>
      </c>
      <c r="C675" s="10" t="s">
        <v>576</v>
      </c>
      <c r="D675" s="10" t="str">
        <f>MID(base_piv2[[#This Row],[knr kommune]],6,25)</f>
        <v xml:space="preserve">Hemsedal </v>
      </c>
      <c r="E675" s="10" t="str">
        <f>CONCATENATE(base_piv2[[#This Row],[kommune]]," (",base_piv2[[#This Row],[fotoår]],")")</f>
        <v>Hemsedal  (2002)</v>
      </c>
      <c r="F675" s="10" t="s">
        <v>466</v>
      </c>
      <c r="G675" s="10">
        <v>22</v>
      </c>
      <c r="H675" s="11" t="s">
        <v>906</v>
      </c>
    </row>
    <row r="676" spans="1:8">
      <c r="A676" s="10" t="s">
        <v>114</v>
      </c>
      <c r="B676" s="10" t="str">
        <f>MID(base_piv2[[#This Row],[fnr fylke]],4,25)</f>
        <v>Buskerud</v>
      </c>
      <c r="C676" s="10" t="s">
        <v>576</v>
      </c>
      <c r="D676" s="10" t="str">
        <f>MID(base_piv2[[#This Row],[knr kommune]],6,25)</f>
        <v xml:space="preserve">Hemsedal </v>
      </c>
      <c r="E676" s="10" t="str">
        <f>CONCATENATE(base_piv2[[#This Row],[kommune]]," (",base_piv2[[#This Row],[fotoår]],")")</f>
        <v>Hemsedal  (2002)</v>
      </c>
      <c r="F676" s="10" t="s">
        <v>468</v>
      </c>
      <c r="G676" s="10">
        <v>28</v>
      </c>
      <c r="H676" s="11" t="s">
        <v>906</v>
      </c>
    </row>
    <row r="677" spans="1:8">
      <c r="A677" s="10" t="s">
        <v>114</v>
      </c>
      <c r="B677" s="10" t="str">
        <f>MID(base_piv2[[#This Row],[fnr fylke]],4,25)</f>
        <v>Buskerud</v>
      </c>
      <c r="C677" s="10" t="s">
        <v>576</v>
      </c>
      <c r="D677" s="10" t="str">
        <f>MID(base_piv2[[#This Row],[knr kommune]],6,25)</f>
        <v xml:space="preserve">Hemsedal </v>
      </c>
      <c r="E677" s="10" t="str">
        <f>CONCATENATE(base_piv2[[#This Row],[kommune]]," (",base_piv2[[#This Row],[fotoår]],")")</f>
        <v>Hemsedal  (2002)</v>
      </c>
      <c r="F677" s="10" t="s">
        <v>918</v>
      </c>
      <c r="G677" s="10">
        <v>24</v>
      </c>
      <c r="H677" s="11" t="s">
        <v>906</v>
      </c>
    </row>
    <row r="678" spans="1:8">
      <c r="A678" s="10" t="s">
        <v>114</v>
      </c>
      <c r="B678" s="10" t="str">
        <f>MID(base_piv2[[#This Row],[fnr fylke]],4,25)</f>
        <v>Buskerud</v>
      </c>
      <c r="C678" s="10" t="s">
        <v>576</v>
      </c>
      <c r="D678" s="10" t="str">
        <f>MID(base_piv2[[#This Row],[knr kommune]],6,25)</f>
        <v xml:space="preserve">Hemsedal </v>
      </c>
      <c r="E678" s="10" t="str">
        <f>CONCATENATE(base_piv2[[#This Row],[kommune]]," (",base_piv2[[#This Row],[fotoår]],")")</f>
        <v>Hemsedal  (2002)</v>
      </c>
      <c r="F678" s="10" t="s">
        <v>470</v>
      </c>
      <c r="G678" s="10">
        <v>64</v>
      </c>
      <c r="H678" s="11" t="s">
        <v>906</v>
      </c>
    </row>
    <row r="679" spans="1:8">
      <c r="A679" s="10" t="s">
        <v>114</v>
      </c>
      <c r="B679" s="10" t="str">
        <f>MID(base_piv2[[#This Row],[fnr fylke]],4,25)</f>
        <v>Buskerud</v>
      </c>
      <c r="C679" s="10" t="s">
        <v>576</v>
      </c>
      <c r="D679" s="10" t="str">
        <f>MID(base_piv2[[#This Row],[knr kommune]],6,25)</f>
        <v xml:space="preserve">Hemsedal </v>
      </c>
      <c r="E679" s="10" t="str">
        <f>CONCATENATE(base_piv2[[#This Row],[kommune]]," (",base_piv2[[#This Row],[fotoår]],")")</f>
        <v>Hemsedal  (2002)</v>
      </c>
      <c r="F679" s="10" t="s">
        <v>471</v>
      </c>
      <c r="G679" s="10">
        <v>4</v>
      </c>
      <c r="H679" s="11" t="s">
        <v>906</v>
      </c>
    </row>
    <row r="680" spans="1:8">
      <c r="A680" s="10" t="s">
        <v>114</v>
      </c>
      <c r="B680" s="10" t="str">
        <f>MID(base_piv2[[#This Row],[fnr fylke]],4,25)</f>
        <v>Buskerud</v>
      </c>
      <c r="C680" s="10" t="s">
        <v>576</v>
      </c>
      <c r="D680" s="10" t="str">
        <f>MID(base_piv2[[#This Row],[knr kommune]],6,25)</f>
        <v xml:space="preserve">Hemsedal </v>
      </c>
      <c r="E680" s="10" t="str">
        <f>CONCATENATE(base_piv2[[#This Row],[kommune]]," (",base_piv2[[#This Row],[fotoår]],")")</f>
        <v>Hemsedal  (2002)</v>
      </c>
      <c r="F680" s="10" t="s">
        <v>472</v>
      </c>
      <c r="G680" s="10">
        <v>1</v>
      </c>
      <c r="H680" s="11" t="s">
        <v>906</v>
      </c>
    </row>
    <row r="681" spans="1:8">
      <c r="A681" s="10" t="s">
        <v>114</v>
      </c>
      <c r="B681" s="10" t="str">
        <f>MID(base_piv2[[#This Row],[fnr fylke]],4,25)</f>
        <v>Buskerud</v>
      </c>
      <c r="C681" s="10" t="s">
        <v>577</v>
      </c>
      <c r="D681" s="10" t="str">
        <f>MID(base_piv2[[#This Row],[knr kommune]],6,25)</f>
        <v xml:space="preserve">Ål </v>
      </c>
      <c r="E681" s="10" t="str">
        <f>CONCATENATE(base_piv2[[#This Row],[kommune]]," (",base_piv2[[#This Row],[fotoår]],")")</f>
        <v>Ål  (2009)</v>
      </c>
      <c r="F681" s="10" t="s">
        <v>467</v>
      </c>
      <c r="G681" s="10">
        <v>8</v>
      </c>
      <c r="H681" s="11" t="s">
        <v>913</v>
      </c>
    </row>
    <row r="682" spans="1:8">
      <c r="A682" s="10" t="s">
        <v>114</v>
      </c>
      <c r="B682" s="10" t="str">
        <f>MID(base_piv2[[#This Row],[fnr fylke]],4,25)</f>
        <v>Buskerud</v>
      </c>
      <c r="C682" s="10" t="s">
        <v>577</v>
      </c>
      <c r="D682" s="10" t="str">
        <f>MID(base_piv2[[#This Row],[knr kommune]],6,25)</f>
        <v xml:space="preserve">Ål </v>
      </c>
      <c r="E682" s="10" t="str">
        <f>CONCATENATE(base_piv2[[#This Row],[kommune]]," (",base_piv2[[#This Row],[fotoår]],")")</f>
        <v>Ål  (2009)</v>
      </c>
      <c r="F682" s="10" t="s">
        <v>466</v>
      </c>
      <c r="G682" s="10">
        <v>6</v>
      </c>
      <c r="H682" s="11" t="s">
        <v>913</v>
      </c>
    </row>
    <row r="683" spans="1:8">
      <c r="A683" s="10" t="s">
        <v>114</v>
      </c>
      <c r="B683" s="10" t="str">
        <f>MID(base_piv2[[#This Row],[fnr fylke]],4,25)</f>
        <v>Buskerud</v>
      </c>
      <c r="C683" s="10" t="s">
        <v>577</v>
      </c>
      <c r="D683" s="10" t="str">
        <f>MID(base_piv2[[#This Row],[knr kommune]],6,25)</f>
        <v xml:space="preserve">Ål </v>
      </c>
      <c r="E683" s="10" t="str">
        <f>CONCATENATE(base_piv2[[#This Row],[kommune]]," (",base_piv2[[#This Row],[fotoår]],")")</f>
        <v>Ål  (2009)</v>
      </c>
      <c r="F683" s="10" t="s">
        <v>468</v>
      </c>
      <c r="G683" s="10">
        <v>9</v>
      </c>
      <c r="H683" s="11" t="s">
        <v>913</v>
      </c>
    </row>
    <row r="684" spans="1:8">
      <c r="A684" s="10" t="s">
        <v>114</v>
      </c>
      <c r="B684" s="10" t="str">
        <f>MID(base_piv2[[#This Row],[fnr fylke]],4,25)</f>
        <v>Buskerud</v>
      </c>
      <c r="C684" s="10" t="s">
        <v>577</v>
      </c>
      <c r="D684" s="10" t="str">
        <f>MID(base_piv2[[#This Row],[knr kommune]],6,25)</f>
        <v xml:space="preserve">Ål </v>
      </c>
      <c r="E684" s="10" t="str">
        <f>CONCATENATE(base_piv2[[#This Row],[kommune]]," (",base_piv2[[#This Row],[fotoår]],")")</f>
        <v>Ål  (2009)</v>
      </c>
      <c r="F684" s="10" t="s">
        <v>918</v>
      </c>
      <c r="G684" s="10">
        <v>17</v>
      </c>
      <c r="H684" s="11" t="s">
        <v>913</v>
      </c>
    </row>
    <row r="685" spans="1:8">
      <c r="A685" s="10" t="s">
        <v>114</v>
      </c>
      <c r="B685" s="10" t="str">
        <f>MID(base_piv2[[#This Row],[fnr fylke]],4,25)</f>
        <v>Buskerud</v>
      </c>
      <c r="C685" s="10" t="s">
        <v>577</v>
      </c>
      <c r="D685" s="10" t="str">
        <f>MID(base_piv2[[#This Row],[knr kommune]],6,25)</f>
        <v xml:space="preserve">Ål </v>
      </c>
      <c r="E685" s="10" t="str">
        <f>CONCATENATE(base_piv2[[#This Row],[kommune]]," (",base_piv2[[#This Row],[fotoår]],")")</f>
        <v>Ål  (2009)</v>
      </c>
      <c r="F685" s="10" t="s">
        <v>470</v>
      </c>
      <c r="G685" s="10">
        <v>16</v>
      </c>
      <c r="H685" s="11" t="s">
        <v>913</v>
      </c>
    </row>
    <row r="686" spans="1:8">
      <c r="A686" s="10" t="s">
        <v>114</v>
      </c>
      <c r="B686" s="10" t="str">
        <f>MID(base_piv2[[#This Row],[fnr fylke]],4,25)</f>
        <v>Buskerud</v>
      </c>
      <c r="C686" s="10" t="s">
        <v>577</v>
      </c>
      <c r="D686" s="10" t="str">
        <f>MID(base_piv2[[#This Row],[knr kommune]],6,25)</f>
        <v xml:space="preserve">Ål </v>
      </c>
      <c r="E686" s="10" t="str">
        <f>CONCATENATE(base_piv2[[#This Row],[kommune]]," (",base_piv2[[#This Row],[fotoår]],")")</f>
        <v>Ål  (2009)</v>
      </c>
      <c r="F686" s="10" t="s">
        <v>471</v>
      </c>
      <c r="G686" s="10">
        <v>2</v>
      </c>
      <c r="H686" s="11" t="s">
        <v>913</v>
      </c>
    </row>
    <row r="687" spans="1:8">
      <c r="A687" s="10" t="s">
        <v>114</v>
      </c>
      <c r="B687" s="10" t="str">
        <f>MID(base_piv2[[#This Row],[fnr fylke]],4,25)</f>
        <v>Buskerud</v>
      </c>
      <c r="C687" s="10" t="s">
        <v>577</v>
      </c>
      <c r="D687" s="10" t="str">
        <f>MID(base_piv2[[#This Row],[knr kommune]],6,25)</f>
        <v xml:space="preserve">Ål </v>
      </c>
      <c r="E687" s="10" t="str">
        <f>CONCATENATE(base_piv2[[#This Row],[kommune]]," (",base_piv2[[#This Row],[fotoår]],")")</f>
        <v>Ål  (2009)</v>
      </c>
      <c r="F687" s="10" t="s">
        <v>472</v>
      </c>
      <c r="G687" s="10">
        <v>0</v>
      </c>
      <c r="H687" s="11" t="s">
        <v>913</v>
      </c>
    </row>
    <row r="688" spans="1:8">
      <c r="A688" s="10" t="s">
        <v>114</v>
      </c>
      <c r="B688" s="10" t="str">
        <f>MID(base_piv2[[#This Row],[fnr fylke]],4,25)</f>
        <v>Buskerud</v>
      </c>
      <c r="C688" s="10" t="s">
        <v>578</v>
      </c>
      <c r="D688" s="10" t="str">
        <f>MID(base_piv2[[#This Row],[knr kommune]],6,25)</f>
        <v>Hol</v>
      </c>
      <c r="E688" s="10" t="str">
        <f>CONCATENATE(base_piv2[[#This Row],[kommune]]," (",base_piv2[[#This Row],[fotoår]],")")</f>
        <v>Hol (2009)</v>
      </c>
      <c r="F688" s="10" t="s">
        <v>467</v>
      </c>
      <c r="G688" s="10">
        <v>8</v>
      </c>
      <c r="H688" s="11" t="s">
        <v>913</v>
      </c>
    </row>
    <row r="689" spans="1:8">
      <c r="A689" s="10" t="s">
        <v>114</v>
      </c>
      <c r="B689" s="10" t="str">
        <f>MID(base_piv2[[#This Row],[fnr fylke]],4,25)</f>
        <v>Buskerud</v>
      </c>
      <c r="C689" s="10" t="s">
        <v>578</v>
      </c>
      <c r="D689" s="10" t="str">
        <f>MID(base_piv2[[#This Row],[knr kommune]],6,25)</f>
        <v>Hol</v>
      </c>
      <c r="E689" s="10" t="str">
        <f>CONCATENATE(base_piv2[[#This Row],[kommune]]," (",base_piv2[[#This Row],[fotoår]],")")</f>
        <v>Hol (2009)</v>
      </c>
      <c r="F689" s="10" t="s">
        <v>466</v>
      </c>
      <c r="G689" s="10">
        <v>12</v>
      </c>
      <c r="H689" s="11" t="s">
        <v>913</v>
      </c>
    </row>
    <row r="690" spans="1:8">
      <c r="A690" s="10" t="s">
        <v>114</v>
      </c>
      <c r="B690" s="10" t="str">
        <f>MID(base_piv2[[#This Row],[fnr fylke]],4,25)</f>
        <v>Buskerud</v>
      </c>
      <c r="C690" s="10" t="s">
        <v>578</v>
      </c>
      <c r="D690" s="10" t="str">
        <f>MID(base_piv2[[#This Row],[knr kommune]],6,25)</f>
        <v>Hol</v>
      </c>
      <c r="E690" s="10" t="str">
        <f>CONCATENATE(base_piv2[[#This Row],[kommune]]," (",base_piv2[[#This Row],[fotoår]],")")</f>
        <v>Hol (2009)</v>
      </c>
      <c r="F690" s="10" t="s">
        <v>468</v>
      </c>
      <c r="G690" s="10">
        <v>4</v>
      </c>
      <c r="H690" s="11" t="s">
        <v>913</v>
      </c>
    </row>
    <row r="691" spans="1:8">
      <c r="A691" s="10" t="s">
        <v>114</v>
      </c>
      <c r="B691" s="10" t="str">
        <f>MID(base_piv2[[#This Row],[fnr fylke]],4,25)</f>
        <v>Buskerud</v>
      </c>
      <c r="C691" s="10" t="s">
        <v>578</v>
      </c>
      <c r="D691" s="10" t="str">
        <f>MID(base_piv2[[#This Row],[knr kommune]],6,25)</f>
        <v>Hol</v>
      </c>
      <c r="E691" s="10" t="str">
        <f>CONCATENATE(base_piv2[[#This Row],[kommune]]," (",base_piv2[[#This Row],[fotoår]],")")</f>
        <v>Hol (2009)</v>
      </c>
      <c r="F691" s="10" t="s">
        <v>918</v>
      </c>
      <c r="G691" s="10">
        <v>22</v>
      </c>
      <c r="H691" s="11" t="s">
        <v>913</v>
      </c>
    </row>
    <row r="692" spans="1:8">
      <c r="A692" s="10" t="s">
        <v>114</v>
      </c>
      <c r="B692" s="10" t="str">
        <f>MID(base_piv2[[#This Row],[fnr fylke]],4,25)</f>
        <v>Buskerud</v>
      </c>
      <c r="C692" s="10" t="s">
        <v>578</v>
      </c>
      <c r="D692" s="10" t="str">
        <f>MID(base_piv2[[#This Row],[knr kommune]],6,25)</f>
        <v>Hol</v>
      </c>
      <c r="E692" s="10" t="str">
        <f>CONCATENATE(base_piv2[[#This Row],[kommune]]," (",base_piv2[[#This Row],[fotoår]],")")</f>
        <v>Hol (2009)</v>
      </c>
      <c r="F692" s="10" t="s">
        <v>470</v>
      </c>
      <c r="G692" s="10">
        <v>17</v>
      </c>
      <c r="H692" s="11" t="s">
        <v>913</v>
      </c>
    </row>
    <row r="693" spans="1:8">
      <c r="A693" s="10" t="s">
        <v>114</v>
      </c>
      <c r="B693" s="10" t="str">
        <f>MID(base_piv2[[#This Row],[fnr fylke]],4,25)</f>
        <v>Buskerud</v>
      </c>
      <c r="C693" s="10" t="s">
        <v>578</v>
      </c>
      <c r="D693" s="10" t="str">
        <f>MID(base_piv2[[#This Row],[knr kommune]],6,25)</f>
        <v>Hol</v>
      </c>
      <c r="E693" s="10" t="str">
        <f>CONCATENATE(base_piv2[[#This Row],[kommune]]," (",base_piv2[[#This Row],[fotoår]],")")</f>
        <v>Hol (2009)</v>
      </c>
      <c r="F693" s="10" t="s">
        <v>471</v>
      </c>
      <c r="G693" s="10">
        <v>4</v>
      </c>
      <c r="H693" s="11" t="s">
        <v>913</v>
      </c>
    </row>
    <row r="694" spans="1:8">
      <c r="A694" s="10" t="s">
        <v>114</v>
      </c>
      <c r="B694" s="10" t="str">
        <f>MID(base_piv2[[#This Row],[fnr fylke]],4,25)</f>
        <v>Buskerud</v>
      </c>
      <c r="C694" s="10" t="s">
        <v>578</v>
      </c>
      <c r="D694" s="10" t="str">
        <f>MID(base_piv2[[#This Row],[knr kommune]],6,25)</f>
        <v>Hol</v>
      </c>
      <c r="E694" s="10" t="str">
        <f>CONCATENATE(base_piv2[[#This Row],[kommune]]," (",base_piv2[[#This Row],[fotoår]],")")</f>
        <v>Hol (2009)</v>
      </c>
      <c r="F694" s="10" t="s">
        <v>472</v>
      </c>
      <c r="G694" s="10">
        <v>10</v>
      </c>
      <c r="H694" s="11" t="s">
        <v>913</v>
      </c>
    </row>
    <row r="695" spans="1:8">
      <c r="A695" s="10" t="s">
        <v>114</v>
      </c>
      <c r="B695" s="10" t="str">
        <f>MID(base_piv2[[#This Row],[fnr fylke]],4,25)</f>
        <v>Buskerud</v>
      </c>
      <c r="C695" s="10" t="s">
        <v>579</v>
      </c>
      <c r="D695" s="10" t="str">
        <f>MID(base_piv2[[#This Row],[knr kommune]],6,25)</f>
        <v xml:space="preserve">Sigdal </v>
      </c>
      <c r="E695" s="10" t="str">
        <f>CONCATENATE(base_piv2[[#This Row],[kommune]]," (",base_piv2[[#This Row],[fotoår]],")")</f>
        <v>Sigdal  (2004)</v>
      </c>
      <c r="F695" s="10" t="s">
        <v>467</v>
      </c>
      <c r="G695" s="10">
        <v>12</v>
      </c>
      <c r="H695" s="11" t="s">
        <v>908</v>
      </c>
    </row>
    <row r="696" spans="1:8">
      <c r="A696" s="10" t="s">
        <v>114</v>
      </c>
      <c r="B696" s="10" t="str">
        <f>MID(base_piv2[[#This Row],[fnr fylke]],4,25)</f>
        <v>Buskerud</v>
      </c>
      <c r="C696" s="10" t="s">
        <v>579</v>
      </c>
      <c r="D696" s="10" t="str">
        <f>MID(base_piv2[[#This Row],[knr kommune]],6,25)</f>
        <v xml:space="preserve">Sigdal </v>
      </c>
      <c r="E696" s="10" t="str">
        <f>CONCATENATE(base_piv2[[#This Row],[kommune]]," (",base_piv2[[#This Row],[fotoår]],")")</f>
        <v>Sigdal  (2004)</v>
      </c>
      <c r="F696" s="10" t="s">
        <v>466</v>
      </c>
      <c r="G696" s="10">
        <v>2</v>
      </c>
      <c r="H696" s="11" t="s">
        <v>908</v>
      </c>
    </row>
    <row r="697" spans="1:8">
      <c r="A697" s="10" t="s">
        <v>114</v>
      </c>
      <c r="B697" s="10" t="str">
        <f>MID(base_piv2[[#This Row],[fnr fylke]],4,25)</f>
        <v>Buskerud</v>
      </c>
      <c r="C697" s="10" t="s">
        <v>579</v>
      </c>
      <c r="D697" s="10" t="str">
        <f>MID(base_piv2[[#This Row],[knr kommune]],6,25)</f>
        <v xml:space="preserve">Sigdal </v>
      </c>
      <c r="E697" s="10" t="str">
        <f>CONCATENATE(base_piv2[[#This Row],[kommune]]," (",base_piv2[[#This Row],[fotoår]],")")</f>
        <v>Sigdal  (2004)</v>
      </c>
      <c r="F697" s="10" t="s">
        <v>468</v>
      </c>
      <c r="G697" s="10">
        <v>19</v>
      </c>
      <c r="H697" s="11" t="s">
        <v>908</v>
      </c>
    </row>
    <row r="698" spans="1:8">
      <c r="A698" s="10" t="s">
        <v>114</v>
      </c>
      <c r="B698" s="10" t="str">
        <f>MID(base_piv2[[#This Row],[fnr fylke]],4,25)</f>
        <v>Buskerud</v>
      </c>
      <c r="C698" s="10" t="s">
        <v>579</v>
      </c>
      <c r="D698" s="10" t="str">
        <f>MID(base_piv2[[#This Row],[knr kommune]],6,25)</f>
        <v xml:space="preserve">Sigdal </v>
      </c>
      <c r="E698" s="10" t="str">
        <f>CONCATENATE(base_piv2[[#This Row],[kommune]]," (",base_piv2[[#This Row],[fotoår]],")")</f>
        <v>Sigdal  (2004)</v>
      </c>
      <c r="F698" s="10" t="s">
        <v>918</v>
      </c>
      <c r="G698" s="10">
        <v>7</v>
      </c>
      <c r="H698" s="11" t="s">
        <v>908</v>
      </c>
    </row>
    <row r="699" spans="1:8">
      <c r="A699" s="10" t="s">
        <v>114</v>
      </c>
      <c r="B699" s="10" t="str">
        <f>MID(base_piv2[[#This Row],[fnr fylke]],4,25)</f>
        <v>Buskerud</v>
      </c>
      <c r="C699" s="10" t="s">
        <v>579</v>
      </c>
      <c r="D699" s="10" t="str">
        <f>MID(base_piv2[[#This Row],[knr kommune]],6,25)</f>
        <v xml:space="preserve">Sigdal </v>
      </c>
      <c r="E699" s="10" t="str">
        <f>CONCATENATE(base_piv2[[#This Row],[kommune]]," (",base_piv2[[#This Row],[fotoår]],")")</f>
        <v>Sigdal  (2004)</v>
      </c>
      <c r="F699" s="10" t="s">
        <v>470</v>
      </c>
      <c r="G699" s="10">
        <v>13</v>
      </c>
      <c r="H699" s="11" t="s">
        <v>908</v>
      </c>
    </row>
    <row r="700" spans="1:8">
      <c r="A700" s="10" t="s">
        <v>114</v>
      </c>
      <c r="B700" s="10" t="str">
        <f>MID(base_piv2[[#This Row],[fnr fylke]],4,25)</f>
        <v>Buskerud</v>
      </c>
      <c r="C700" s="10" t="s">
        <v>579</v>
      </c>
      <c r="D700" s="10" t="str">
        <f>MID(base_piv2[[#This Row],[knr kommune]],6,25)</f>
        <v xml:space="preserve">Sigdal </v>
      </c>
      <c r="E700" s="10" t="str">
        <f>CONCATENATE(base_piv2[[#This Row],[kommune]]," (",base_piv2[[#This Row],[fotoår]],")")</f>
        <v>Sigdal  (2004)</v>
      </c>
      <c r="F700" s="10" t="s">
        <v>471</v>
      </c>
      <c r="G700" s="10">
        <v>1</v>
      </c>
      <c r="H700" s="11" t="s">
        <v>908</v>
      </c>
    </row>
    <row r="701" spans="1:8">
      <c r="A701" s="10" t="s">
        <v>114</v>
      </c>
      <c r="B701" s="10" t="str">
        <f>MID(base_piv2[[#This Row],[fnr fylke]],4,25)</f>
        <v>Buskerud</v>
      </c>
      <c r="C701" s="10" t="s">
        <v>579</v>
      </c>
      <c r="D701" s="10" t="str">
        <f>MID(base_piv2[[#This Row],[knr kommune]],6,25)</f>
        <v xml:space="preserve">Sigdal </v>
      </c>
      <c r="E701" s="10" t="str">
        <f>CONCATENATE(base_piv2[[#This Row],[kommune]]," (",base_piv2[[#This Row],[fotoår]],")")</f>
        <v>Sigdal  (2004)</v>
      </c>
      <c r="F701" s="10" t="s">
        <v>472</v>
      </c>
      <c r="G701" s="10">
        <v>1</v>
      </c>
      <c r="H701" s="11" t="s">
        <v>908</v>
      </c>
    </row>
    <row r="702" spans="1:8">
      <c r="A702" s="10" t="s">
        <v>114</v>
      </c>
      <c r="B702" s="10" t="str">
        <f>MID(base_piv2[[#This Row],[fnr fylke]],4,25)</f>
        <v>Buskerud</v>
      </c>
      <c r="C702" s="10" t="s">
        <v>580</v>
      </c>
      <c r="D702" s="10" t="str">
        <f>MID(base_piv2[[#This Row],[knr kommune]],6,25)</f>
        <v xml:space="preserve">Krødsherad </v>
      </c>
      <c r="E702" s="10" t="str">
        <f>CONCATENATE(base_piv2[[#This Row],[kommune]]," (",base_piv2[[#This Row],[fotoår]],")")</f>
        <v>Krødsherad  (2008)</v>
      </c>
      <c r="F702" s="10" t="s">
        <v>467</v>
      </c>
      <c r="G702" s="10">
        <v>4</v>
      </c>
      <c r="H702" s="11" t="s">
        <v>909</v>
      </c>
    </row>
    <row r="703" spans="1:8">
      <c r="A703" s="10" t="s">
        <v>114</v>
      </c>
      <c r="B703" s="10" t="str">
        <f>MID(base_piv2[[#This Row],[fnr fylke]],4,25)</f>
        <v>Buskerud</v>
      </c>
      <c r="C703" s="10" t="s">
        <v>580</v>
      </c>
      <c r="D703" s="10" t="str">
        <f>MID(base_piv2[[#This Row],[knr kommune]],6,25)</f>
        <v xml:space="preserve">Krødsherad </v>
      </c>
      <c r="E703" s="10" t="str">
        <f>CONCATENATE(base_piv2[[#This Row],[kommune]]," (",base_piv2[[#This Row],[fotoår]],")")</f>
        <v>Krødsherad  (2008)</v>
      </c>
      <c r="F703" s="10" t="s">
        <v>466</v>
      </c>
      <c r="G703" s="10">
        <v>0</v>
      </c>
      <c r="H703" s="11" t="s">
        <v>909</v>
      </c>
    </row>
    <row r="704" spans="1:8">
      <c r="A704" s="10" t="s">
        <v>114</v>
      </c>
      <c r="B704" s="10" t="str">
        <f>MID(base_piv2[[#This Row],[fnr fylke]],4,25)</f>
        <v>Buskerud</v>
      </c>
      <c r="C704" s="10" t="s">
        <v>580</v>
      </c>
      <c r="D704" s="10" t="str">
        <f>MID(base_piv2[[#This Row],[knr kommune]],6,25)</f>
        <v xml:space="preserve">Krødsherad </v>
      </c>
      <c r="E704" s="10" t="str">
        <f>CONCATENATE(base_piv2[[#This Row],[kommune]]," (",base_piv2[[#This Row],[fotoår]],")")</f>
        <v>Krødsherad  (2008)</v>
      </c>
      <c r="F704" s="10" t="s">
        <v>468</v>
      </c>
      <c r="G704" s="10">
        <v>2</v>
      </c>
      <c r="H704" s="11" t="s">
        <v>909</v>
      </c>
    </row>
    <row r="705" spans="1:8">
      <c r="A705" s="10" t="s">
        <v>114</v>
      </c>
      <c r="B705" s="10" t="str">
        <f>MID(base_piv2[[#This Row],[fnr fylke]],4,25)</f>
        <v>Buskerud</v>
      </c>
      <c r="C705" s="10" t="s">
        <v>580</v>
      </c>
      <c r="D705" s="10" t="str">
        <f>MID(base_piv2[[#This Row],[knr kommune]],6,25)</f>
        <v xml:space="preserve">Krødsherad </v>
      </c>
      <c r="E705" s="10" t="str">
        <f>CONCATENATE(base_piv2[[#This Row],[kommune]]," (",base_piv2[[#This Row],[fotoår]],")")</f>
        <v>Krødsherad  (2008)</v>
      </c>
      <c r="F705" s="10" t="s">
        <v>918</v>
      </c>
      <c r="G705" s="10">
        <v>0</v>
      </c>
      <c r="H705" s="11" t="s">
        <v>909</v>
      </c>
    </row>
    <row r="706" spans="1:8">
      <c r="A706" s="10" t="s">
        <v>114</v>
      </c>
      <c r="B706" s="10" t="str">
        <f>MID(base_piv2[[#This Row],[fnr fylke]],4,25)</f>
        <v>Buskerud</v>
      </c>
      <c r="C706" s="10" t="s">
        <v>580</v>
      </c>
      <c r="D706" s="10" t="str">
        <f>MID(base_piv2[[#This Row],[knr kommune]],6,25)</f>
        <v xml:space="preserve">Krødsherad </v>
      </c>
      <c r="E706" s="10" t="str">
        <f>CONCATENATE(base_piv2[[#This Row],[kommune]]," (",base_piv2[[#This Row],[fotoår]],")")</f>
        <v>Krødsherad  (2008)</v>
      </c>
      <c r="F706" s="10" t="s">
        <v>470</v>
      </c>
      <c r="G706" s="10">
        <v>4</v>
      </c>
      <c r="H706" s="11" t="s">
        <v>909</v>
      </c>
    </row>
    <row r="707" spans="1:8">
      <c r="A707" s="10" t="s">
        <v>114</v>
      </c>
      <c r="B707" s="10" t="str">
        <f>MID(base_piv2[[#This Row],[fnr fylke]],4,25)</f>
        <v>Buskerud</v>
      </c>
      <c r="C707" s="10" t="s">
        <v>580</v>
      </c>
      <c r="D707" s="10" t="str">
        <f>MID(base_piv2[[#This Row],[knr kommune]],6,25)</f>
        <v xml:space="preserve">Krødsherad </v>
      </c>
      <c r="E707" s="10" t="str">
        <f>CONCATENATE(base_piv2[[#This Row],[kommune]]," (",base_piv2[[#This Row],[fotoår]],")")</f>
        <v>Krødsherad  (2008)</v>
      </c>
      <c r="F707" s="10" t="s">
        <v>471</v>
      </c>
      <c r="G707" s="10">
        <v>8</v>
      </c>
      <c r="H707" s="11" t="s">
        <v>909</v>
      </c>
    </row>
    <row r="708" spans="1:8">
      <c r="A708" s="10" t="s">
        <v>114</v>
      </c>
      <c r="B708" s="10" t="str">
        <f>MID(base_piv2[[#This Row],[fnr fylke]],4,25)</f>
        <v>Buskerud</v>
      </c>
      <c r="C708" s="10" t="s">
        <v>580</v>
      </c>
      <c r="D708" s="10" t="str">
        <f>MID(base_piv2[[#This Row],[knr kommune]],6,25)</f>
        <v xml:space="preserve">Krødsherad </v>
      </c>
      <c r="E708" s="10" t="str">
        <f>CONCATENATE(base_piv2[[#This Row],[kommune]]," (",base_piv2[[#This Row],[fotoår]],")")</f>
        <v>Krødsherad  (2008)</v>
      </c>
      <c r="F708" s="10" t="s">
        <v>472</v>
      </c>
      <c r="G708" s="10">
        <v>0</v>
      </c>
      <c r="H708" s="11" t="s">
        <v>909</v>
      </c>
    </row>
    <row r="709" spans="1:8">
      <c r="A709" s="10" t="s">
        <v>114</v>
      </c>
      <c r="B709" s="10" t="str">
        <f>MID(base_piv2[[#This Row],[fnr fylke]],4,25)</f>
        <v>Buskerud</v>
      </c>
      <c r="C709" s="10" t="s">
        <v>581</v>
      </c>
      <c r="D709" s="10" t="str">
        <f>MID(base_piv2[[#This Row],[knr kommune]],6,25)</f>
        <v>Modum</v>
      </c>
      <c r="E709" s="10" t="str">
        <f>CONCATENATE(base_piv2[[#This Row],[kommune]]," (",base_piv2[[#This Row],[fotoår]],")")</f>
        <v>Modum (2008)</v>
      </c>
      <c r="F709" s="10" t="s">
        <v>467</v>
      </c>
      <c r="G709" s="10">
        <v>67</v>
      </c>
      <c r="H709" s="11" t="s">
        <v>909</v>
      </c>
    </row>
    <row r="710" spans="1:8">
      <c r="A710" s="10" t="s">
        <v>114</v>
      </c>
      <c r="B710" s="10" t="str">
        <f>MID(base_piv2[[#This Row],[fnr fylke]],4,25)</f>
        <v>Buskerud</v>
      </c>
      <c r="C710" s="10" t="s">
        <v>581</v>
      </c>
      <c r="D710" s="10" t="str">
        <f>MID(base_piv2[[#This Row],[knr kommune]],6,25)</f>
        <v>Modum</v>
      </c>
      <c r="E710" s="10" t="str">
        <f>CONCATENATE(base_piv2[[#This Row],[kommune]]," (",base_piv2[[#This Row],[fotoår]],")")</f>
        <v>Modum (2008)</v>
      </c>
      <c r="F710" s="10" t="s">
        <v>466</v>
      </c>
      <c r="G710" s="10">
        <v>2</v>
      </c>
      <c r="H710" s="11" t="s">
        <v>909</v>
      </c>
    </row>
    <row r="711" spans="1:8">
      <c r="A711" s="10" t="s">
        <v>114</v>
      </c>
      <c r="B711" s="10" t="str">
        <f>MID(base_piv2[[#This Row],[fnr fylke]],4,25)</f>
        <v>Buskerud</v>
      </c>
      <c r="C711" s="10" t="s">
        <v>581</v>
      </c>
      <c r="D711" s="10" t="str">
        <f>MID(base_piv2[[#This Row],[knr kommune]],6,25)</f>
        <v>Modum</v>
      </c>
      <c r="E711" s="10" t="str">
        <f>CONCATENATE(base_piv2[[#This Row],[kommune]]," (",base_piv2[[#This Row],[fotoår]],")")</f>
        <v>Modum (2008)</v>
      </c>
      <c r="F711" s="10" t="s">
        <v>468</v>
      </c>
      <c r="G711" s="10">
        <v>45</v>
      </c>
      <c r="H711" s="11" t="s">
        <v>909</v>
      </c>
    </row>
    <row r="712" spans="1:8">
      <c r="A712" s="10" t="s">
        <v>114</v>
      </c>
      <c r="B712" s="10" t="str">
        <f>MID(base_piv2[[#This Row],[fnr fylke]],4,25)</f>
        <v>Buskerud</v>
      </c>
      <c r="C712" s="10" t="s">
        <v>581</v>
      </c>
      <c r="D712" s="10" t="str">
        <f>MID(base_piv2[[#This Row],[knr kommune]],6,25)</f>
        <v>Modum</v>
      </c>
      <c r="E712" s="10" t="str">
        <f>CONCATENATE(base_piv2[[#This Row],[kommune]]," (",base_piv2[[#This Row],[fotoår]],")")</f>
        <v>Modum (2008)</v>
      </c>
      <c r="F712" s="10" t="s">
        <v>918</v>
      </c>
      <c r="G712" s="10">
        <v>4</v>
      </c>
      <c r="H712" s="11" t="s">
        <v>909</v>
      </c>
    </row>
    <row r="713" spans="1:8">
      <c r="A713" s="10" t="s">
        <v>114</v>
      </c>
      <c r="B713" s="10" t="str">
        <f>MID(base_piv2[[#This Row],[fnr fylke]],4,25)</f>
        <v>Buskerud</v>
      </c>
      <c r="C713" s="10" t="s">
        <v>581</v>
      </c>
      <c r="D713" s="10" t="str">
        <f>MID(base_piv2[[#This Row],[knr kommune]],6,25)</f>
        <v>Modum</v>
      </c>
      <c r="E713" s="10" t="str">
        <f>CONCATENATE(base_piv2[[#This Row],[kommune]]," (",base_piv2[[#This Row],[fotoår]],")")</f>
        <v>Modum (2008)</v>
      </c>
      <c r="F713" s="10" t="s">
        <v>470</v>
      </c>
      <c r="G713" s="10">
        <v>21</v>
      </c>
      <c r="H713" s="11" t="s">
        <v>909</v>
      </c>
    </row>
    <row r="714" spans="1:8">
      <c r="A714" s="10" t="s">
        <v>114</v>
      </c>
      <c r="B714" s="10" t="str">
        <f>MID(base_piv2[[#This Row],[fnr fylke]],4,25)</f>
        <v>Buskerud</v>
      </c>
      <c r="C714" s="10" t="s">
        <v>581</v>
      </c>
      <c r="D714" s="10" t="str">
        <f>MID(base_piv2[[#This Row],[knr kommune]],6,25)</f>
        <v>Modum</v>
      </c>
      <c r="E714" s="10" t="str">
        <f>CONCATENATE(base_piv2[[#This Row],[kommune]]," (",base_piv2[[#This Row],[fotoår]],")")</f>
        <v>Modum (2008)</v>
      </c>
      <c r="F714" s="10" t="s">
        <v>471</v>
      </c>
      <c r="G714" s="10">
        <v>48</v>
      </c>
      <c r="H714" s="11" t="s">
        <v>909</v>
      </c>
    </row>
    <row r="715" spans="1:8">
      <c r="A715" s="10" t="s">
        <v>114</v>
      </c>
      <c r="B715" s="10" t="str">
        <f>MID(base_piv2[[#This Row],[fnr fylke]],4,25)</f>
        <v>Buskerud</v>
      </c>
      <c r="C715" s="10" t="s">
        <v>581</v>
      </c>
      <c r="D715" s="10" t="str">
        <f>MID(base_piv2[[#This Row],[knr kommune]],6,25)</f>
        <v>Modum</v>
      </c>
      <c r="E715" s="10" t="str">
        <f>CONCATENATE(base_piv2[[#This Row],[kommune]]," (",base_piv2[[#This Row],[fotoår]],")")</f>
        <v>Modum (2008)</v>
      </c>
      <c r="F715" s="10" t="s">
        <v>472</v>
      </c>
      <c r="G715" s="10">
        <v>25</v>
      </c>
      <c r="H715" s="11" t="s">
        <v>909</v>
      </c>
    </row>
    <row r="716" spans="1:8">
      <c r="A716" s="10" t="s">
        <v>114</v>
      </c>
      <c r="B716" s="10" t="str">
        <f>MID(base_piv2[[#This Row],[fnr fylke]],4,25)</f>
        <v>Buskerud</v>
      </c>
      <c r="C716" s="10" t="s">
        <v>582</v>
      </c>
      <c r="D716" s="10" t="str">
        <f>MID(base_piv2[[#This Row],[knr kommune]],6,25)</f>
        <v xml:space="preserve">Øvre Eiker </v>
      </c>
      <c r="E716" s="10" t="str">
        <f>CONCATENATE(base_piv2[[#This Row],[kommune]]," (",base_piv2[[#This Row],[fotoår]],")")</f>
        <v>Øvre Eiker  (2005)</v>
      </c>
      <c r="F716" s="10" t="s">
        <v>467</v>
      </c>
      <c r="G716" s="10">
        <v>80</v>
      </c>
      <c r="H716" s="11" t="s">
        <v>911</v>
      </c>
    </row>
    <row r="717" spans="1:8">
      <c r="A717" s="10" t="s">
        <v>114</v>
      </c>
      <c r="B717" s="10" t="str">
        <f>MID(base_piv2[[#This Row],[fnr fylke]],4,25)</f>
        <v>Buskerud</v>
      </c>
      <c r="C717" s="10" t="s">
        <v>582</v>
      </c>
      <c r="D717" s="10" t="str">
        <f>MID(base_piv2[[#This Row],[knr kommune]],6,25)</f>
        <v xml:space="preserve">Øvre Eiker </v>
      </c>
      <c r="E717" s="10" t="str">
        <f>CONCATENATE(base_piv2[[#This Row],[kommune]]," (",base_piv2[[#This Row],[fotoår]],")")</f>
        <v>Øvre Eiker  (2005)</v>
      </c>
      <c r="F717" s="10" t="s">
        <v>466</v>
      </c>
      <c r="G717" s="10">
        <v>0</v>
      </c>
      <c r="H717" s="11" t="s">
        <v>911</v>
      </c>
    </row>
    <row r="718" spans="1:8">
      <c r="A718" s="10" t="s">
        <v>114</v>
      </c>
      <c r="B718" s="10" t="str">
        <f>MID(base_piv2[[#This Row],[fnr fylke]],4,25)</f>
        <v>Buskerud</v>
      </c>
      <c r="C718" s="10" t="s">
        <v>582</v>
      </c>
      <c r="D718" s="10" t="str">
        <f>MID(base_piv2[[#This Row],[knr kommune]],6,25)</f>
        <v xml:space="preserve">Øvre Eiker </v>
      </c>
      <c r="E718" s="10" t="str">
        <f>CONCATENATE(base_piv2[[#This Row],[kommune]]," (",base_piv2[[#This Row],[fotoår]],")")</f>
        <v>Øvre Eiker  (2005)</v>
      </c>
      <c r="F718" s="10" t="s">
        <v>468</v>
      </c>
      <c r="G718" s="10">
        <v>70</v>
      </c>
      <c r="H718" s="11" t="s">
        <v>911</v>
      </c>
    </row>
    <row r="719" spans="1:8">
      <c r="A719" s="10" t="s">
        <v>114</v>
      </c>
      <c r="B719" s="10" t="str">
        <f>MID(base_piv2[[#This Row],[fnr fylke]],4,25)</f>
        <v>Buskerud</v>
      </c>
      <c r="C719" s="10" t="s">
        <v>582</v>
      </c>
      <c r="D719" s="10" t="str">
        <f>MID(base_piv2[[#This Row],[knr kommune]],6,25)</f>
        <v xml:space="preserve">Øvre Eiker </v>
      </c>
      <c r="E719" s="10" t="str">
        <f>CONCATENATE(base_piv2[[#This Row],[kommune]]," (",base_piv2[[#This Row],[fotoår]],")")</f>
        <v>Øvre Eiker  (2005)</v>
      </c>
      <c r="F719" s="10" t="s">
        <v>918</v>
      </c>
      <c r="G719" s="10">
        <v>59</v>
      </c>
      <c r="H719" s="11" t="s">
        <v>911</v>
      </c>
    </row>
    <row r="720" spans="1:8">
      <c r="A720" s="10" t="s">
        <v>114</v>
      </c>
      <c r="B720" s="10" t="str">
        <f>MID(base_piv2[[#This Row],[fnr fylke]],4,25)</f>
        <v>Buskerud</v>
      </c>
      <c r="C720" s="10" t="s">
        <v>582</v>
      </c>
      <c r="D720" s="10" t="str">
        <f>MID(base_piv2[[#This Row],[knr kommune]],6,25)</f>
        <v xml:space="preserve">Øvre Eiker </v>
      </c>
      <c r="E720" s="10" t="str">
        <f>CONCATENATE(base_piv2[[#This Row],[kommune]]," (",base_piv2[[#This Row],[fotoår]],")")</f>
        <v>Øvre Eiker  (2005)</v>
      </c>
      <c r="F720" s="10" t="s">
        <v>470</v>
      </c>
      <c r="G720" s="10">
        <v>63</v>
      </c>
      <c r="H720" s="11" t="s">
        <v>911</v>
      </c>
    </row>
    <row r="721" spans="1:8">
      <c r="A721" s="10" t="s">
        <v>114</v>
      </c>
      <c r="B721" s="10" t="str">
        <f>MID(base_piv2[[#This Row],[fnr fylke]],4,25)</f>
        <v>Buskerud</v>
      </c>
      <c r="C721" s="10" t="s">
        <v>582</v>
      </c>
      <c r="D721" s="10" t="str">
        <f>MID(base_piv2[[#This Row],[knr kommune]],6,25)</f>
        <v xml:space="preserve">Øvre Eiker </v>
      </c>
      <c r="E721" s="10" t="str">
        <f>CONCATENATE(base_piv2[[#This Row],[kommune]]," (",base_piv2[[#This Row],[fotoår]],")")</f>
        <v>Øvre Eiker  (2005)</v>
      </c>
      <c r="F721" s="10" t="s">
        <v>471</v>
      </c>
      <c r="G721" s="10">
        <v>16</v>
      </c>
      <c r="H721" s="11" t="s">
        <v>911</v>
      </c>
    </row>
    <row r="722" spans="1:8">
      <c r="A722" s="10" t="s">
        <v>114</v>
      </c>
      <c r="B722" s="10" t="str">
        <f>MID(base_piv2[[#This Row],[fnr fylke]],4,25)</f>
        <v>Buskerud</v>
      </c>
      <c r="C722" s="10" t="s">
        <v>582</v>
      </c>
      <c r="D722" s="10" t="str">
        <f>MID(base_piv2[[#This Row],[knr kommune]],6,25)</f>
        <v xml:space="preserve">Øvre Eiker </v>
      </c>
      <c r="E722" s="10" t="str">
        <f>CONCATENATE(base_piv2[[#This Row],[kommune]]," (",base_piv2[[#This Row],[fotoår]],")")</f>
        <v>Øvre Eiker  (2005)</v>
      </c>
      <c r="F722" s="10" t="s">
        <v>472</v>
      </c>
      <c r="G722" s="10">
        <v>36</v>
      </c>
      <c r="H722" s="11" t="s">
        <v>911</v>
      </c>
    </row>
    <row r="723" spans="1:8">
      <c r="A723" s="10" t="s">
        <v>114</v>
      </c>
      <c r="B723" s="10" t="str">
        <f>MID(base_piv2[[#This Row],[fnr fylke]],4,25)</f>
        <v>Buskerud</v>
      </c>
      <c r="C723" s="10" t="s">
        <v>583</v>
      </c>
      <c r="D723" s="10" t="str">
        <f>MID(base_piv2[[#This Row],[knr kommune]],6,25)</f>
        <v>Nedre Eiker</v>
      </c>
      <c r="E723" s="10" t="str">
        <f>CONCATENATE(base_piv2[[#This Row],[kommune]]," (",base_piv2[[#This Row],[fotoår]],")")</f>
        <v>Nedre Eiker (2005)</v>
      </c>
      <c r="F723" s="10" t="s">
        <v>467</v>
      </c>
      <c r="G723" s="10">
        <v>45</v>
      </c>
      <c r="H723" s="11" t="s">
        <v>911</v>
      </c>
    </row>
    <row r="724" spans="1:8">
      <c r="A724" s="10" t="s">
        <v>114</v>
      </c>
      <c r="B724" s="10" t="str">
        <f>MID(base_piv2[[#This Row],[fnr fylke]],4,25)</f>
        <v>Buskerud</v>
      </c>
      <c r="C724" s="10" t="s">
        <v>583</v>
      </c>
      <c r="D724" s="10" t="str">
        <f>MID(base_piv2[[#This Row],[knr kommune]],6,25)</f>
        <v>Nedre Eiker</v>
      </c>
      <c r="E724" s="10" t="str">
        <f>CONCATENATE(base_piv2[[#This Row],[kommune]]," (",base_piv2[[#This Row],[fotoår]],")")</f>
        <v>Nedre Eiker (2005)</v>
      </c>
      <c r="F724" s="10" t="s">
        <v>466</v>
      </c>
      <c r="G724" s="10">
        <v>0</v>
      </c>
      <c r="H724" s="11" t="s">
        <v>911</v>
      </c>
    </row>
    <row r="725" spans="1:8">
      <c r="A725" s="10" t="s">
        <v>114</v>
      </c>
      <c r="B725" s="10" t="str">
        <f>MID(base_piv2[[#This Row],[fnr fylke]],4,25)</f>
        <v>Buskerud</v>
      </c>
      <c r="C725" s="10" t="s">
        <v>583</v>
      </c>
      <c r="D725" s="10" t="str">
        <f>MID(base_piv2[[#This Row],[knr kommune]],6,25)</f>
        <v>Nedre Eiker</v>
      </c>
      <c r="E725" s="10" t="str">
        <f>CONCATENATE(base_piv2[[#This Row],[kommune]]," (",base_piv2[[#This Row],[fotoår]],")")</f>
        <v>Nedre Eiker (2005)</v>
      </c>
      <c r="F725" s="10" t="s">
        <v>468</v>
      </c>
      <c r="G725" s="10">
        <v>30</v>
      </c>
      <c r="H725" s="11" t="s">
        <v>911</v>
      </c>
    </row>
    <row r="726" spans="1:8">
      <c r="A726" s="10" t="s">
        <v>114</v>
      </c>
      <c r="B726" s="10" t="str">
        <f>MID(base_piv2[[#This Row],[fnr fylke]],4,25)</f>
        <v>Buskerud</v>
      </c>
      <c r="C726" s="10" t="s">
        <v>583</v>
      </c>
      <c r="D726" s="10" t="str">
        <f>MID(base_piv2[[#This Row],[knr kommune]],6,25)</f>
        <v>Nedre Eiker</v>
      </c>
      <c r="E726" s="10" t="str">
        <f>CONCATENATE(base_piv2[[#This Row],[kommune]]," (",base_piv2[[#This Row],[fotoår]],")")</f>
        <v>Nedre Eiker (2005)</v>
      </c>
      <c r="F726" s="10" t="s">
        <v>918</v>
      </c>
      <c r="G726" s="10">
        <v>44</v>
      </c>
      <c r="H726" s="11" t="s">
        <v>911</v>
      </c>
    </row>
    <row r="727" spans="1:8">
      <c r="A727" s="10" t="s">
        <v>114</v>
      </c>
      <c r="B727" s="10" t="str">
        <f>MID(base_piv2[[#This Row],[fnr fylke]],4,25)</f>
        <v>Buskerud</v>
      </c>
      <c r="C727" s="10" t="s">
        <v>583</v>
      </c>
      <c r="D727" s="10" t="str">
        <f>MID(base_piv2[[#This Row],[knr kommune]],6,25)</f>
        <v>Nedre Eiker</v>
      </c>
      <c r="E727" s="10" t="str">
        <f>CONCATENATE(base_piv2[[#This Row],[kommune]]," (",base_piv2[[#This Row],[fotoår]],")")</f>
        <v>Nedre Eiker (2005)</v>
      </c>
      <c r="F727" s="10" t="s">
        <v>470</v>
      </c>
      <c r="G727" s="10">
        <v>10</v>
      </c>
      <c r="H727" s="11" t="s">
        <v>911</v>
      </c>
    </row>
    <row r="728" spans="1:8">
      <c r="A728" s="10" t="s">
        <v>114</v>
      </c>
      <c r="B728" s="10" t="str">
        <f>MID(base_piv2[[#This Row],[fnr fylke]],4,25)</f>
        <v>Buskerud</v>
      </c>
      <c r="C728" s="10" t="s">
        <v>583</v>
      </c>
      <c r="D728" s="10" t="str">
        <f>MID(base_piv2[[#This Row],[knr kommune]],6,25)</f>
        <v>Nedre Eiker</v>
      </c>
      <c r="E728" s="10" t="str">
        <f>CONCATENATE(base_piv2[[#This Row],[kommune]]," (",base_piv2[[#This Row],[fotoår]],")")</f>
        <v>Nedre Eiker (2005)</v>
      </c>
      <c r="F728" s="10" t="s">
        <v>471</v>
      </c>
      <c r="G728" s="10">
        <v>14</v>
      </c>
      <c r="H728" s="11" t="s">
        <v>911</v>
      </c>
    </row>
    <row r="729" spans="1:8">
      <c r="A729" s="10" t="s">
        <v>114</v>
      </c>
      <c r="B729" s="10" t="str">
        <f>MID(base_piv2[[#This Row],[fnr fylke]],4,25)</f>
        <v>Buskerud</v>
      </c>
      <c r="C729" s="10" t="s">
        <v>583</v>
      </c>
      <c r="D729" s="10" t="str">
        <f>MID(base_piv2[[#This Row],[knr kommune]],6,25)</f>
        <v>Nedre Eiker</v>
      </c>
      <c r="E729" s="10" t="str">
        <f>CONCATENATE(base_piv2[[#This Row],[kommune]]," (",base_piv2[[#This Row],[fotoår]],")")</f>
        <v>Nedre Eiker (2005)</v>
      </c>
      <c r="F729" s="10" t="s">
        <v>472</v>
      </c>
      <c r="G729" s="10">
        <v>14</v>
      </c>
      <c r="H729" s="11" t="s">
        <v>911</v>
      </c>
    </row>
    <row r="730" spans="1:8">
      <c r="A730" s="10" t="s">
        <v>114</v>
      </c>
      <c r="B730" s="10" t="str">
        <f>MID(base_piv2[[#This Row],[fnr fylke]],4,25)</f>
        <v>Buskerud</v>
      </c>
      <c r="C730" s="10" t="s">
        <v>584</v>
      </c>
      <c r="D730" s="10" t="str">
        <f>MID(base_piv2[[#This Row],[knr kommune]],6,25)</f>
        <v xml:space="preserve">Lier </v>
      </c>
      <c r="E730" s="10" t="str">
        <f>CONCATENATE(base_piv2[[#This Row],[kommune]]," (",base_piv2[[#This Row],[fotoår]],")")</f>
        <v>Lier  (2005)</v>
      </c>
      <c r="F730" s="10" t="s">
        <v>467</v>
      </c>
      <c r="G730" s="10">
        <v>165</v>
      </c>
      <c r="H730" s="11" t="s">
        <v>911</v>
      </c>
    </row>
    <row r="731" spans="1:8">
      <c r="A731" s="10" t="s">
        <v>114</v>
      </c>
      <c r="B731" s="10" t="str">
        <f>MID(base_piv2[[#This Row],[fnr fylke]],4,25)</f>
        <v>Buskerud</v>
      </c>
      <c r="C731" s="10" t="s">
        <v>584</v>
      </c>
      <c r="D731" s="10" t="str">
        <f>MID(base_piv2[[#This Row],[knr kommune]],6,25)</f>
        <v xml:space="preserve">Lier </v>
      </c>
      <c r="E731" s="10" t="str">
        <f>CONCATENATE(base_piv2[[#This Row],[kommune]]," (",base_piv2[[#This Row],[fotoår]],")")</f>
        <v>Lier  (2005)</v>
      </c>
      <c r="F731" s="10" t="s">
        <v>466</v>
      </c>
      <c r="G731" s="10">
        <v>0</v>
      </c>
      <c r="H731" s="11" t="s">
        <v>911</v>
      </c>
    </row>
    <row r="732" spans="1:8">
      <c r="A732" s="10" t="s">
        <v>114</v>
      </c>
      <c r="B732" s="10" t="str">
        <f>MID(base_piv2[[#This Row],[fnr fylke]],4,25)</f>
        <v>Buskerud</v>
      </c>
      <c r="C732" s="10" t="s">
        <v>584</v>
      </c>
      <c r="D732" s="10" t="str">
        <f>MID(base_piv2[[#This Row],[knr kommune]],6,25)</f>
        <v xml:space="preserve">Lier </v>
      </c>
      <c r="E732" s="10" t="str">
        <f>CONCATENATE(base_piv2[[#This Row],[kommune]]," (",base_piv2[[#This Row],[fotoår]],")")</f>
        <v>Lier  (2005)</v>
      </c>
      <c r="F732" s="10" t="s">
        <v>468</v>
      </c>
      <c r="G732" s="10">
        <v>67</v>
      </c>
      <c r="H732" s="11" t="s">
        <v>911</v>
      </c>
    </row>
    <row r="733" spans="1:8">
      <c r="A733" s="10" t="s">
        <v>114</v>
      </c>
      <c r="B733" s="10" t="str">
        <f>MID(base_piv2[[#This Row],[fnr fylke]],4,25)</f>
        <v>Buskerud</v>
      </c>
      <c r="C733" s="10" t="s">
        <v>584</v>
      </c>
      <c r="D733" s="10" t="str">
        <f>MID(base_piv2[[#This Row],[knr kommune]],6,25)</f>
        <v xml:space="preserve">Lier </v>
      </c>
      <c r="E733" s="10" t="str">
        <f>CONCATENATE(base_piv2[[#This Row],[kommune]]," (",base_piv2[[#This Row],[fotoår]],")")</f>
        <v>Lier  (2005)</v>
      </c>
      <c r="F733" s="10" t="s">
        <v>918</v>
      </c>
      <c r="G733" s="10">
        <v>116</v>
      </c>
      <c r="H733" s="11" t="s">
        <v>911</v>
      </c>
    </row>
    <row r="734" spans="1:8">
      <c r="A734" s="10" t="s">
        <v>114</v>
      </c>
      <c r="B734" s="10" t="str">
        <f>MID(base_piv2[[#This Row],[fnr fylke]],4,25)</f>
        <v>Buskerud</v>
      </c>
      <c r="C734" s="10" t="s">
        <v>584</v>
      </c>
      <c r="D734" s="10" t="str">
        <f>MID(base_piv2[[#This Row],[knr kommune]],6,25)</f>
        <v xml:space="preserve">Lier </v>
      </c>
      <c r="E734" s="10" t="str">
        <f>CONCATENATE(base_piv2[[#This Row],[kommune]]," (",base_piv2[[#This Row],[fotoår]],")")</f>
        <v>Lier  (2005)</v>
      </c>
      <c r="F734" s="10" t="s">
        <v>470</v>
      </c>
      <c r="G734" s="10">
        <v>76</v>
      </c>
      <c r="H734" s="11" t="s">
        <v>911</v>
      </c>
    </row>
    <row r="735" spans="1:8">
      <c r="A735" s="10" t="s">
        <v>114</v>
      </c>
      <c r="B735" s="10" t="str">
        <f>MID(base_piv2[[#This Row],[fnr fylke]],4,25)</f>
        <v>Buskerud</v>
      </c>
      <c r="C735" s="10" t="s">
        <v>584</v>
      </c>
      <c r="D735" s="10" t="str">
        <f>MID(base_piv2[[#This Row],[knr kommune]],6,25)</f>
        <v xml:space="preserve">Lier </v>
      </c>
      <c r="E735" s="10" t="str">
        <f>CONCATENATE(base_piv2[[#This Row],[kommune]]," (",base_piv2[[#This Row],[fotoår]],")")</f>
        <v>Lier  (2005)</v>
      </c>
      <c r="F735" s="10" t="s">
        <v>471</v>
      </c>
      <c r="G735" s="10">
        <v>186</v>
      </c>
      <c r="H735" s="11" t="s">
        <v>911</v>
      </c>
    </row>
    <row r="736" spans="1:8">
      <c r="A736" s="10" t="s">
        <v>114</v>
      </c>
      <c r="B736" s="10" t="str">
        <f>MID(base_piv2[[#This Row],[fnr fylke]],4,25)</f>
        <v>Buskerud</v>
      </c>
      <c r="C736" s="10" t="s">
        <v>584</v>
      </c>
      <c r="D736" s="10" t="str">
        <f>MID(base_piv2[[#This Row],[knr kommune]],6,25)</f>
        <v xml:space="preserve">Lier </v>
      </c>
      <c r="E736" s="10" t="str">
        <f>CONCATENATE(base_piv2[[#This Row],[kommune]]," (",base_piv2[[#This Row],[fotoår]],")")</f>
        <v>Lier  (2005)</v>
      </c>
      <c r="F736" s="10" t="s">
        <v>472</v>
      </c>
      <c r="G736" s="10">
        <v>52</v>
      </c>
      <c r="H736" s="11" t="s">
        <v>911</v>
      </c>
    </row>
    <row r="737" spans="1:8">
      <c r="A737" s="10" t="s">
        <v>114</v>
      </c>
      <c r="B737" s="10" t="str">
        <f>MID(base_piv2[[#This Row],[fnr fylke]],4,25)</f>
        <v>Buskerud</v>
      </c>
      <c r="C737" s="10" t="s">
        <v>585</v>
      </c>
      <c r="D737" s="10" t="str">
        <f>MID(base_piv2[[#This Row],[knr kommune]],6,25)</f>
        <v xml:space="preserve">Røyken </v>
      </c>
      <c r="E737" s="10" t="str">
        <f>CONCATENATE(base_piv2[[#This Row],[kommune]]," (",base_piv2[[#This Row],[fotoår]],")")</f>
        <v>Røyken  (1999)</v>
      </c>
      <c r="F737" s="10" t="s">
        <v>467</v>
      </c>
      <c r="G737" s="10">
        <v>194</v>
      </c>
      <c r="H737" s="11" t="s">
        <v>915</v>
      </c>
    </row>
    <row r="738" spans="1:8">
      <c r="A738" s="10" t="s">
        <v>114</v>
      </c>
      <c r="B738" s="10" t="str">
        <f>MID(base_piv2[[#This Row],[fnr fylke]],4,25)</f>
        <v>Buskerud</v>
      </c>
      <c r="C738" s="10" t="s">
        <v>585</v>
      </c>
      <c r="D738" s="10" t="str">
        <f>MID(base_piv2[[#This Row],[knr kommune]],6,25)</f>
        <v xml:space="preserve">Røyken </v>
      </c>
      <c r="E738" s="10" t="str">
        <f>CONCATENATE(base_piv2[[#This Row],[kommune]]," (",base_piv2[[#This Row],[fotoår]],")")</f>
        <v>Røyken  (1999)</v>
      </c>
      <c r="F738" s="10" t="s">
        <v>466</v>
      </c>
      <c r="G738" s="10">
        <v>2</v>
      </c>
      <c r="H738" s="11" t="s">
        <v>915</v>
      </c>
    </row>
    <row r="739" spans="1:8">
      <c r="A739" s="10" t="s">
        <v>114</v>
      </c>
      <c r="B739" s="10" t="str">
        <f>MID(base_piv2[[#This Row],[fnr fylke]],4,25)</f>
        <v>Buskerud</v>
      </c>
      <c r="C739" s="10" t="s">
        <v>585</v>
      </c>
      <c r="D739" s="10" t="str">
        <f>MID(base_piv2[[#This Row],[knr kommune]],6,25)</f>
        <v xml:space="preserve">Røyken </v>
      </c>
      <c r="E739" s="10" t="str">
        <f>CONCATENATE(base_piv2[[#This Row],[kommune]]," (",base_piv2[[#This Row],[fotoår]],")")</f>
        <v>Røyken  (1999)</v>
      </c>
      <c r="F739" s="10" t="s">
        <v>468</v>
      </c>
      <c r="G739" s="10">
        <v>44</v>
      </c>
      <c r="H739" s="11" t="s">
        <v>915</v>
      </c>
    </row>
    <row r="740" spans="1:8">
      <c r="A740" s="10" t="s">
        <v>114</v>
      </c>
      <c r="B740" s="10" t="str">
        <f>MID(base_piv2[[#This Row],[fnr fylke]],4,25)</f>
        <v>Buskerud</v>
      </c>
      <c r="C740" s="10" t="s">
        <v>585</v>
      </c>
      <c r="D740" s="10" t="str">
        <f>MID(base_piv2[[#This Row],[knr kommune]],6,25)</f>
        <v xml:space="preserve">Røyken </v>
      </c>
      <c r="E740" s="10" t="str">
        <f>CONCATENATE(base_piv2[[#This Row],[kommune]]," (",base_piv2[[#This Row],[fotoår]],")")</f>
        <v>Røyken  (1999)</v>
      </c>
      <c r="F740" s="10" t="s">
        <v>918</v>
      </c>
      <c r="G740" s="10">
        <v>2</v>
      </c>
      <c r="H740" s="11" t="s">
        <v>915</v>
      </c>
    </row>
    <row r="741" spans="1:8">
      <c r="A741" s="10" t="s">
        <v>114</v>
      </c>
      <c r="B741" s="10" t="str">
        <f>MID(base_piv2[[#This Row],[fnr fylke]],4,25)</f>
        <v>Buskerud</v>
      </c>
      <c r="C741" s="10" t="s">
        <v>585</v>
      </c>
      <c r="D741" s="10" t="str">
        <f>MID(base_piv2[[#This Row],[knr kommune]],6,25)</f>
        <v xml:space="preserve">Røyken </v>
      </c>
      <c r="E741" s="10" t="str">
        <f>CONCATENATE(base_piv2[[#This Row],[kommune]]," (",base_piv2[[#This Row],[fotoår]],")")</f>
        <v>Røyken  (1999)</v>
      </c>
      <c r="F741" s="10" t="s">
        <v>470</v>
      </c>
      <c r="G741" s="10">
        <v>60</v>
      </c>
      <c r="H741" s="11" t="s">
        <v>915</v>
      </c>
    </row>
    <row r="742" spans="1:8">
      <c r="A742" s="10" t="s">
        <v>114</v>
      </c>
      <c r="B742" s="10" t="str">
        <f>MID(base_piv2[[#This Row],[fnr fylke]],4,25)</f>
        <v>Buskerud</v>
      </c>
      <c r="C742" s="10" t="s">
        <v>585</v>
      </c>
      <c r="D742" s="10" t="str">
        <f>MID(base_piv2[[#This Row],[knr kommune]],6,25)</f>
        <v xml:space="preserve">Røyken </v>
      </c>
      <c r="E742" s="10" t="str">
        <f>CONCATENATE(base_piv2[[#This Row],[kommune]]," (",base_piv2[[#This Row],[fotoår]],")")</f>
        <v>Røyken  (1999)</v>
      </c>
      <c r="F742" s="10" t="s">
        <v>471</v>
      </c>
      <c r="G742" s="10">
        <v>61</v>
      </c>
      <c r="H742" s="11" t="s">
        <v>915</v>
      </c>
    </row>
    <row r="743" spans="1:8">
      <c r="A743" s="10" t="s">
        <v>114</v>
      </c>
      <c r="B743" s="10" t="str">
        <f>MID(base_piv2[[#This Row],[fnr fylke]],4,25)</f>
        <v>Buskerud</v>
      </c>
      <c r="C743" s="10" t="s">
        <v>585</v>
      </c>
      <c r="D743" s="10" t="str">
        <f>MID(base_piv2[[#This Row],[knr kommune]],6,25)</f>
        <v xml:space="preserve">Røyken </v>
      </c>
      <c r="E743" s="10" t="str">
        <f>CONCATENATE(base_piv2[[#This Row],[kommune]]," (",base_piv2[[#This Row],[fotoår]],")")</f>
        <v>Røyken  (1999)</v>
      </c>
      <c r="F743" s="10" t="s">
        <v>472</v>
      </c>
      <c r="G743" s="10">
        <v>68</v>
      </c>
      <c r="H743" s="11" t="s">
        <v>915</v>
      </c>
    </row>
    <row r="744" spans="1:8">
      <c r="A744" s="10" t="s">
        <v>114</v>
      </c>
      <c r="B744" s="10" t="str">
        <f>MID(base_piv2[[#This Row],[fnr fylke]],4,25)</f>
        <v>Buskerud</v>
      </c>
      <c r="C744" s="10" t="s">
        <v>586</v>
      </c>
      <c r="D744" s="10" t="str">
        <f>MID(base_piv2[[#This Row],[knr kommune]],6,25)</f>
        <v>Hurum</v>
      </c>
      <c r="E744" s="10" t="str">
        <f>CONCATENATE(base_piv2[[#This Row],[kommune]]," (",base_piv2[[#This Row],[fotoår]],")")</f>
        <v>Hurum (2003)</v>
      </c>
      <c r="F744" s="10" t="s">
        <v>467</v>
      </c>
      <c r="G744" s="10">
        <v>24</v>
      </c>
      <c r="H744" s="11" t="s">
        <v>904</v>
      </c>
    </row>
    <row r="745" spans="1:8">
      <c r="A745" s="10" t="s">
        <v>114</v>
      </c>
      <c r="B745" s="10" t="str">
        <f>MID(base_piv2[[#This Row],[fnr fylke]],4,25)</f>
        <v>Buskerud</v>
      </c>
      <c r="C745" s="10" t="s">
        <v>586</v>
      </c>
      <c r="D745" s="10" t="str">
        <f>MID(base_piv2[[#This Row],[knr kommune]],6,25)</f>
        <v>Hurum</v>
      </c>
      <c r="E745" s="10" t="str">
        <f>CONCATENATE(base_piv2[[#This Row],[kommune]]," (",base_piv2[[#This Row],[fotoår]],")")</f>
        <v>Hurum (2003)</v>
      </c>
      <c r="F745" s="10" t="s">
        <v>466</v>
      </c>
      <c r="G745" s="10">
        <v>2</v>
      </c>
      <c r="H745" s="11" t="s">
        <v>904</v>
      </c>
    </row>
    <row r="746" spans="1:8">
      <c r="A746" s="10" t="s">
        <v>114</v>
      </c>
      <c r="B746" s="10" t="str">
        <f>MID(base_piv2[[#This Row],[fnr fylke]],4,25)</f>
        <v>Buskerud</v>
      </c>
      <c r="C746" s="10" t="s">
        <v>586</v>
      </c>
      <c r="D746" s="10" t="str">
        <f>MID(base_piv2[[#This Row],[knr kommune]],6,25)</f>
        <v>Hurum</v>
      </c>
      <c r="E746" s="10" t="str">
        <f>CONCATENATE(base_piv2[[#This Row],[kommune]]," (",base_piv2[[#This Row],[fotoår]],")")</f>
        <v>Hurum (2003)</v>
      </c>
      <c r="F746" s="10" t="s">
        <v>468</v>
      </c>
      <c r="G746" s="10">
        <v>50</v>
      </c>
      <c r="H746" s="11" t="s">
        <v>904</v>
      </c>
    </row>
    <row r="747" spans="1:8">
      <c r="A747" s="10" t="s">
        <v>114</v>
      </c>
      <c r="B747" s="10" t="str">
        <f>MID(base_piv2[[#This Row],[fnr fylke]],4,25)</f>
        <v>Buskerud</v>
      </c>
      <c r="C747" s="10" t="s">
        <v>586</v>
      </c>
      <c r="D747" s="10" t="str">
        <f>MID(base_piv2[[#This Row],[knr kommune]],6,25)</f>
        <v>Hurum</v>
      </c>
      <c r="E747" s="10" t="str">
        <f>CONCATENATE(base_piv2[[#This Row],[kommune]]," (",base_piv2[[#This Row],[fotoår]],")")</f>
        <v>Hurum (2003)</v>
      </c>
      <c r="F747" s="10" t="s">
        <v>918</v>
      </c>
      <c r="G747" s="10">
        <v>4</v>
      </c>
      <c r="H747" s="11" t="s">
        <v>904</v>
      </c>
    </row>
    <row r="748" spans="1:8">
      <c r="A748" s="10" t="s">
        <v>114</v>
      </c>
      <c r="B748" s="10" t="str">
        <f>MID(base_piv2[[#This Row],[fnr fylke]],4,25)</f>
        <v>Buskerud</v>
      </c>
      <c r="C748" s="10" t="s">
        <v>586</v>
      </c>
      <c r="D748" s="10" t="str">
        <f>MID(base_piv2[[#This Row],[knr kommune]],6,25)</f>
        <v>Hurum</v>
      </c>
      <c r="E748" s="10" t="str">
        <f>CONCATENATE(base_piv2[[#This Row],[kommune]]," (",base_piv2[[#This Row],[fotoår]],")")</f>
        <v>Hurum (2003)</v>
      </c>
      <c r="F748" s="10" t="s">
        <v>470</v>
      </c>
      <c r="G748" s="10">
        <v>6</v>
      </c>
      <c r="H748" s="11" t="s">
        <v>904</v>
      </c>
    </row>
    <row r="749" spans="1:8">
      <c r="A749" s="10" t="s">
        <v>114</v>
      </c>
      <c r="B749" s="10" t="str">
        <f>MID(base_piv2[[#This Row],[fnr fylke]],4,25)</f>
        <v>Buskerud</v>
      </c>
      <c r="C749" s="10" t="s">
        <v>586</v>
      </c>
      <c r="D749" s="10" t="str">
        <f>MID(base_piv2[[#This Row],[knr kommune]],6,25)</f>
        <v>Hurum</v>
      </c>
      <c r="E749" s="10" t="str">
        <f>CONCATENATE(base_piv2[[#This Row],[kommune]]," (",base_piv2[[#This Row],[fotoår]],")")</f>
        <v>Hurum (2003)</v>
      </c>
      <c r="F749" s="10" t="s">
        <v>471</v>
      </c>
      <c r="G749" s="10">
        <v>53</v>
      </c>
      <c r="H749" s="11" t="s">
        <v>904</v>
      </c>
    </row>
    <row r="750" spans="1:8">
      <c r="A750" s="10" t="s">
        <v>114</v>
      </c>
      <c r="B750" s="10" t="str">
        <f>MID(base_piv2[[#This Row],[fnr fylke]],4,25)</f>
        <v>Buskerud</v>
      </c>
      <c r="C750" s="10" t="s">
        <v>586</v>
      </c>
      <c r="D750" s="10" t="str">
        <f>MID(base_piv2[[#This Row],[knr kommune]],6,25)</f>
        <v>Hurum</v>
      </c>
      <c r="E750" s="10" t="str">
        <f>CONCATENATE(base_piv2[[#This Row],[kommune]]," (",base_piv2[[#This Row],[fotoår]],")")</f>
        <v>Hurum (2003)</v>
      </c>
      <c r="F750" s="10" t="s">
        <v>472</v>
      </c>
      <c r="G750" s="10">
        <v>8</v>
      </c>
      <c r="H750" s="11" t="s">
        <v>904</v>
      </c>
    </row>
    <row r="751" spans="1:8">
      <c r="A751" s="10" t="s">
        <v>114</v>
      </c>
      <c r="B751" s="10" t="str">
        <f>MID(base_piv2[[#This Row],[fnr fylke]],4,25)</f>
        <v>Buskerud</v>
      </c>
      <c r="C751" s="10" t="s">
        <v>587</v>
      </c>
      <c r="D751" s="10" t="str">
        <f>MID(base_piv2[[#This Row],[knr kommune]],6,25)</f>
        <v xml:space="preserve">Flesberg </v>
      </c>
      <c r="E751" s="10" t="str">
        <f>CONCATENATE(base_piv2[[#This Row],[kommune]]," (",base_piv2[[#This Row],[fotoår]],")")</f>
        <v>Flesberg  (2004)</v>
      </c>
      <c r="F751" s="10" t="s">
        <v>467</v>
      </c>
      <c r="G751" s="10">
        <v>7</v>
      </c>
      <c r="H751" s="11" t="s">
        <v>908</v>
      </c>
    </row>
    <row r="752" spans="1:8">
      <c r="A752" s="10" t="s">
        <v>114</v>
      </c>
      <c r="B752" s="10" t="str">
        <f>MID(base_piv2[[#This Row],[fnr fylke]],4,25)</f>
        <v>Buskerud</v>
      </c>
      <c r="C752" s="10" t="s">
        <v>587</v>
      </c>
      <c r="D752" s="10" t="str">
        <f>MID(base_piv2[[#This Row],[knr kommune]],6,25)</f>
        <v xml:space="preserve">Flesberg </v>
      </c>
      <c r="E752" s="10" t="str">
        <f>CONCATENATE(base_piv2[[#This Row],[kommune]]," (",base_piv2[[#This Row],[fotoår]],")")</f>
        <v>Flesberg  (2004)</v>
      </c>
      <c r="F752" s="10" t="s">
        <v>466</v>
      </c>
      <c r="G752" s="10">
        <v>0</v>
      </c>
      <c r="H752" s="11" t="s">
        <v>908</v>
      </c>
    </row>
    <row r="753" spans="1:8">
      <c r="A753" s="10" t="s">
        <v>114</v>
      </c>
      <c r="B753" s="10" t="str">
        <f>MID(base_piv2[[#This Row],[fnr fylke]],4,25)</f>
        <v>Buskerud</v>
      </c>
      <c r="C753" s="10" t="s">
        <v>587</v>
      </c>
      <c r="D753" s="10" t="str">
        <f>MID(base_piv2[[#This Row],[knr kommune]],6,25)</f>
        <v xml:space="preserve">Flesberg </v>
      </c>
      <c r="E753" s="10" t="str">
        <f>CONCATENATE(base_piv2[[#This Row],[kommune]]," (",base_piv2[[#This Row],[fotoår]],")")</f>
        <v>Flesberg  (2004)</v>
      </c>
      <c r="F753" s="10" t="s">
        <v>468</v>
      </c>
      <c r="G753" s="10">
        <v>4</v>
      </c>
      <c r="H753" s="11" t="s">
        <v>908</v>
      </c>
    </row>
    <row r="754" spans="1:8">
      <c r="A754" s="10" t="s">
        <v>114</v>
      </c>
      <c r="B754" s="10" t="str">
        <f>MID(base_piv2[[#This Row],[fnr fylke]],4,25)</f>
        <v>Buskerud</v>
      </c>
      <c r="C754" s="10" t="s">
        <v>587</v>
      </c>
      <c r="D754" s="10" t="str">
        <f>MID(base_piv2[[#This Row],[knr kommune]],6,25)</f>
        <v xml:space="preserve">Flesberg </v>
      </c>
      <c r="E754" s="10" t="str">
        <f>CONCATENATE(base_piv2[[#This Row],[kommune]]," (",base_piv2[[#This Row],[fotoår]],")")</f>
        <v>Flesberg  (2004)</v>
      </c>
      <c r="F754" s="10" t="s">
        <v>918</v>
      </c>
      <c r="G754" s="10">
        <v>7</v>
      </c>
      <c r="H754" s="11" t="s">
        <v>908</v>
      </c>
    </row>
    <row r="755" spans="1:8">
      <c r="A755" s="10" t="s">
        <v>114</v>
      </c>
      <c r="B755" s="10" t="str">
        <f>MID(base_piv2[[#This Row],[fnr fylke]],4,25)</f>
        <v>Buskerud</v>
      </c>
      <c r="C755" s="10" t="s">
        <v>587</v>
      </c>
      <c r="D755" s="10" t="str">
        <f>MID(base_piv2[[#This Row],[knr kommune]],6,25)</f>
        <v xml:space="preserve">Flesberg </v>
      </c>
      <c r="E755" s="10" t="str">
        <f>CONCATENATE(base_piv2[[#This Row],[kommune]]," (",base_piv2[[#This Row],[fotoår]],")")</f>
        <v>Flesberg  (2004)</v>
      </c>
      <c r="F755" s="10" t="s">
        <v>470</v>
      </c>
      <c r="G755" s="10">
        <v>7</v>
      </c>
      <c r="H755" s="11" t="s">
        <v>908</v>
      </c>
    </row>
    <row r="756" spans="1:8">
      <c r="A756" s="10" t="s">
        <v>114</v>
      </c>
      <c r="B756" s="10" t="str">
        <f>MID(base_piv2[[#This Row],[fnr fylke]],4,25)</f>
        <v>Buskerud</v>
      </c>
      <c r="C756" s="10" t="s">
        <v>587</v>
      </c>
      <c r="D756" s="10" t="str">
        <f>MID(base_piv2[[#This Row],[knr kommune]],6,25)</f>
        <v xml:space="preserve">Flesberg </v>
      </c>
      <c r="E756" s="10" t="str">
        <f>CONCATENATE(base_piv2[[#This Row],[kommune]]," (",base_piv2[[#This Row],[fotoår]],")")</f>
        <v>Flesberg  (2004)</v>
      </c>
      <c r="F756" s="10" t="s">
        <v>471</v>
      </c>
      <c r="G756" s="10">
        <v>9</v>
      </c>
      <c r="H756" s="11" t="s">
        <v>908</v>
      </c>
    </row>
    <row r="757" spans="1:8">
      <c r="A757" s="10" t="s">
        <v>114</v>
      </c>
      <c r="B757" s="10" t="str">
        <f>MID(base_piv2[[#This Row],[fnr fylke]],4,25)</f>
        <v>Buskerud</v>
      </c>
      <c r="C757" s="10" t="s">
        <v>587</v>
      </c>
      <c r="D757" s="10" t="str">
        <f>MID(base_piv2[[#This Row],[knr kommune]],6,25)</f>
        <v xml:space="preserve">Flesberg </v>
      </c>
      <c r="E757" s="10" t="str">
        <f>CONCATENATE(base_piv2[[#This Row],[kommune]]," (",base_piv2[[#This Row],[fotoår]],")")</f>
        <v>Flesberg  (2004)</v>
      </c>
      <c r="F757" s="10" t="s">
        <v>472</v>
      </c>
      <c r="G757" s="10">
        <v>2</v>
      </c>
      <c r="H757" s="11" t="s">
        <v>908</v>
      </c>
    </row>
    <row r="758" spans="1:8">
      <c r="A758" s="10" t="s">
        <v>114</v>
      </c>
      <c r="B758" s="10" t="str">
        <f>MID(base_piv2[[#This Row],[fnr fylke]],4,25)</f>
        <v>Buskerud</v>
      </c>
      <c r="C758" s="10" t="s">
        <v>588</v>
      </c>
      <c r="D758" s="10" t="str">
        <f>MID(base_piv2[[#This Row],[knr kommune]],6,25)</f>
        <v xml:space="preserve">Rollag </v>
      </c>
      <c r="E758" s="10" t="str">
        <f>CONCATENATE(base_piv2[[#This Row],[kommune]]," (",base_piv2[[#This Row],[fotoår]],")")</f>
        <v>Rollag  (2004)</v>
      </c>
      <c r="F758" s="10" t="s">
        <v>467</v>
      </c>
      <c r="G758" s="10">
        <v>1</v>
      </c>
      <c r="H758" s="11" t="s">
        <v>908</v>
      </c>
    </row>
    <row r="759" spans="1:8">
      <c r="A759" s="10" t="s">
        <v>114</v>
      </c>
      <c r="B759" s="10" t="str">
        <f>MID(base_piv2[[#This Row],[fnr fylke]],4,25)</f>
        <v>Buskerud</v>
      </c>
      <c r="C759" s="10" t="s">
        <v>588</v>
      </c>
      <c r="D759" s="10" t="str">
        <f>MID(base_piv2[[#This Row],[knr kommune]],6,25)</f>
        <v xml:space="preserve">Rollag </v>
      </c>
      <c r="E759" s="10" t="str">
        <f>CONCATENATE(base_piv2[[#This Row],[kommune]]," (",base_piv2[[#This Row],[fotoår]],")")</f>
        <v>Rollag  (2004)</v>
      </c>
      <c r="F759" s="10" t="s">
        <v>466</v>
      </c>
      <c r="G759" s="10">
        <v>0</v>
      </c>
      <c r="H759" s="11" t="s">
        <v>908</v>
      </c>
    </row>
    <row r="760" spans="1:8">
      <c r="A760" s="10" t="s">
        <v>114</v>
      </c>
      <c r="B760" s="10" t="str">
        <f>MID(base_piv2[[#This Row],[fnr fylke]],4,25)</f>
        <v>Buskerud</v>
      </c>
      <c r="C760" s="10" t="s">
        <v>588</v>
      </c>
      <c r="D760" s="10" t="str">
        <f>MID(base_piv2[[#This Row],[knr kommune]],6,25)</f>
        <v xml:space="preserve">Rollag </v>
      </c>
      <c r="E760" s="10" t="str">
        <f>CONCATENATE(base_piv2[[#This Row],[kommune]]," (",base_piv2[[#This Row],[fotoår]],")")</f>
        <v>Rollag  (2004)</v>
      </c>
      <c r="F760" s="10" t="s">
        <v>468</v>
      </c>
      <c r="G760" s="10">
        <v>38</v>
      </c>
      <c r="H760" s="11" t="s">
        <v>908</v>
      </c>
    </row>
    <row r="761" spans="1:8">
      <c r="A761" s="10" t="s">
        <v>114</v>
      </c>
      <c r="B761" s="10" t="str">
        <f>MID(base_piv2[[#This Row],[fnr fylke]],4,25)</f>
        <v>Buskerud</v>
      </c>
      <c r="C761" s="10" t="s">
        <v>588</v>
      </c>
      <c r="D761" s="10" t="str">
        <f>MID(base_piv2[[#This Row],[knr kommune]],6,25)</f>
        <v xml:space="preserve">Rollag </v>
      </c>
      <c r="E761" s="10" t="str">
        <f>CONCATENATE(base_piv2[[#This Row],[kommune]]," (",base_piv2[[#This Row],[fotoår]],")")</f>
        <v>Rollag  (2004)</v>
      </c>
      <c r="F761" s="10" t="s">
        <v>918</v>
      </c>
      <c r="G761" s="10">
        <v>16</v>
      </c>
      <c r="H761" s="11" t="s">
        <v>908</v>
      </c>
    </row>
    <row r="762" spans="1:8">
      <c r="A762" s="10" t="s">
        <v>114</v>
      </c>
      <c r="B762" s="10" t="str">
        <f>MID(base_piv2[[#This Row],[fnr fylke]],4,25)</f>
        <v>Buskerud</v>
      </c>
      <c r="C762" s="10" t="s">
        <v>588</v>
      </c>
      <c r="D762" s="10" t="str">
        <f>MID(base_piv2[[#This Row],[knr kommune]],6,25)</f>
        <v xml:space="preserve">Rollag </v>
      </c>
      <c r="E762" s="10" t="str">
        <f>CONCATENATE(base_piv2[[#This Row],[kommune]]," (",base_piv2[[#This Row],[fotoår]],")")</f>
        <v>Rollag  (2004)</v>
      </c>
      <c r="F762" s="10" t="s">
        <v>470</v>
      </c>
      <c r="G762" s="10">
        <v>3</v>
      </c>
      <c r="H762" s="11" t="s">
        <v>908</v>
      </c>
    </row>
    <row r="763" spans="1:8">
      <c r="A763" s="10" t="s">
        <v>114</v>
      </c>
      <c r="B763" s="10" t="str">
        <f>MID(base_piv2[[#This Row],[fnr fylke]],4,25)</f>
        <v>Buskerud</v>
      </c>
      <c r="C763" s="10" t="s">
        <v>588</v>
      </c>
      <c r="D763" s="10" t="str">
        <f>MID(base_piv2[[#This Row],[knr kommune]],6,25)</f>
        <v xml:space="preserve">Rollag </v>
      </c>
      <c r="E763" s="10" t="str">
        <f>CONCATENATE(base_piv2[[#This Row],[kommune]]," (",base_piv2[[#This Row],[fotoår]],")")</f>
        <v>Rollag  (2004)</v>
      </c>
      <c r="F763" s="10" t="s">
        <v>471</v>
      </c>
      <c r="G763" s="10">
        <v>16</v>
      </c>
      <c r="H763" s="11" t="s">
        <v>908</v>
      </c>
    </row>
    <row r="764" spans="1:8">
      <c r="A764" s="10" t="s">
        <v>114</v>
      </c>
      <c r="B764" s="10" t="str">
        <f>MID(base_piv2[[#This Row],[fnr fylke]],4,25)</f>
        <v>Buskerud</v>
      </c>
      <c r="C764" s="10" t="s">
        <v>588</v>
      </c>
      <c r="D764" s="10" t="str">
        <f>MID(base_piv2[[#This Row],[knr kommune]],6,25)</f>
        <v xml:space="preserve">Rollag </v>
      </c>
      <c r="E764" s="10" t="str">
        <f>CONCATENATE(base_piv2[[#This Row],[kommune]]," (",base_piv2[[#This Row],[fotoår]],")")</f>
        <v>Rollag  (2004)</v>
      </c>
      <c r="F764" s="10" t="s">
        <v>472</v>
      </c>
      <c r="G764" s="10">
        <v>2</v>
      </c>
      <c r="H764" s="11" t="s">
        <v>908</v>
      </c>
    </row>
    <row r="765" spans="1:8">
      <c r="A765" s="10" t="s">
        <v>114</v>
      </c>
      <c r="B765" s="10" t="str">
        <f>MID(base_piv2[[#This Row],[fnr fylke]],4,25)</f>
        <v>Buskerud</v>
      </c>
      <c r="C765" s="10" t="s">
        <v>589</v>
      </c>
      <c r="D765" s="10" t="str">
        <f>MID(base_piv2[[#This Row],[knr kommune]],6,25)</f>
        <v xml:space="preserve">Nore og Uvdal </v>
      </c>
      <c r="E765" s="10" t="str">
        <f>CONCATENATE(base_piv2[[#This Row],[kommune]]," (",base_piv2[[#This Row],[fotoår]],")")</f>
        <v>Nore og Uvdal  (2004)</v>
      </c>
      <c r="F765" s="10" t="s">
        <v>467</v>
      </c>
      <c r="G765" s="10">
        <v>10</v>
      </c>
      <c r="H765" s="11" t="s">
        <v>908</v>
      </c>
    </row>
    <row r="766" spans="1:8">
      <c r="A766" s="10" t="s">
        <v>114</v>
      </c>
      <c r="B766" s="10" t="str">
        <f>MID(base_piv2[[#This Row],[fnr fylke]],4,25)</f>
        <v>Buskerud</v>
      </c>
      <c r="C766" s="10" t="s">
        <v>589</v>
      </c>
      <c r="D766" s="10" t="str">
        <f>MID(base_piv2[[#This Row],[knr kommune]],6,25)</f>
        <v xml:space="preserve">Nore og Uvdal </v>
      </c>
      <c r="E766" s="10" t="str">
        <f>CONCATENATE(base_piv2[[#This Row],[kommune]]," (",base_piv2[[#This Row],[fotoår]],")")</f>
        <v>Nore og Uvdal  (2004)</v>
      </c>
      <c r="F766" s="10" t="s">
        <v>466</v>
      </c>
      <c r="G766" s="10">
        <v>0</v>
      </c>
      <c r="H766" s="11" t="s">
        <v>908</v>
      </c>
    </row>
    <row r="767" spans="1:8">
      <c r="A767" s="10" t="s">
        <v>114</v>
      </c>
      <c r="B767" s="10" t="str">
        <f>MID(base_piv2[[#This Row],[fnr fylke]],4,25)</f>
        <v>Buskerud</v>
      </c>
      <c r="C767" s="10" t="s">
        <v>589</v>
      </c>
      <c r="D767" s="10" t="str">
        <f>MID(base_piv2[[#This Row],[knr kommune]],6,25)</f>
        <v xml:space="preserve">Nore og Uvdal </v>
      </c>
      <c r="E767" s="10" t="str">
        <f>CONCATENATE(base_piv2[[#This Row],[kommune]]," (",base_piv2[[#This Row],[fotoår]],")")</f>
        <v>Nore og Uvdal  (2004)</v>
      </c>
      <c r="F767" s="10" t="s">
        <v>468</v>
      </c>
      <c r="G767" s="10">
        <v>23</v>
      </c>
      <c r="H767" s="11" t="s">
        <v>908</v>
      </c>
    </row>
    <row r="768" spans="1:8">
      <c r="A768" s="10" t="s">
        <v>114</v>
      </c>
      <c r="B768" s="10" t="str">
        <f>MID(base_piv2[[#This Row],[fnr fylke]],4,25)</f>
        <v>Buskerud</v>
      </c>
      <c r="C768" s="10" t="s">
        <v>589</v>
      </c>
      <c r="D768" s="10" t="str">
        <f>MID(base_piv2[[#This Row],[knr kommune]],6,25)</f>
        <v xml:space="preserve">Nore og Uvdal </v>
      </c>
      <c r="E768" s="10" t="str">
        <f>CONCATENATE(base_piv2[[#This Row],[kommune]]," (",base_piv2[[#This Row],[fotoår]],")")</f>
        <v>Nore og Uvdal  (2004)</v>
      </c>
      <c r="F768" s="10" t="s">
        <v>918</v>
      </c>
      <c r="G768" s="10">
        <v>8</v>
      </c>
      <c r="H768" s="11" t="s">
        <v>908</v>
      </c>
    </row>
    <row r="769" spans="1:8">
      <c r="A769" s="10" t="s">
        <v>114</v>
      </c>
      <c r="B769" s="10" t="str">
        <f>MID(base_piv2[[#This Row],[fnr fylke]],4,25)</f>
        <v>Buskerud</v>
      </c>
      <c r="C769" s="10" t="s">
        <v>589</v>
      </c>
      <c r="D769" s="10" t="str">
        <f>MID(base_piv2[[#This Row],[knr kommune]],6,25)</f>
        <v xml:space="preserve">Nore og Uvdal </v>
      </c>
      <c r="E769" s="10" t="str">
        <f>CONCATENATE(base_piv2[[#This Row],[kommune]]," (",base_piv2[[#This Row],[fotoår]],")")</f>
        <v>Nore og Uvdal  (2004)</v>
      </c>
      <c r="F769" s="10" t="s">
        <v>470</v>
      </c>
      <c r="G769" s="10">
        <v>22</v>
      </c>
      <c r="H769" s="11" t="s">
        <v>908</v>
      </c>
    </row>
    <row r="770" spans="1:8">
      <c r="A770" s="10" t="s">
        <v>114</v>
      </c>
      <c r="B770" s="10" t="str">
        <f>MID(base_piv2[[#This Row],[fnr fylke]],4,25)</f>
        <v>Buskerud</v>
      </c>
      <c r="C770" s="10" t="s">
        <v>589</v>
      </c>
      <c r="D770" s="10" t="str">
        <f>MID(base_piv2[[#This Row],[knr kommune]],6,25)</f>
        <v xml:space="preserve">Nore og Uvdal </v>
      </c>
      <c r="E770" s="10" t="str">
        <f>CONCATENATE(base_piv2[[#This Row],[kommune]]," (",base_piv2[[#This Row],[fotoår]],")")</f>
        <v>Nore og Uvdal  (2004)</v>
      </c>
      <c r="F770" s="10" t="s">
        <v>471</v>
      </c>
      <c r="G770" s="10">
        <v>2</v>
      </c>
      <c r="H770" s="11" t="s">
        <v>908</v>
      </c>
    </row>
    <row r="771" spans="1:8">
      <c r="A771" s="10" t="s">
        <v>114</v>
      </c>
      <c r="B771" s="10" t="str">
        <f>MID(base_piv2[[#This Row],[fnr fylke]],4,25)</f>
        <v>Buskerud</v>
      </c>
      <c r="C771" s="10" t="s">
        <v>589</v>
      </c>
      <c r="D771" s="10" t="str">
        <f>MID(base_piv2[[#This Row],[knr kommune]],6,25)</f>
        <v xml:space="preserve">Nore og Uvdal </v>
      </c>
      <c r="E771" s="10" t="str">
        <f>CONCATENATE(base_piv2[[#This Row],[kommune]]," (",base_piv2[[#This Row],[fotoår]],")")</f>
        <v>Nore og Uvdal  (2004)</v>
      </c>
      <c r="F771" s="10" t="s">
        <v>472</v>
      </c>
      <c r="G771" s="10">
        <v>1</v>
      </c>
      <c r="H771" s="11" t="s">
        <v>908</v>
      </c>
    </row>
    <row r="772" spans="1:8">
      <c r="A772" s="10" t="s">
        <v>136</v>
      </c>
      <c r="B772" s="10" t="str">
        <f>MID(base_piv2[[#This Row],[fnr fylke]],4,25)</f>
        <v>Vestfold</v>
      </c>
      <c r="C772" s="10" t="s">
        <v>590</v>
      </c>
      <c r="D772" s="10" t="str">
        <f>MID(base_piv2[[#This Row],[knr kommune]],6,25)</f>
        <v xml:space="preserve">Horten </v>
      </c>
      <c r="E772" s="10" t="str">
        <f>CONCATENATE(base_piv2[[#This Row],[kommune]]," (",base_piv2[[#This Row],[fotoår]],")")</f>
        <v>Horten  (2002)</v>
      </c>
      <c r="F772" s="10" t="s">
        <v>467</v>
      </c>
      <c r="G772" s="10">
        <v>64</v>
      </c>
      <c r="H772" s="11" t="s">
        <v>906</v>
      </c>
    </row>
    <row r="773" spans="1:8">
      <c r="A773" s="10" t="s">
        <v>136</v>
      </c>
      <c r="B773" s="10" t="str">
        <f>MID(base_piv2[[#This Row],[fnr fylke]],4,25)</f>
        <v>Vestfold</v>
      </c>
      <c r="C773" s="10" t="s">
        <v>590</v>
      </c>
      <c r="D773" s="10" t="str">
        <f>MID(base_piv2[[#This Row],[knr kommune]],6,25)</f>
        <v xml:space="preserve">Horten </v>
      </c>
      <c r="E773" s="10" t="str">
        <f>CONCATENATE(base_piv2[[#This Row],[kommune]]," (",base_piv2[[#This Row],[fotoår]],")")</f>
        <v>Horten  (2002)</v>
      </c>
      <c r="F773" s="10" t="s">
        <v>466</v>
      </c>
      <c r="G773" s="10">
        <v>0</v>
      </c>
      <c r="H773" s="11" t="s">
        <v>906</v>
      </c>
    </row>
    <row r="774" spans="1:8">
      <c r="A774" s="10" t="s">
        <v>136</v>
      </c>
      <c r="B774" s="10" t="str">
        <f>MID(base_piv2[[#This Row],[fnr fylke]],4,25)</f>
        <v>Vestfold</v>
      </c>
      <c r="C774" s="10" t="s">
        <v>590</v>
      </c>
      <c r="D774" s="10" t="str">
        <f>MID(base_piv2[[#This Row],[knr kommune]],6,25)</f>
        <v xml:space="preserve">Horten </v>
      </c>
      <c r="E774" s="10" t="str">
        <f>CONCATENATE(base_piv2[[#This Row],[kommune]]," (",base_piv2[[#This Row],[fotoår]],")")</f>
        <v>Horten  (2002)</v>
      </c>
      <c r="F774" s="10" t="s">
        <v>468</v>
      </c>
      <c r="G774" s="10">
        <v>48</v>
      </c>
      <c r="H774" s="11" t="s">
        <v>906</v>
      </c>
    </row>
    <row r="775" spans="1:8">
      <c r="A775" s="10" t="s">
        <v>136</v>
      </c>
      <c r="B775" s="10" t="str">
        <f>MID(base_piv2[[#This Row],[fnr fylke]],4,25)</f>
        <v>Vestfold</v>
      </c>
      <c r="C775" s="10" t="s">
        <v>590</v>
      </c>
      <c r="D775" s="10" t="str">
        <f>MID(base_piv2[[#This Row],[knr kommune]],6,25)</f>
        <v xml:space="preserve">Horten </v>
      </c>
      <c r="E775" s="10" t="str">
        <f>CONCATENATE(base_piv2[[#This Row],[kommune]]," (",base_piv2[[#This Row],[fotoår]],")")</f>
        <v>Horten  (2002)</v>
      </c>
      <c r="F775" s="10" t="s">
        <v>918</v>
      </c>
      <c r="G775" s="10">
        <v>26</v>
      </c>
      <c r="H775" s="11" t="s">
        <v>906</v>
      </c>
    </row>
    <row r="776" spans="1:8">
      <c r="A776" s="10" t="s">
        <v>136</v>
      </c>
      <c r="B776" s="10" t="str">
        <f>MID(base_piv2[[#This Row],[fnr fylke]],4,25)</f>
        <v>Vestfold</v>
      </c>
      <c r="C776" s="10" t="s">
        <v>590</v>
      </c>
      <c r="D776" s="10" t="str">
        <f>MID(base_piv2[[#This Row],[knr kommune]],6,25)</f>
        <v xml:space="preserve">Horten </v>
      </c>
      <c r="E776" s="10" t="str">
        <f>CONCATENATE(base_piv2[[#This Row],[kommune]]," (",base_piv2[[#This Row],[fotoår]],")")</f>
        <v>Horten  (2002)</v>
      </c>
      <c r="F776" s="10" t="s">
        <v>470</v>
      </c>
      <c r="G776" s="10">
        <v>84</v>
      </c>
      <c r="H776" s="11" t="s">
        <v>906</v>
      </c>
    </row>
    <row r="777" spans="1:8">
      <c r="A777" s="10" t="s">
        <v>136</v>
      </c>
      <c r="B777" s="10" t="str">
        <f>MID(base_piv2[[#This Row],[fnr fylke]],4,25)</f>
        <v>Vestfold</v>
      </c>
      <c r="C777" s="10" t="s">
        <v>590</v>
      </c>
      <c r="D777" s="10" t="str">
        <f>MID(base_piv2[[#This Row],[knr kommune]],6,25)</f>
        <v xml:space="preserve">Horten </v>
      </c>
      <c r="E777" s="10" t="str">
        <f>CONCATENATE(base_piv2[[#This Row],[kommune]]," (",base_piv2[[#This Row],[fotoår]],")")</f>
        <v>Horten  (2002)</v>
      </c>
      <c r="F777" s="10" t="s">
        <v>471</v>
      </c>
      <c r="G777" s="10">
        <v>63</v>
      </c>
      <c r="H777" s="11" t="s">
        <v>906</v>
      </c>
    </row>
    <row r="778" spans="1:8">
      <c r="A778" s="10" t="s">
        <v>136</v>
      </c>
      <c r="B778" s="10" t="str">
        <f>MID(base_piv2[[#This Row],[fnr fylke]],4,25)</f>
        <v>Vestfold</v>
      </c>
      <c r="C778" s="10" t="s">
        <v>590</v>
      </c>
      <c r="D778" s="10" t="str">
        <f>MID(base_piv2[[#This Row],[knr kommune]],6,25)</f>
        <v xml:space="preserve">Horten </v>
      </c>
      <c r="E778" s="10" t="str">
        <f>CONCATENATE(base_piv2[[#This Row],[kommune]]," (",base_piv2[[#This Row],[fotoår]],")")</f>
        <v>Horten  (2002)</v>
      </c>
      <c r="F778" s="10" t="s">
        <v>472</v>
      </c>
      <c r="G778" s="10">
        <v>72</v>
      </c>
      <c r="H778" s="11" t="s">
        <v>906</v>
      </c>
    </row>
    <row r="779" spans="1:8">
      <c r="A779" s="10" t="s">
        <v>136</v>
      </c>
      <c r="B779" s="10" t="str">
        <f>MID(base_piv2[[#This Row],[fnr fylke]],4,25)</f>
        <v>Vestfold</v>
      </c>
      <c r="C779" s="10" t="s">
        <v>591</v>
      </c>
      <c r="D779" s="10" t="str">
        <f>MID(base_piv2[[#This Row],[knr kommune]],6,25)</f>
        <v xml:space="preserve">Holmestrand </v>
      </c>
      <c r="E779" s="10" t="str">
        <f>CONCATENATE(base_piv2[[#This Row],[kommune]]," (",base_piv2[[#This Row],[fotoår]],")")</f>
        <v>Holmestrand  (2002)</v>
      </c>
      <c r="F779" s="10" t="s">
        <v>467</v>
      </c>
      <c r="G779" s="10">
        <v>24</v>
      </c>
      <c r="H779" s="11" t="s">
        <v>906</v>
      </c>
    </row>
    <row r="780" spans="1:8">
      <c r="A780" s="10" t="s">
        <v>136</v>
      </c>
      <c r="B780" s="10" t="str">
        <f>MID(base_piv2[[#This Row],[fnr fylke]],4,25)</f>
        <v>Vestfold</v>
      </c>
      <c r="C780" s="10" t="s">
        <v>591</v>
      </c>
      <c r="D780" s="10" t="str">
        <f>MID(base_piv2[[#This Row],[knr kommune]],6,25)</f>
        <v xml:space="preserve">Holmestrand </v>
      </c>
      <c r="E780" s="10" t="str">
        <f>CONCATENATE(base_piv2[[#This Row],[kommune]]," (",base_piv2[[#This Row],[fotoår]],")")</f>
        <v>Holmestrand  (2002)</v>
      </c>
      <c r="F780" s="10" t="s">
        <v>466</v>
      </c>
      <c r="G780" s="10">
        <v>0</v>
      </c>
      <c r="H780" s="11" t="s">
        <v>906</v>
      </c>
    </row>
    <row r="781" spans="1:8">
      <c r="A781" s="10" t="s">
        <v>136</v>
      </c>
      <c r="B781" s="10" t="str">
        <f>MID(base_piv2[[#This Row],[fnr fylke]],4,25)</f>
        <v>Vestfold</v>
      </c>
      <c r="C781" s="10" t="s">
        <v>591</v>
      </c>
      <c r="D781" s="10" t="str">
        <f>MID(base_piv2[[#This Row],[knr kommune]],6,25)</f>
        <v xml:space="preserve">Holmestrand </v>
      </c>
      <c r="E781" s="10" t="str">
        <f>CONCATENATE(base_piv2[[#This Row],[kommune]]," (",base_piv2[[#This Row],[fotoår]],")")</f>
        <v>Holmestrand  (2002)</v>
      </c>
      <c r="F781" s="10" t="s">
        <v>468</v>
      </c>
      <c r="G781" s="10">
        <v>7</v>
      </c>
      <c r="H781" s="11" t="s">
        <v>906</v>
      </c>
    </row>
    <row r="782" spans="1:8">
      <c r="A782" s="10" t="s">
        <v>136</v>
      </c>
      <c r="B782" s="10" t="str">
        <f>MID(base_piv2[[#This Row],[fnr fylke]],4,25)</f>
        <v>Vestfold</v>
      </c>
      <c r="C782" s="10" t="s">
        <v>591</v>
      </c>
      <c r="D782" s="10" t="str">
        <f>MID(base_piv2[[#This Row],[knr kommune]],6,25)</f>
        <v xml:space="preserve">Holmestrand </v>
      </c>
      <c r="E782" s="10" t="str">
        <f>CONCATENATE(base_piv2[[#This Row],[kommune]]," (",base_piv2[[#This Row],[fotoår]],")")</f>
        <v>Holmestrand  (2002)</v>
      </c>
      <c r="F782" s="10" t="s">
        <v>918</v>
      </c>
      <c r="G782" s="10">
        <v>74</v>
      </c>
      <c r="H782" s="11" t="s">
        <v>906</v>
      </c>
    </row>
    <row r="783" spans="1:8">
      <c r="A783" s="10" t="s">
        <v>136</v>
      </c>
      <c r="B783" s="10" t="str">
        <f>MID(base_piv2[[#This Row],[fnr fylke]],4,25)</f>
        <v>Vestfold</v>
      </c>
      <c r="C783" s="10" t="s">
        <v>591</v>
      </c>
      <c r="D783" s="10" t="str">
        <f>MID(base_piv2[[#This Row],[knr kommune]],6,25)</f>
        <v xml:space="preserve">Holmestrand </v>
      </c>
      <c r="E783" s="10" t="str">
        <f>CONCATENATE(base_piv2[[#This Row],[kommune]]," (",base_piv2[[#This Row],[fotoår]],")")</f>
        <v>Holmestrand  (2002)</v>
      </c>
      <c r="F783" s="10" t="s">
        <v>470</v>
      </c>
      <c r="G783" s="10">
        <v>16</v>
      </c>
      <c r="H783" s="11" t="s">
        <v>906</v>
      </c>
    </row>
    <row r="784" spans="1:8">
      <c r="A784" s="10" t="s">
        <v>136</v>
      </c>
      <c r="B784" s="10" t="str">
        <f>MID(base_piv2[[#This Row],[fnr fylke]],4,25)</f>
        <v>Vestfold</v>
      </c>
      <c r="C784" s="10" t="s">
        <v>591</v>
      </c>
      <c r="D784" s="10" t="str">
        <f>MID(base_piv2[[#This Row],[knr kommune]],6,25)</f>
        <v xml:space="preserve">Holmestrand </v>
      </c>
      <c r="E784" s="10" t="str">
        <f>CONCATENATE(base_piv2[[#This Row],[kommune]]," (",base_piv2[[#This Row],[fotoår]],")")</f>
        <v>Holmestrand  (2002)</v>
      </c>
      <c r="F784" s="10" t="s">
        <v>471</v>
      </c>
      <c r="G784" s="10">
        <v>4</v>
      </c>
      <c r="H784" s="11" t="s">
        <v>906</v>
      </c>
    </row>
    <row r="785" spans="1:8">
      <c r="A785" s="10" t="s">
        <v>136</v>
      </c>
      <c r="B785" s="10" t="str">
        <f>MID(base_piv2[[#This Row],[fnr fylke]],4,25)</f>
        <v>Vestfold</v>
      </c>
      <c r="C785" s="10" t="s">
        <v>591</v>
      </c>
      <c r="D785" s="10" t="str">
        <f>MID(base_piv2[[#This Row],[knr kommune]],6,25)</f>
        <v xml:space="preserve">Holmestrand </v>
      </c>
      <c r="E785" s="10" t="str">
        <f>CONCATENATE(base_piv2[[#This Row],[kommune]]," (",base_piv2[[#This Row],[fotoår]],")")</f>
        <v>Holmestrand  (2002)</v>
      </c>
      <c r="F785" s="10" t="s">
        <v>472</v>
      </c>
      <c r="G785" s="10">
        <v>45</v>
      </c>
      <c r="H785" s="11" t="s">
        <v>906</v>
      </c>
    </row>
    <row r="786" spans="1:8">
      <c r="A786" s="10" t="s">
        <v>136</v>
      </c>
      <c r="B786" s="10" t="str">
        <f>MID(base_piv2[[#This Row],[fnr fylke]],4,25)</f>
        <v>Vestfold</v>
      </c>
      <c r="C786" s="10" t="s">
        <v>592</v>
      </c>
      <c r="D786" s="10" t="str">
        <f>MID(base_piv2[[#This Row],[knr kommune]],6,25)</f>
        <v>Tønsberg</v>
      </c>
      <c r="E786" s="10" t="str">
        <f>CONCATENATE(base_piv2[[#This Row],[kommune]]," (",base_piv2[[#This Row],[fotoår]],")")</f>
        <v>Tønsberg (2002)</v>
      </c>
      <c r="F786" s="10" t="s">
        <v>467</v>
      </c>
      <c r="G786" s="10">
        <v>140</v>
      </c>
      <c r="H786" s="11" t="s">
        <v>906</v>
      </c>
    </row>
    <row r="787" spans="1:8">
      <c r="A787" s="10" t="s">
        <v>136</v>
      </c>
      <c r="B787" s="10" t="str">
        <f>MID(base_piv2[[#This Row],[fnr fylke]],4,25)</f>
        <v>Vestfold</v>
      </c>
      <c r="C787" s="10" t="s">
        <v>592</v>
      </c>
      <c r="D787" s="10" t="str">
        <f>MID(base_piv2[[#This Row],[knr kommune]],6,25)</f>
        <v>Tønsberg</v>
      </c>
      <c r="E787" s="10" t="str">
        <f>CONCATENATE(base_piv2[[#This Row],[kommune]]," (",base_piv2[[#This Row],[fotoår]],")")</f>
        <v>Tønsberg (2002)</v>
      </c>
      <c r="F787" s="10" t="s">
        <v>466</v>
      </c>
      <c r="G787" s="10">
        <v>2</v>
      </c>
      <c r="H787" s="11" t="s">
        <v>906</v>
      </c>
    </row>
    <row r="788" spans="1:8">
      <c r="A788" s="10" t="s">
        <v>136</v>
      </c>
      <c r="B788" s="10" t="str">
        <f>MID(base_piv2[[#This Row],[fnr fylke]],4,25)</f>
        <v>Vestfold</v>
      </c>
      <c r="C788" s="10" t="s">
        <v>592</v>
      </c>
      <c r="D788" s="10" t="str">
        <f>MID(base_piv2[[#This Row],[knr kommune]],6,25)</f>
        <v>Tønsberg</v>
      </c>
      <c r="E788" s="10" t="str">
        <f>CONCATENATE(base_piv2[[#This Row],[kommune]]," (",base_piv2[[#This Row],[fotoår]],")")</f>
        <v>Tønsberg (2002)</v>
      </c>
      <c r="F788" s="10" t="s">
        <v>468</v>
      </c>
      <c r="G788" s="10">
        <v>136</v>
      </c>
      <c r="H788" s="11" t="s">
        <v>906</v>
      </c>
    </row>
    <row r="789" spans="1:8">
      <c r="A789" s="10" t="s">
        <v>136</v>
      </c>
      <c r="B789" s="10" t="str">
        <f>MID(base_piv2[[#This Row],[fnr fylke]],4,25)</f>
        <v>Vestfold</v>
      </c>
      <c r="C789" s="10" t="s">
        <v>592</v>
      </c>
      <c r="D789" s="10" t="str">
        <f>MID(base_piv2[[#This Row],[knr kommune]],6,25)</f>
        <v>Tønsberg</v>
      </c>
      <c r="E789" s="10" t="str">
        <f>CONCATENATE(base_piv2[[#This Row],[kommune]]," (",base_piv2[[#This Row],[fotoår]],")")</f>
        <v>Tønsberg (2002)</v>
      </c>
      <c r="F789" s="10" t="s">
        <v>918</v>
      </c>
      <c r="G789" s="10">
        <v>76</v>
      </c>
      <c r="H789" s="11" t="s">
        <v>906</v>
      </c>
    </row>
    <row r="790" spans="1:8">
      <c r="A790" s="10" t="s">
        <v>136</v>
      </c>
      <c r="B790" s="10" t="str">
        <f>MID(base_piv2[[#This Row],[fnr fylke]],4,25)</f>
        <v>Vestfold</v>
      </c>
      <c r="C790" s="10" t="s">
        <v>592</v>
      </c>
      <c r="D790" s="10" t="str">
        <f>MID(base_piv2[[#This Row],[knr kommune]],6,25)</f>
        <v>Tønsberg</v>
      </c>
      <c r="E790" s="10" t="str">
        <f>CONCATENATE(base_piv2[[#This Row],[kommune]]," (",base_piv2[[#This Row],[fotoår]],")")</f>
        <v>Tønsberg (2002)</v>
      </c>
      <c r="F790" s="10" t="s">
        <v>470</v>
      </c>
      <c r="G790" s="10">
        <v>227</v>
      </c>
      <c r="H790" s="11" t="s">
        <v>906</v>
      </c>
    </row>
    <row r="791" spans="1:8">
      <c r="A791" s="10" t="s">
        <v>136</v>
      </c>
      <c r="B791" s="10" t="str">
        <f>MID(base_piv2[[#This Row],[fnr fylke]],4,25)</f>
        <v>Vestfold</v>
      </c>
      <c r="C791" s="10" t="s">
        <v>592</v>
      </c>
      <c r="D791" s="10" t="str">
        <f>MID(base_piv2[[#This Row],[knr kommune]],6,25)</f>
        <v>Tønsberg</v>
      </c>
      <c r="E791" s="10" t="str">
        <f>CONCATENATE(base_piv2[[#This Row],[kommune]]," (",base_piv2[[#This Row],[fotoår]],")")</f>
        <v>Tønsberg (2002)</v>
      </c>
      <c r="F791" s="10" t="s">
        <v>471</v>
      </c>
      <c r="G791" s="10">
        <v>127</v>
      </c>
      <c r="H791" s="11" t="s">
        <v>906</v>
      </c>
    </row>
    <row r="792" spans="1:8">
      <c r="A792" s="10" t="s">
        <v>136</v>
      </c>
      <c r="B792" s="10" t="str">
        <f>MID(base_piv2[[#This Row],[fnr fylke]],4,25)</f>
        <v>Vestfold</v>
      </c>
      <c r="C792" s="10" t="s">
        <v>592</v>
      </c>
      <c r="D792" s="10" t="str">
        <f>MID(base_piv2[[#This Row],[knr kommune]],6,25)</f>
        <v>Tønsberg</v>
      </c>
      <c r="E792" s="10" t="str">
        <f>CONCATENATE(base_piv2[[#This Row],[kommune]]," (",base_piv2[[#This Row],[fotoår]],")")</f>
        <v>Tønsberg (2002)</v>
      </c>
      <c r="F792" s="10" t="s">
        <v>472</v>
      </c>
      <c r="G792" s="10">
        <v>73</v>
      </c>
      <c r="H792" s="11" t="s">
        <v>906</v>
      </c>
    </row>
    <row r="793" spans="1:8">
      <c r="A793" s="10" t="s">
        <v>136</v>
      </c>
      <c r="B793" s="10" t="str">
        <f>MID(base_piv2[[#This Row],[fnr fylke]],4,25)</f>
        <v>Vestfold</v>
      </c>
      <c r="C793" s="10" t="s">
        <v>593</v>
      </c>
      <c r="D793" s="10" t="str">
        <f>MID(base_piv2[[#This Row],[knr kommune]],6,25)</f>
        <v xml:space="preserve">Sandefjord </v>
      </c>
      <c r="E793" s="10" t="str">
        <f>CONCATENATE(base_piv2[[#This Row],[kommune]]," (",base_piv2[[#This Row],[fotoår]],")")</f>
        <v>Sandefjord  (2002)</v>
      </c>
      <c r="F793" s="10" t="s">
        <v>467</v>
      </c>
      <c r="G793" s="10">
        <v>111</v>
      </c>
      <c r="H793" s="11" t="s">
        <v>906</v>
      </c>
    </row>
    <row r="794" spans="1:8">
      <c r="A794" s="10" t="s">
        <v>136</v>
      </c>
      <c r="B794" s="10" t="str">
        <f>MID(base_piv2[[#This Row],[fnr fylke]],4,25)</f>
        <v>Vestfold</v>
      </c>
      <c r="C794" s="10" t="s">
        <v>593</v>
      </c>
      <c r="D794" s="10" t="str">
        <f>MID(base_piv2[[#This Row],[knr kommune]],6,25)</f>
        <v xml:space="preserve">Sandefjord </v>
      </c>
      <c r="E794" s="10" t="str">
        <f>CONCATENATE(base_piv2[[#This Row],[kommune]]," (",base_piv2[[#This Row],[fotoår]],")")</f>
        <v>Sandefjord  (2002)</v>
      </c>
      <c r="F794" s="10" t="s">
        <v>466</v>
      </c>
      <c r="G794" s="10">
        <v>1</v>
      </c>
      <c r="H794" s="11" t="s">
        <v>906</v>
      </c>
    </row>
    <row r="795" spans="1:8">
      <c r="A795" s="10" t="s">
        <v>136</v>
      </c>
      <c r="B795" s="10" t="str">
        <f>MID(base_piv2[[#This Row],[fnr fylke]],4,25)</f>
        <v>Vestfold</v>
      </c>
      <c r="C795" s="10" t="s">
        <v>593</v>
      </c>
      <c r="D795" s="10" t="str">
        <f>MID(base_piv2[[#This Row],[knr kommune]],6,25)</f>
        <v xml:space="preserve">Sandefjord </v>
      </c>
      <c r="E795" s="10" t="str">
        <f>CONCATENATE(base_piv2[[#This Row],[kommune]]," (",base_piv2[[#This Row],[fotoår]],")")</f>
        <v>Sandefjord  (2002)</v>
      </c>
      <c r="F795" s="10" t="s">
        <v>468</v>
      </c>
      <c r="G795" s="10">
        <v>128</v>
      </c>
      <c r="H795" s="11" t="s">
        <v>906</v>
      </c>
    </row>
    <row r="796" spans="1:8">
      <c r="A796" s="10" t="s">
        <v>136</v>
      </c>
      <c r="B796" s="10" t="str">
        <f>MID(base_piv2[[#This Row],[fnr fylke]],4,25)</f>
        <v>Vestfold</v>
      </c>
      <c r="C796" s="10" t="s">
        <v>593</v>
      </c>
      <c r="D796" s="10" t="str">
        <f>MID(base_piv2[[#This Row],[knr kommune]],6,25)</f>
        <v xml:space="preserve">Sandefjord </v>
      </c>
      <c r="E796" s="10" t="str">
        <f>CONCATENATE(base_piv2[[#This Row],[kommune]]," (",base_piv2[[#This Row],[fotoår]],")")</f>
        <v>Sandefjord  (2002)</v>
      </c>
      <c r="F796" s="10" t="s">
        <v>918</v>
      </c>
      <c r="G796" s="10">
        <v>107</v>
      </c>
      <c r="H796" s="11" t="s">
        <v>906</v>
      </c>
    </row>
    <row r="797" spans="1:8">
      <c r="A797" s="10" t="s">
        <v>136</v>
      </c>
      <c r="B797" s="10" t="str">
        <f>MID(base_piv2[[#This Row],[fnr fylke]],4,25)</f>
        <v>Vestfold</v>
      </c>
      <c r="C797" s="10" t="s">
        <v>593</v>
      </c>
      <c r="D797" s="10" t="str">
        <f>MID(base_piv2[[#This Row],[knr kommune]],6,25)</f>
        <v xml:space="preserve">Sandefjord </v>
      </c>
      <c r="E797" s="10" t="str">
        <f>CONCATENATE(base_piv2[[#This Row],[kommune]]," (",base_piv2[[#This Row],[fotoår]],")")</f>
        <v>Sandefjord  (2002)</v>
      </c>
      <c r="F797" s="10" t="s">
        <v>470</v>
      </c>
      <c r="G797" s="10">
        <v>71</v>
      </c>
      <c r="H797" s="11" t="s">
        <v>906</v>
      </c>
    </row>
    <row r="798" spans="1:8">
      <c r="A798" s="10" t="s">
        <v>136</v>
      </c>
      <c r="B798" s="10" t="str">
        <f>MID(base_piv2[[#This Row],[fnr fylke]],4,25)</f>
        <v>Vestfold</v>
      </c>
      <c r="C798" s="10" t="s">
        <v>593</v>
      </c>
      <c r="D798" s="10" t="str">
        <f>MID(base_piv2[[#This Row],[knr kommune]],6,25)</f>
        <v xml:space="preserve">Sandefjord </v>
      </c>
      <c r="E798" s="10" t="str">
        <f>CONCATENATE(base_piv2[[#This Row],[kommune]]," (",base_piv2[[#This Row],[fotoår]],")")</f>
        <v>Sandefjord  (2002)</v>
      </c>
      <c r="F798" s="10" t="s">
        <v>471</v>
      </c>
      <c r="G798" s="10">
        <v>202</v>
      </c>
      <c r="H798" s="11" t="s">
        <v>906</v>
      </c>
    </row>
    <row r="799" spans="1:8">
      <c r="A799" s="10" t="s">
        <v>136</v>
      </c>
      <c r="B799" s="10" t="str">
        <f>MID(base_piv2[[#This Row],[fnr fylke]],4,25)</f>
        <v>Vestfold</v>
      </c>
      <c r="C799" s="10" t="s">
        <v>593</v>
      </c>
      <c r="D799" s="10" t="str">
        <f>MID(base_piv2[[#This Row],[knr kommune]],6,25)</f>
        <v xml:space="preserve">Sandefjord </v>
      </c>
      <c r="E799" s="10" t="str">
        <f>CONCATENATE(base_piv2[[#This Row],[kommune]]," (",base_piv2[[#This Row],[fotoår]],")")</f>
        <v>Sandefjord  (2002)</v>
      </c>
      <c r="F799" s="10" t="s">
        <v>472</v>
      </c>
      <c r="G799" s="10">
        <v>54</v>
      </c>
      <c r="H799" s="11" t="s">
        <v>906</v>
      </c>
    </row>
    <row r="800" spans="1:8">
      <c r="A800" s="10" t="s">
        <v>136</v>
      </c>
      <c r="B800" s="10" t="str">
        <f>MID(base_piv2[[#This Row],[fnr fylke]],4,25)</f>
        <v>Vestfold</v>
      </c>
      <c r="C800" s="10" t="s">
        <v>594</v>
      </c>
      <c r="D800" s="10" t="str">
        <f>MID(base_piv2[[#This Row],[knr kommune]],6,25)</f>
        <v xml:space="preserve">Larvik </v>
      </c>
      <c r="E800" s="10" t="str">
        <f>CONCATENATE(base_piv2[[#This Row],[kommune]]," (",base_piv2[[#This Row],[fotoår]],")")</f>
        <v>Larvik  (2002)</v>
      </c>
      <c r="F800" s="10" t="s">
        <v>467</v>
      </c>
      <c r="G800" s="10">
        <v>63</v>
      </c>
      <c r="H800" s="11" t="s">
        <v>906</v>
      </c>
    </row>
    <row r="801" spans="1:8">
      <c r="A801" s="10" t="s">
        <v>136</v>
      </c>
      <c r="B801" s="10" t="str">
        <f>MID(base_piv2[[#This Row],[fnr fylke]],4,25)</f>
        <v>Vestfold</v>
      </c>
      <c r="C801" s="10" t="s">
        <v>594</v>
      </c>
      <c r="D801" s="10" t="str">
        <f>MID(base_piv2[[#This Row],[knr kommune]],6,25)</f>
        <v xml:space="preserve">Larvik </v>
      </c>
      <c r="E801" s="10" t="str">
        <f>CONCATENATE(base_piv2[[#This Row],[kommune]]," (",base_piv2[[#This Row],[fotoår]],")")</f>
        <v>Larvik  (2002)</v>
      </c>
      <c r="F801" s="10" t="s">
        <v>466</v>
      </c>
      <c r="G801" s="10">
        <v>3</v>
      </c>
      <c r="H801" s="11" t="s">
        <v>906</v>
      </c>
    </row>
    <row r="802" spans="1:8">
      <c r="A802" s="10" t="s">
        <v>136</v>
      </c>
      <c r="B802" s="10" t="str">
        <f>MID(base_piv2[[#This Row],[fnr fylke]],4,25)</f>
        <v>Vestfold</v>
      </c>
      <c r="C802" s="10" t="s">
        <v>594</v>
      </c>
      <c r="D802" s="10" t="str">
        <f>MID(base_piv2[[#This Row],[knr kommune]],6,25)</f>
        <v xml:space="preserve">Larvik </v>
      </c>
      <c r="E802" s="10" t="str">
        <f>CONCATENATE(base_piv2[[#This Row],[kommune]]," (",base_piv2[[#This Row],[fotoår]],")")</f>
        <v>Larvik  (2002)</v>
      </c>
      <c r="F802" s="10" t="s">
        <v>468</v>
      </c>
      <c r="G802" s="10">
        <v>87</v>
      </c>
      <c r="H802" s="11" t="s">
        <v>906</v>
      </c>
    </row>
    <row r="803" spans="1:8">
      <c r="A803" s="10" t="s">
        <v>136</v>
      </c>
      <c r="B803" s="10" t="str">
        <f>MID(base_piv2[[#This Row],[fnr fylke]],4,25)</f>
        <v>Vestfold</v>
      </c>
      <c r="C803" s="10" t="s">
        <v>594</v>
      </c>
      <c r="D803" s="10" t="str">
        <f>MID(base_piv2[[#This Row],[knr kommune]],6,25)</f>
        <v xml:space="preserve">Larvik </v>
      </c>
      <c r="E803" s="10" t="str">
        <f>CONCATENATE(base_piv2[[#This Row],[kommune]]," (",base_piv2[[#This Row],[fotoår]],")")</f>
        <v>Larvik  (2002)</v>
      </c>
      <c r="F803" s="10" t="s">
        <v>918</v>
      </c>
      <c r="G803" s="10">
        <v>53</v>
      </c>
      <c r="H803" s="11" t="s">
        <v>906</v>
      </c>
    </row>
    <row r="804" spans="1:8">
      <c r="A804" s="10" t="s">
        <v>136</v>
      </c>
      <c r="B804" s="10" t="str">
        <f>MID(base_piv2[[#This Row],[fnr fylke]],4,25)</f>
        <v>Vestfold</v>
      </c>
      <c r="C804" s="10" t="s">
        <v>594</v>
      </c>
      <c r="D804" s="10" t="str">
        <f>MID(base_piv2[[#This Row],[knr kommune]],6,25)</f>
        <v xml:space="preserve">Larvik </v>
      </c>
      <c r="E804" s="10" t="str">
        <f>CONCATENATE(base_piv2[[#This Row],[kommune]]," (",base_piv2[[#This Row],[fotoår]],")")</f>
        <v>Larvik  (2002)</v>
      </c>
      <c r="F804" s="10" t="s">
        <v>470</v>
      </c>
      <c r="G804" s="10">
        <v>185</v>
      </c>
      <c r="H804" s="11" t="s">
        <v>906</v>
      </c>
    </row>
    <row r="805" spans="1:8">
      <c r="A805" s="10" t="s">
        <v>136</v>
      </c>
      <c r="B805" s="10" t="str">
        <f>MID(base_piv2[[#This Row],[fnr fylke]],4,25)</f>
        <v>Vestfold</v>
      </c>
      <c r="C805" s="10" t="s">
        <v>594</v>
      </c>
      <c r="D805" s="10" t="str">
        <f>MID(base_piv2[[#This Row],[knr kommune]],6,25)</f>
        <v xml:space="preserve">Larvik </v>
      </c>
      <c r="E805" s="10" t="str">
        <f>CONCATENATE(base_piv2[[#This Row],[kommune]]," (",base_piv2[[#This Row],[fotoår]],")")</f>
        <v>Larvik  (2002)</v>
      </c>
      <c r="F805" s="10" t="s">
        <v>471</v>
      </c>
      <c r="G805" s="10">
        <v>59</v>
      </c>
      <c r="H805" s="11" t="s">
        <v>906</v>
      </c>
    </row>
    <row r="806" spans="1:8">
      <c r="A806" s="10" t="s">
        <v>136</v>
      </c>
      <c r="B806" s="10" t="str">
        <f>MID(base_piv2[[#This Row],[fnr fylke]],4,25)</f>
        <v>Vestfold</v>
      </c>
      <c r="C806" s="10" t="s">
        <v>594</v>
      </c>
      <c r="D806" s="10" t="str">
        <f>MID(base_piv2[[#This Row],[knr kommune]],6,25)</f>
        <v xml:space="preserve">Larvik </v>
      </c>
      <c r="E806" s="10" t="str">
        <f>CONCATENATE(base_piv2[[#This Row],[kommune]]," (",base_piv2[[#This Row],[fotoår]],")")</f>
        <v>Larvik  (2002)</v>
      </c>
      <c r="F806" s="10" t="s">
        <v>472</v>
      </c>
      <c r="G806" s="10">
        <v>28</v>
      </c>
      <c r="H806" s="11" t="s">
        <v>906</v>
      </c>
    </row>
    <row r="807" spans="1:8">
      <c r="A807" s="10" t="s">
        <v>136</v>
      </c>
      <c r="B807" s="10" t="str">
        <f>MID(base_piv2[[#This Row],[fnr fylke]],4,25)</f>
        <v>Vestfold</v>
      </c>
      <c r="C807" s="10" t="s">
        <v>595</v>
      </c>
      <c r="D807" s="10" t="str">
        <f>MID(base_piv2[[#This Row],[knr kommune]],6,25)</f>
        <v>Svelvik</v>
      </c>
      <c r="E807" s="10" t="str">
        <f>CONCATENATE(base_piv2[[#This Row],[kommune]]," (",base_piv2[[#This Row],[fotoår]],")")</f>
        <v>Svelvik (2002)</v>
      </c>
      <c r="F807" s="10" t="s">
        <v>467</v>
      </c>
      <c r="G807" s="10">
        <v>14</v>
      </c>
      <c r="H807" s="11" t="s">
        <v>906</v>
      </c>
    </row>
    <row r="808" spans="1:8">
      <c r="A808" s="10" t="s">
        <v>136</v>
      </c>
      <c r="B808" s="10" t="str">
        <f>MID(base_piv2[[#This Row],[fnr fylke]],4,25)</f>
        <v>Vestfold</v>
      </c>
      <c r="C808" s="10" t="s">
        <v>595</v>
      </c>
      <c r="D808" s="10" t="str">
        <f>MID(base_piv2[[#This Row],[knr kommune]],6,25)</f>
        <v>Svelvik</v>
      </c>
      <c r="E808" s="10" t="str">
        <f>CONCATENATE(base_piv2[[#This Row],[kommune]]," (",base_piv2[[#This Row],[fotoår]],")")</f>
        <v>Svelvik (2002)</v>
      </c>
      <c r="F808" s="10" t="s">
        <v>466</v>
      </c>
      <c r="G808" s="10">
        <v>1</v>
      </c>
      <c r="H808" s="11" t="s">
        <v>906</v>
      </c>
    </row>
    <row r="809" spans="1:8">
      <c r="A809" s="10" t="s">
        <v>136</v>
      </c>
      <c r="B809" s="10" t="str">
        <f>MID(base_piv2[[#This Row],[fnr fylke]],4,25)</f>
        <v>Vestfold</v>
      </c>
      <c r="C809" s="10" t="s">
        <v>595</v>
      </c>
      <c r="D809" s="10" t="str">
        <f>MID(base_piv2[[#This Row],[knr kommune]],6,25)</f>
        <v>Svelvik</v>
      </c>
      <c r="E809" s="10" t="str">
        <f>CONCATENATE(base_piv2[[#This Row],[kommune]]," (",base_piv2[[#This Row],[fotoår]],")")</f>
        <v>Svelvik (2002)</v>
      </c>
      <c r="F809" s="10" t="s">
        <v>468</v>
      </c>
      <c r="G809" s="10">
        <v>36</v>
      </c>
      <c r="H809" s="11" t="s">
        <v>906</v>
      </c>
    </row>
    <row r="810" spans="1:8">
      <c r="A810" s="10" t="s">
        <v>136</v>
      </c>
      <c r="B810" s="10" t="str">
        <f>MID(base_piv2[[#This Row],[fnr fylke]],4,25)</f>
        <v>Vestfold</v>
      </c>
      <c r="C810" s="10" t="s">
        <v>595</v>
      </c>
      <c r="D810" s="10" t="str">
        <f>MID(base_piv2[[#This Row],[knr kommune]],6,25)</f>
        <v>Svelvik</v>
      </c>
      <c r="E810" s="10" t="str">
        <f>CONCATENATE(base_piv2[[#This Row],[kommune]]," (",base_piv2[[#This Row],[fotoår]],")")</f>
        <v>Svelvik (2002)</v>
      </c>
      <c r="F810" s="10" t="s">
        <v>918</v>
      </c>
      <c r="G810" s="10">
        <v>3</v>
      </c>
      <c r="H810" s="11" t="s">
        <v>906</v>
      </c>
    </row>
    <row r="811" spans="1:8">
      <c r="A811" s="10" t="s">
        <v>136</v>
      </c>
      <c r="B811" s="10" t="str">
        <f>MID(base_piv2[[#This Row],[fnr fylke]],4,25)</f>
        <v>Vestfold</v>
      </c>
      <c r="C811" s="10" t="s">
        <v>595</v>
      </c>
      <c r="D811" s="10" t="str">
        <f>MID(base_piv2[[#This Row],[knr kommune]],6,25)</f>
        <v>Svelvik</v>
      </c>
      <c r="E811" s="10" t="str">
        <f>CONCATENATE(base_piv2[[#This Row],[kommune]]," (",base_piv2[[#This Row],[fotoår]],")")</f>
        <v>Svelvik (2002)</v>
      </c>
      <c r="F811" s="10" t="s">
        <v>470</v>
      </c>
      <c r="G811" s="10">
        <v>7</v>
      </c>
      <c r="H811" s="11" t="s">
        <v>906</v>
      </c>
    </row>
    <row r="812" spans="1:8">
      <c r="A812" s="10" t="s">
        <v>136</v>
      </c>
      <c r="B812" s="10" t="str">
        <f>MID(base_piv2[[#This Row],[fnr fylke]],4,25)</f>
        <v>Vestfold</v>
      </c>
      <c r="C812" s="10" t="s">
        <v>595</v>
      </c>
      <c r="D812" s="10" t="str">
        <f>MID(base_piv2[[#This Row],[knr kommune]],6,25)</f>
        <v>Svelvik</v>
      </c>
      <c r="E812" s="10" t="str">
        <f>CONCATENATE(base_piv2[[#This Row],[kommune]]," (",base_piv2[[#This Row],[fotoår]],")")</f>
        <v>Svelvik (2002)</v>
      </c>
      <c r="F812" s="10" t="s">
        <v>471</v>
      </c>
      <c r="G812" s="10">
        <v>5</v>
      </c>
      <c r="H812" s="11" t="s">
        <v>906</v>
      </c>
    </row>
    <row r="813" spans="1:8">
      <c r="A813" s="10" t="s">
        <v>136</v>
      </c>
      <c r="B813" s="10" t="str">
        <f>MID(base_piv2[[#This Row],[fnr fylke]],4,25)</f>
        <v>Vestfold</v>
      </c>
      <c r="C813" s="10" t="s">
        <v>595</v>
      </c>
      <c r="D813" s="10" t="str">
        <f>MID(base_piv2[[#This Row],[knr kommune]],6,25)</f>
        <v>Svelvik</v>
      </c>
      <c r="E813" s="10" t="str">
        <f>CONCATENATE(base_piv2[[#This Row],[kommune]]," (",base_piv2[[#This Row],[fotoår]],")")</f>
        <v>Svelvik (2002)</v>
      </c>
      <c r="F813" s="10" t="s">
        <v>472</v>
      </c>
      <c r="G813" s="10">
        <v>5</v>
      </c>
      <c r="H813" s="11" t="s">
        <v>906</v>
      </c>
    </row>
    <row r="814" spans="1:8">
      <c r="A814" s="10" t="s">
        <v>136</v>
      </c>
      <c r="B814" s="10" t="str">
        <f>MID(base_piv2[[#This Row],[fnr fylke]],4,25)</f>
        <v>Vestfold</v>
      </c>
      <c r="C814" s="10" t="s">
        <v>596</v>
      </c>
      <c r="D814" s="10" t="str">
        <f>MID(base_piv2[[#This Row],[knr kommune]],6,25)</f>
        <v xml:space="preserve">Sande </v>
      </c>
      <c r="E814" s="10" t="str">
        <f>CONCATENATE(base_piv2[[#This Row],[kommune]]," (",base_piv2[[#This Row],[fotoår]],")")</f>
        <v>Sande  (2002)</v>
      </c>
      <c r="F814" s="10" t="s">
        <v>467</v>
      </c>
      <c r="G814" s="10">
        <v>56</v>
      </c>
      <c r="H814" s="11" t="s">
        <v>906</v>
      </c>
    </row>
    <row r="815" spans="1:8">
      <c r="A815" s="10" t="s">
        <v>136</v>
      </c>
      <c r="B815" s="10" t="str">
        <f>MID(base_piv2[[#This Row],[fnr fylke]],4,25)</f>
        <v>Vestfold</v>
      </c>
      <c r="C815" s="10" t="s">
        <v>596</v>
      </c>
      <c r="D815" s="10" t="str">
        <f>MID(base_piv2[[#This Row],[knr kommune]],6,25)</f>
        <v xml:space="preserve">Sande </v>
      </c>
      <c r="E815" s="10" t="str">
        <f>CONCATENATE(base_piv2[[#This Row],[kommune]]," (",base_piv2[[#This Row],[fotoår]],")")</f>
        <v>Sande  (2002)</v>
      </c>
      <c r="F815" s="10" t="s">
        <v>466</v>
      </c>
      <c r="G815" s="10">
        <v>3</v>
      </c>
      <c r="H815" s="11" t="s">
        <v>906</v>
      </c>
    </row>
    <row r="816" spans="1:8">
      <c r="A816" s="10" t="s">
        <v>136</v>
      </c>
      <c r="B816" s="10" t="str">
        <f>MID(base_piv2[[#This Row],[fnr fylke]],4,25)</f>
        <v>Vestfold</v>
      </c>
      <c r="C816" s="10" t="s">
        <v>596</v>
      </c>
      <c r="D816" s="10" t="str">
        <f>MID(base_piv2[[#This Row],[knr kommune]],6,25)</f>
        <v xml:space="preserve">Sande </v>
      </c>
      <c r="E816" s="10" t="str">
        <f>CONCATENATE(base_piv2[[#This Row],[kommune]]," (",base_piv2[[#This Row],[fotoår]],")")</f>
        <v>Sande  (2002)</v>
      </c>
      <c r="F816" s="10" t="s">
        <v>468</v>
      </c>
      <c r="G816" s="10">
        <v>98</v>
      </c>
      <c r="H816" s="11" t="s">
        <v>906</v>
      </c>
    </row>
    <row r="817" spans="1:8">
      <c r="A817" s="10" t="s">
        <v>136</v>
      </c>
      <c r="B817" s="10" t="str">
        <f>MID(base_piv2[[#This Row],[fnr fylke]],4,25)</f>
        <v>Vestfold</v>
      </c>
      <c r="C817" s="10" t="s">
        <v>596</v>
      </c>
      <c r="D817" s="10" t="str">
        <f>MID(base_piv2[[#This Row],[knr kommune]],6,25)</f>
        <v xml:space="preserve">Sande </v>
      </c>
      <c r="E817" s="10" t="str">
        <f>CONCATENATE(base_piv2[[#This Row],[kommune]]," (",base_piv2[[#This Row],[fotoår]],")")</f>
        <v>Sande  (2002)</v>
      </c>
      <c r="F817" s="10" t="s">
        <v>918</v>
      </c>
      <c r="G817" s="10">
        <v>13</v>
      </c>
      <c r="H817" s="11" t="s">
        <v>906</v>
      </c>
    </row>
    <row r="818" spans="1:8">
      <c r="A818" s="10" t="s">
        <v>136</v>
      </c>
      <c r="B818" s="10" t="str">
        <f>MID(base_piv2[[#This Row],[fnr fylke]],4,25)</f>
        <v>Vestfold</v>
      </c>
      <c r="C818" s="10" t="s">
        <v>596</v>
      </c>
      <c r="D818" s="10" t="str">
        <f>MID(base_piv2[[#This Row],[knr kommune]],6,25)</f>
        <v xml:space="preserve">Sande </v>
      </c>
      <c r="E818" s="10" t="str">
        <f>CONCATENATE(base_piv2[[#This Row],[kommune]]," (",base_piv2[[#This Row],[fotoår]],")")</f>
        <v>Sande  (2002)</v>
      </c>
      <c r="F818" s="10" t="s">
        <v>470</v>
      </c>
      <c r="G818" s="10">
        <v>31</v>
      </c>
      <c r="H818" s="11" t="s">
        <v>906</v>
      </c>
    </row>
    <row r="819" spans="1:8">
      <c r="A819" s="10" t="s">
        <v>136</v>
      </c>
      <c r="B819" s="10" t="str">
        <f>MID(base_piv2[[#This Row],[fnr fylke]],4,25)</f>
        <v>Vestfold</v>
      </c>
      <c r="C819" s="10" t="s">
        <v>596</v>
      </c>
      <c r="D819" s="10" t="str">
        <f>MID(base_piv2[[#This Row],[knr kommune]],6,25)</f>
        <v xml:space="preserve">Sande </v>
      </c>
      <c r="E819" s="10" t="str">
        <f>CONCATENATE(base_piv2[[#This Row],[kommune]]," (",base_piv2[[#This Row],[fotoår]],")")</f>
        <v>Sande  (2002)</v>
      </c>
      <c r="F819" s="10" t="s">
        <v>471</v>
      </c>
      <c r="G819" s="10">
        <v>303</v>
      </c>
      <c r="H819" s="11" t="s">
        <v>906</v>
      </c>
    </row>
    <row r="820" spans="1:8">
      <c r="A820" s="10" t="s">
        <v>136</v>
      </c>
      <c r="B820" s="10" t="str">
        <f>MID(base_piv2[[#This Row],[fnr fylke]],4,25)</f>
        <v>Vestfold</v>
      </c>
      <c r="C820" s="10" t="s">
        <v>596</v>
      </c>
      <c r="D820" s="10" t="str">
        <f>MID(base_piv2[[#This Row],[knr kommune]],6,25)</f>
        <v xml:space="preserve">Sande </v>
      </c>
      <c r="E820" s="10" t="str">
        <f>CONCATENATE(base_piv2[[#This Row],[kommune]]," (",base_piv2[[#This Row],[fotoår]],")")</f>
        <v>Sande  (2002)</v>
      </c>
      <c r="F820" s="10" t="s">
        <v>472</v>
      </c>
      <c r="G820" s="10">
        <v>20</v>
      </c>
      <c r="H820" s="11" t="s">
        <v>906</v>
      </c>
    </row>
    <row r="821" spans="1:8">
      <c r="A821" s="10" t="s">
        <v>136</v>
      </c>
      <c r="B821" s="10" t="str">
        <f>MID(base_piv2[[#This Row],[fnr fylke]],4,25)</f>
        <v>Vestfold</v>
      </c>
      <c r="C821" s="10" t="s">
        <v>597</v>
      </c>
      <c r="D821" s="10" t="str">
        <f>MID(base_piv2[[#This Row],[knr kommune]],6,25)</f>
        <v>Hof</v>
      </c>
      <c r="E821" s="10" t="str">
        <f>CONCATENATE(base_piv2[[#This Row],[kommune]]," (",base_piv2[[#This Row],[fotoår]],")")</f>
        <v>Hof (2002)</v>
      </c>
      <c r="F821" s="10" t="s">
        <v>467</v>
      </c>
      <c r="G821" s="10">
        <v>6</v>
      </c>
      <c r="H821" s="11" t="s">
        <v>906</v>
      </c>
    </row>
    <row r="822" spans="1:8">
      <c r="A822" s="10" t="s">
        <v>136</v>
      </c>
      <c r="B822" s="10" t="str">
        <f>MID(base_piv2[[#This Row],[fnr fylke]],4,25)</f>
        <v>Vestfold</v>
      </c>
      <c r="C822" s="10" t="s">
        <v>597</v>
      </c>
      <c r="D822" s="10" t="str">
        <f>MID(base_piv2[[#This Row],[knr kommune]],6,25)</f>
        <v>Hof</v>
      </c>
      <c r="E822" s="10" t="str">
        <f>CONCATENATE(base_piv2[[#This Row],[kommune]]," (",base_piv2[[#This Row],[fotoår]],")")</f>
        <v>Hof (2002)</v>
      </c>
      <c r="F822" s="10" t="s">
        <v>466</v>
      </c>
      <c r="G822" s="10">
        <v>0</v>
      </c>
      <c r="H822" s="11" t="s">
        <v>906</v>
      </c>
    </row>
    <row r="823" spans="1:8">
      <c r="A823" s="10" t="s">
        <v>136</v>
      </c>
      <c r="B823" s="10" t="str">
        <f>MID(base_piv2[[#This Row],[fnr fylke]],4,25)</f>
        <v>Vestfold</v>
      </c>
      <c r="C823" s="10" t="s">
        <v>597</v>
      </c>
      <c r="D823" s="10" t="str">
        <f>MID(base_piv2[[#This Row],[knr kommune]],6,25)</f>
        <v>Hof</v>
      </c>
      <c r="E823" s="10" t="str">
        <f>CONCATENATE(base_piv2[[#This Row],[kommune]]," (",base_piv2[[#This Row],[fotoår]],")")</f>
        <v>Hof (2002)</v>
      </c>
      <c r="F823" s="10" t="s">
        <v>468</v>
      </c>
      <c r="G823" s="10">
        <v>2</v>
      </c>
      <c r="H823" s="11" t="s">
        <v>906</v>
      </c>
    </row>
    <row r="824" spans="1:8">
      <c r="A824" s="10" t="s">
        <v>136</v>
      </c>
      <c r="B824" s="10" t="str">
        <f>MID(base_piv2[[#This Row],[fnr fylke]],4,25)</f>
        <v>Vestfold</v>
      </c>
      <c r="C824" s="10" t="s">
        <v>597</v>
      </c>
      <c r="D824" s="10" t="str">
        <f>MID(base_piv2[[#This Row],[knr kommune]],6,25)</f>
        <v>Hof</v>
      </c>
      <c r="E824" s="10" t="str">
        <f>CONCATENATE(base_piv2[[#This Row],[kommune]]," (",base_piv2[[#This Row],[fotoår]],")")</f>
        <v>Hof (2002)</v>
      </c>
      <c r="F824" s="10" t="s">
        <v>918</v>
      </c>
      <c r="G824" s="10">
        <v>4</v>
      </c>
      <c r="H824" s="11" t="s">
        <v>906</v>
      </c>
    </row>
    <row r="825" spans="1:8">
      <c r="A825" s="10" t="s">
        <v>136</v>
      </c>
      <c r="B825" s="10" t="str">
        <f>MID(base_piv2[[#This Row],[fnr fylke]],4,25)</f>
        <v>Vestfold</v>
      </c>
      <c r="C825" s="10" t="s">
        <v>597</v>
      </c>
      <c r="D825" s="10" t="str">
        <f>MID(base_piv2[[#This Row],[knr kommune]],6,25)</f>
        <v>Hof</v>
      </c>
      <c r="E825" s="10" t="str">
        <f>CONCATENATE(base_piv2[[#This Row],[kommune]]," (",base_piv2[[#This Row],[fotoår]],")")</f>
        <v>Hof (2002)</v>
      </c>
      <c r="F825" s="10" t="s">
        <v>470</v>
      </c>
      <c r="G825" s="10">
        <v>6</v>
      </c>
      <c r="H825" s="11" t="s">
        <v>906</v>
      </c>
    </row>
    <row r="826" spans="1:8">
      <c r="A826" s="10" t="s">
        <v>136</v>
      </c>
      <c r="B826" s="10" t="str">
        <f>MID(base_piv2[[#This Row],[fnr fylke]],4,25)</f>
        <v>Vestfold</v>
      </c>
      <c r="C826" s="10" t="s">
        <v>597</v>
      </c>
      <c r="D826" s="10" t="str">
        <f>MID(base_piv2[[#This Row],[knr kommune]],6,25)</f>
        <v>Hof</v>
      </c>
      <c r="E826" s="10" t="str">
        <f>CONCATENATE(base_piv2[[#This Row],[kommune]]," (",base_piv2[[#This Row],[fotoår]],")")</f>
        <v>Hof (2002)</v>
      </c>
      <c r="F826" s="10" t="s">
        <v>471</v>
      </c>
      <c r="G826" s="10">
        <v>52</v>
      </c>
      <c r="H826" s="11" t="s">
        <v>906</v>
      </c>
    </row>
    <row r="827" spans="1:8">
      <c r="A827" s="10" t="s">
        <v>136</v>
      </c>
      <c r="B827" s="10" t="str">
        <f>MID(base_piv2[[#This Row],[fnr fylke]],4,25)</f>
        <v>Vestfold</v>
      </c>
      <c r="C827" s="10" t="s">
        <v>597</v>
      </c>
      <c r="D827" s="10" t="str">
        <f>MID(base_piv2[[#This Row],[knr kommune]],6,25)</f>
        <v>Hof</v>
      </c>
      <c r="E827" s="10" t="str">
        <f>CONCATENATE(base_piv2[[#This Row],[kommune]]," (",base_piv2[[#This Row],[fotoår]],")")</f>
        <v>Hof (2002)</v>
      </c>
      <c r="F827" s="10" t="s">
        <v>472</v>
      </c>
      <c r="G827" s="10">
        <v>4</v>
      </c>
      <c r="H827" s="11" t="s">
        <v>906</v>
      </c>
    </row>
    <row r="828" spans="1:8">
      <c r="A828" s="10" t="s">
        <v>136</v>
      </c>
      <c r="B828" s="10" t="str">
        <f>MID(base_piv2[[#This Row],[fnr fylke]],4,25)</f>
        <v>Vestfold</v>
      </c>
      <c r="C828" s="10" t="s">
        <v>598</v>
      </c>
      <c r="D828" s="10" t="str">
        <f>MID(base_piv2[[#This Row],[knr kommune]],6,25)</f>
        <v xml:space="preserve">Re </v>
      </c>
      <c r="E828" s="10" t="str">
        <f>CONCATENATE(base_piv2[[#This Row],[kommune]]," (",base_piv2[[#This Row],[fotoår]],")")</f>
        <v>Re  (2002)</v>
      </c>
      <c r="F828" s="10" t="s">
        <v>467</v>
      </c>
      <c r="G828" s="10">
        <v>42</v>
      </c>
      <c r="H828" s="11" t="s">
        <v>906</v>
      </c>
    </row>
    <row r="829" spans="1:8">
      <c r="A829" s="10" t="s">
        <v>136</v>
      </c>
      <c r="B829" s="10" t="str">
        <f>MID(base_piv2[[#This Row],[fnr fylke]],4,25)</f>
        <v>Vestfold</v>
      </c>
      <c r="C829" s="10" t="s">
        <v>598</v>
      </c>
      <c r="D829" s="10" t="str">
        <f>MID(base_piv2[[#This Row],[knr kommune]],6,25)</f>
        <v xml:space="preserve">Re </v>
      </c>
      <c r="E829" s="10" t="str">
        <f>CONCATENATE(base_piv2[[#This Row],[kommune]]," (",base_piv2[[#This Row],[fotoår]],")")</f>
        <v>Re  (2002)</v>
      </c>
      <c r="F829" s="10" t="s">
        <v>466</v>
      </c>
      <c r="G829" s="10">
        <v>0</v>
      </c>
      <c r="H829" s="11" t="s">
        <v>906</v>
      </c>
    </row>
    <row r="830" spans="1:8">
      <c r="A830" s="10" t="s">
        <v>136</v>
      </c>
      <c r="B830" s="10" t="str">
        <f>MID(base_piv2[[#This Row],[fnr fylke]],4,25)</f>
        <v>Vestfold</v>
      </c>
      <c r="C830" s="10" t="s">
        <v>598</v>
      </c>
      <c r="D830" s="10" t="str">
        <f>MID(base_piv2[[#This Row],[knr kommune]],6,25)</f>
        <v xml:space="preserve">Re </v>
      </c>
      <c r="E830" s="10" t="str">
        <f>CONCATENATE(base_piv2[[#This Row],[kommune]]," (",base_piv2[[#This Row],[fotoår]],")")</f>
        <v>Re  (2002)</v>
      </c>
      <c r="F830" s="10" t="s">
        <v>468</v>
      </c>
      <c r="G830" s="10">
        <v>156</v>
      </c>
      <c r="H830" s="11" t="s">
        <v>906</v>
      </c>
    </row>
    <row r="831" spans="1:8">
      <c r="A831" s="10" t="s">
        <v>136</v>
      </c>
      <c r="B831" s="10" t="str">
        <f>MID(base_piv2[[#This Row],[fnr fylke]],4,25)</f>
        <v>Vestfold</v>
      </c>
      <c r="C831" s="10" t="s">
        <v>598</v>
      </c>
      <c r="D831" s="10" t="str">
        <f>MID(base_piv2[[#This Row],[knr kommune]],6,25)</f>
        <v xml:space="preserve">Re </v>
      </c>
      <c r="E831" s="10" t="str">
        <f>CONCATENATE(base_piv2[[#This Row],[kommune]]," (",base_piv2[[#This Row],[fotoår]],")")</f>
        <v>Re  (2002)</v>
      </c>
      <c r="F831" s="10" t="s">
        <v>918</v>
      </c>
      <c r="G831" s="10">
        <v>33</v>
      </c>
      <c r="H831" s="11" t="s">
        <v>906</v>
      </c>
    </row>
    <row r="832" spans="1:8">
      <c r="A832" s="10" t="s">
        <v>136</v>
      </c>
      <c r="B832" s="10" t="str">
        <f>MID(base_piv2[[#This Row],[fnr fylke]],4,25)</f>
        <v>Vestfold</v>
      </c>
      <c r="C832" s="10" t="s">
        <v>598</v>
      </c>
      <c r="D832" s="10" t="str">
        <f>MID(base_piv2[[#This Row],[knr kommune]],6,25)</f>
        <v xml:space="preserve">Re </v>
      </c>
      <c r="E832" s="10" t="str">
        <f>CONCATENATE(base_piv2[[#This Row],[kommune]]," (",base_piv2[[#This Row],[fotoår]],")")</f>
        <v>Re  (2002)</v>
      </c>
      <c r="F832" s="10" t="s">
        <v>470</v>
      </c>
      <c r="G832" s="10">
        <v>105</v>
      </c>
      <c r="H832" s="11" t="s">
        <v>906</v>
      </c>
    </row>
    <row r="833" spans="1:8">
      <c r="A833" s="10" t="s">
        <v>136</v>
      </c>
      <c r="B833" s="10" t="str">
        <f>MID(base_piv2[[#This Row],[fnr fylke]],4,25)</f>
        <v>Vestfold</v>
      </c>
      <c r="C833" s="10" t="s">
        <v>598</v>
      </c>
      <c r="D833" s="10" t="str">
        <f>MID(base_piv2[[#This Row],[knr kommune]],6,25)</f>
        <v xml:space="preserve">Re </v>
      </c>
      <c r="E833" s="10" t="str">
        <f>CONCATENATE(base_piv2[[#This Row],[kommune]]," (",base_piv2[[#This Row],[fotoår]],")")</f>
        <v>Re  (2002)</v>
      </c>
      <c r="F833" s="10" t="s">
        <v>471</v>
      </c>
      <c r="G833" s="10">
        <v>48</v>
      </c>
      <c r="H833" s="11" t="s">
        <v>906</v>
      </c>
    </row>
    <row r="834" spans="1:8">
      <c r="A834" s="10" t="s">
        <v>136</v>
      </c>
      <c r="B834" s="10" t="str">
        <f>MID(base_piv2[[#This Row],[fnr fylke]],4,25)</f>
        <v>Vestfold</v>
      </c>
      <c r="C834" s="10" t="s">
        <v>598</v>
      </c>
      <c r="D834" s="10" t="str">
        <f>MID(base_piv2[[#This Row],[knr kommune]],6,25)</f>
        <v xml:space="preserve">Re </v>
      </c>
      <c r="E834" s="10" t="str">
        <f>CONCATENATE(base_piv2[[#This Row],[kommune]]," (",base_piv2[[#This Row],[fotoår]],")")</f>
        <v>Re  (2002)</v>
      </c>
      <c r="F834" s="10" t="s">
        <v>472</v>
      </c>
      <c r="G834" s="10">
        <v>20</v>
      </c>
      <c r="H834" s="11" t="s">
        <v>906</v>
      </c>
    </row>
    <row r="835" spans="1:8">
      <c r="A835" s="10" t="s">
        <v>136</v>
      </c>
      <c r="B835" s="10" t="str">
        <f>MID(base_piv2[[#This Row],[fnr fylke]],4,25)</f>
        <v>Vestfold</v>
      </c>
      <c r="C835" s="10" t="s">
        <v>599</v>
      </c>
      <c r="D835" s="10" t="str">
        <f>MID(base_piv2[[#This Row],[knr kommune]],6,25)</f>
        <v xml:space="preserve">Andebu </v>
      </c>
      <c r="E835" s="10" t="str">
        <f>CONCATENATE(base_piv2[[#This Row],[kommune]]," (",base_piv2[[#This Row],[fotoår]],")")</f>
        <v>Andebu  (2002)</v>
      </c>
      <c r="F835" s="10" t="s">
        <v>467</v>
      </c>
      <c r="G835" s="10">
        <v>49</v>
      </c>
      <c r="H835" s="11" t="s">
        <v>906</v>
      </c>
    </row>
    <row r="836" spans="1:8">
      <c r="A836" s="10" t="s">
        <v>136</v>
      </c>
      <c r="B836" s="10" t="str">
        <f>MID(base_piv2[[#This Row],[fnr fylke]],4,25)</f>
        <v>Vestfold</v>
      </c>
      <c r="C836" s="10" t="s">
        <v>599</v>
      </c>
      <c r="D836" s="10" t="str">
        <f>MID(base_piv2[[#This Row],[knr kommune]],6,25)</f>
        <v xml:space="preserve">Andebu </v>
      </c>
      <c r="E836" s="10" t="str">
        <f>CONCATENATE(base_piv2[[#This Row],[kommune]]," (",base_piv2[[#This Row],[fotoår]],")")</f>
        <v>Andebu  (2002)</v>
      </c>
      <c r="F836" s="10" t="s">
        <v>466</v>
      </c>
      <c r="G836" s="10">
        <v>3</v>
      </c>
      <c r="H836" s="11" t="s">
        <v>906</v>
      </c>
    </row>
    <row r="837" spans="1:8">
      <c r="A837" s="10" t="s">
        <v>136</v>
      </c>
      <c r="B837" s="10" t="str">
        <f>MID(base_piv2[[#This Row],[fnr fylke]],4,25)</f>
        <v>Vestfold</v>
      </c>
      <c r="C837" s="10" t="s">
        <v>599</v>
      </c>
      <c r="D837" s="10" t="str">
        <f>MID(base_piv2[[#This Row],[knr kommune]],6,25)</f>
        <v xml:space="preserve">Andebu </v>
      </c>
      <c r="E837" s="10" t="str">
        <f>CONCATENATE(base_piv2[[#This Row],[kommune]]," (",base_piv2[[#This Row],[fotoår]],")")</f>
        <v>Andebu  (2002)</v>
      </c>
      <c r="F837" s="10" t="s">
        <v>468</v>
      </c>
      <c r="G837" s="10">
        <v>59</v>
      </c>
      <c r="H837" s="11" t="s">
        <v>906</v>
      </c>
    </row>
    <row r="838" spans="1:8">
      <c r="A838" s="10" t="s">
        <v>136</v>
      </c>
      <c r="B838" s="10" t="str">
        <f>MID(base_piv2[[#This Row],[fnr fylke]],4,25)</f>
        <v>Vestfold</v>
      </c>
      <c r="C838" s="10" t="s">
        <v>599</v>
      </c>
      <c r="D838" s="10" t="str">
        <f>MID(base_piv2[[#This Row],[knr kommune]],6,25)</f>
        <v xml:space="preserve">Andebu </v>
      </c>
      <c r="E838" s="10" t="str">
        <f>CONCATENATE(base_piv2[[#This Row],[kommune]]," (",base_piv2[[#This Row],[fotoår]],")")</f>
        <v>Andebu  (2002)</v>
      </c>
      <c r="F838" s="10" t="s">
        <v>918</v>
      </c>
      <c r="G838" s="10">
        <v>18</v>
      </c>
      <c r="H838" s="11" t="s">
        <v>906</v>
      </c>
    </row>
    <row r="839" spans="1:8">
      <c r="A839" s="10" t="s">
        <v>136</v>
      </c>
      <c r="B839" s="10" t="str">
        <f>MID(base_piv2[[#This Row],[fnr fylke]],4,25)</f>
        <v>Vestfold</v>
      </c>
      <c r="C839" s="10" t="s">
        <v>599</v>
      </c>
      <c r="D839" s="10" t="str">
        <f>MID(base_piv2[[#This Row],[knr kommune]],6,25)</f>
        <v xml:space="preserve">Andebu </v>
      </c>
      <c r="E839" s="10" t="str">
        <f>CONCATENATE(base_piv2[[#This Row],[kommune]]," (",base_piv2[[#This Row],[fotoår]],")")</f>
        <v>Andebu  (2002)</v>
      </c>
      <c r="F839" s="10" t="s">
        <v>470</v>
      </c>
      <c r="G839" s="10">
        <v>19</v>
      </c>
      <c r="H839" s="11" t="s">
        <v>906</v>
      </c>
    </row>
    <row r="840" spans="1:8">
      <c r="A840" s="10" t="s">
        <v>136</v>
      </c>
      <c r="B840" s="10" t="str">
        <f>MID(base_piv2[[#This Row],[fnr fylke]],4,25)</f>
        <v>Vestfold</v>
      </c>
      <c r="C840" s="10" t="s">
        <v>599</v>
      </c>
      <c r="D840" s="10" t="str">
        <f>MID(base_piv2[[#This Row],[knr kommune]],6,25)</f>
        <v xml:space="preserve">Andebu </v>
      </c>
      <c r="E840" s="10" t="str">
        <f>CONCATENATE(base_piv2[[#This Row],[kommune]]," (",base_piv2[[#This Row],[fotoår]],")")</f>
        <v>Andebu  (2002)</v>
      </c>
      <c r="F840" s="10" t="s">
        <v>471</v>
      </c>
      <c r="G840" s="10">
        <v>4</v>
      </c>
      <c r="H840" s="11" t="s">
        <v>906</v>
      </c>
    </row>
    <row r="841" spans="1:8">
      <c r="A841" s="10" t="s">
        <v>136</v>
      </c>
      <c r="B841" s="10" t="str">
        <f>MID(base_piv2[[#This Row],[fnr fylke]],4,25)</f>
        <v>Vestfold</v>
      </c>
      <c r="C841" s="10" t="s">
        <v>599</v>
      </c>
      <c r="D841" s="10" t="str">
        <f>MID(base_piv2[[#This Row],[knr kommune]],6,25)</f>
        <v xml:space="preserve">Andebu </v>
      </c>
      <c r="E841" s="10" t="str">
        <f>CONCATENATE(base_piv2[[#This Row],[kommune]]," (",base_piv2[[#This Row],[fotoår]],")")</f>
        <v>Andebu  (2002)</v>
      </c>
      <c r="F841" s="10" t="s">
        <v>472</v>
      </c>
      <c r="G841" s="10">
        <v>9</v>
      </c>
      <c r="H841" s="11" t="s">
        <v>906</v>
      </c>
    </row>
    <row r="842" spans="1:8">
      <c r="A842" s="10" t="s">
        <v>136</v>
      </c>
      <c r="B842" s="10" t="str">
        <f>MID(base_piv2[[#This Row],[fnr fylke]],4,25)</f>
        <v>Vestfold</v>
      </c>
      <c r="C842" s="10" t="s">
        <v>600</v>
      </c>
      <c r="D842" s="10" t="str">
        <f>MID(base_piv2[[#This Row],[knr kommune]],6,25)</f>
        <v xml:space="preserve">Stokke </v>
      </c>
      <c r="E842" s="10" t="str">
        <f>CONCATENATE(base_piv2[[#This Row],[kommune]]," (",base_piv2[[#This Row],[fotoår]],")")</f>
        <v>Stokke  (2002)</v>
      </c>
      <c r="F842" s="10" t="s">
        <v>467</v>
      </c>
      <c r="G842" s="10">
        <v>60</v>
      </c>
      <c r="H842" s="11" t="s">
        <v>906</v>
      </c>
    </row>
    <row r="843" spans="1:8">
      <c r="A843" s="10" t="s">
        <v>136</v>
      </c>
      <c r="B843" s="10" t="str">
        <f>MID(base_piv2[[#This Row],[fnr fylke]],4,25)</f>
        <v>Vestfold</v>
      </c>
      <c r="C843" s="10" t="s">
        <v>600</v>
      </c>
      <c r="D843" s="10" t="str">
        <f>MID(base_piv2[[#This Row],[knr kommune]],6,25)</f>
        <v xml:space="preserve">Stokke </v>
      </c>
      <c r="E843" s="10" t="str">
        <f>CONCATENATE(base_piv2[[#This Row],[kommune]]," (",base_piv2[[#This Row],[fotoår]],")")</f>
        <v>Stokke  (2002)</v>
      </c>
      <c r="F843" s="10" t="s">
        <v>466</v>
      </c>
      <c r="G843" s="10">
        <v>1</v>
      </c>
      <c r="H843" s="11" t="s">
        <v>906</v>
      </c>
    </row>
    <row r="844" spans="1:8">
      <c r="A844" s="10" t="s">
        <v>136</v>
      </c>
      <c r="B844" s="10" t="str">
        <f>MID(base_piv2[[#This Row],[fnr fylke]],4,25)</f>
        <v>Vestfold</v>
      </c>
      <c r="C844" s="10" t="s">
        <v>600</v>
      </c>
      <c r="D844" s="10" t="str">
        <f>MID(base_piv2[[#This Row],[knr kommune]],6,25)</f>
        <v xml:space="preserve">Stokke </v>
      </c>
      <c r="E844" s="10" t="str">
        <f>CONCATENATE(base_piv2[[#This Row],[kommune]]," (",base_piv2[[#This Row],[fotoår]],")")</f>
        <v>Stokke  (2002)</v>
      </c>
      <c r="F844" s="10" t="s">
        <v>468</v>
      </c>
      <c r="G844" s="10">
        <v>153</v>
      </c>
      <c r="H844" s="11" t="s">
        <v>906</v>
      </c>
    </row>
    <row r="845" spans="1:8">
      <c r="A845" s="10" t="s">
        <v>136</v>
      </c>
      <c r="B845" s="10" t="str">
        <f>MID(base_piv2[[#This Row],[fnr fylke]],4,25)</f>
        <v>Vestfold</v>
      </c>
      <c r="C845" s="10" t="s">
        <v>600</v>
      </c>
      <c r="D845" s="10" t="str">
        <f>MID(base_piv2[[#This Row],[knr kommune]],6,25)</f>
        <v xml:space="preserve">Stokke </v>
      </c>
      <c r="E845" s="10" t="str">
        <f>CONCATENATE(base_piv2[[#This Row],[kommune]]," (",base_piv2[[#This Row],[fotoår]],")")</f>
        <v>Stokke  (2002)</v>
      </c>
      <c r="F845" s="10" t="s">
        <v>918</v>
      </c>
      <c r="G845" s="10">
        <v>7</v>
      </c>
      <c r="H845" s="11" t="s">
        <v>906</v>
      </c>
    </row>
    <row r="846" spans="1:8">
      <c r="A846" s="10" t="s">
        <v>136</v>
      </c>
      <c r="B846" s="10" t="str">
        <f>MID(base_piv2[[#This Row],[fnr fylke]],4,25)</f>
        <v>Vestfold</v>
      </c>
      <c r="C846" s="10" t="s">
        <v>600</v>
      </c>
      <c r="D846" s="10" t="str">
        <f>MID(base_piv2[[#This Row],[knr kommune]],6,25)</f>
        <v xml:space="preserve">Stokke </v>
      </c>
      <c r="E846" s="10" t="str">
        <f>CONCATENATE(base_piv2[[#This Row],[kommune]]," (",base_piv2[[#This Row],[fotoår]],")")</f>
        <v>Stokke  (2002)</v>
      </c>
      <c r="F846" s="10" t="s">
        <v>470</v>
      </c>
      <c r="G846" s="10">
        <v>134</v>
      </c>
      <c r="H846" s="11" t="s">
        <v>906</v>
      </c>
    </row>
    <row r="847" spans="1:8">
      <c r="A847" s="10" t="s">
        <v>136</v>
      </c>
      <c r="B847" s="10" t="str">
        <f>MID(base_piv2[[#This Row],[fnr fylke]],4,25)</f>
        <v>Vestfold</v>
      </c>
      <c r="C847" s="10" t="s">
        <v>600</v>
      </c>
      <c r="D847" s="10" t="str">
        <f>MID(base_piv2[[#This Row],[knr kommune]],6,25)</f>
        <v xml:space="preserve">Stokke </v>
      </c>
      <c r="E847" s="10" t="str">
        <f>CONCATENATE(base_piv2[[#This Row],[kommune]]," (",base_piv2[[#This Row],[fotoår]],")")</f>
        <v>Stokke  (2002)</v>
      </c>
      <c r="F847" s="10" t="s">
        <v>471</v>
      </c>
      <c r="G847" s="10">
        <v>68</v>
      </c>
      <c r="H847" s="11" t="s">
        <v>906</v>
      </c>
    </row>
    <row r="848" spans="1:8">
      <c r="A848" s="10" t="s">
        <v>136</v>
      </c>
      <c r="B848" s="10" t="str">
        <f>MID(base_piv2[[#This Row],[fnr fylke]],4,25)</f>
        <v>Vestfold</v>
      </c>
      <c r="C848" s="10" t="s">
        <v>600</v>
      </c>
      <c r="D848" s="10" t="str">
        <f>MID(base_piv2[[#This Row],[knr kommune]],6,25)</f>
        <v xml:space="preserve">Stokke </v>
      </c>
      <c r="E848" s="10" t="str">
        <f>CONCATENATE(base_piv2[[#This Row],[kommune]]," (",base_piv2[[#This Row],[fotoår]],")")</f>
        <v>Stokke  (2002)</v>
      </c>
      <c r="F848" s="10" t="s">
        <v>472</v>
      </c>
      <c r="G848" s="10">
        <v>37</v>
      </c>
      <c r="H848" s="11" t="s">
        <v>906</v>
      </c>
    </row>
    <row r="849" spans="1:8">
      <c r="A849" s="10" t="s">
        <v>136</v>
      </c>
      <c r="B849" s="10" t="str">
        <f>MID(base_piv2[[#This Row],[fnr fylke]],4,25)</f>
        <v>Vestfold</v>
      </c>
      <c r="C849" s="10" t="s">
        <v>601</v>
      </c>
      <c r="D849" s="10" t="str">
        <f>MID(base_piv2[[#This Row],[knr kommune]],6,25)</f>
        <v>Nøtterøy</v>
      </c>
      <c r="E849" s="10" t="str">
        <f>CONCATENATE(base_piv2[[#This Row],[kommune]]," (",base_piv2[[#This Row],[fotoår]],")")</f>
        <v>Nøtterøy (2002)</v>
      </c>
      <c r="F849" s="10" t="s">
        <v>467</v>
      </c>
      <c r="G849" s="10">
        <v>43</v>
      </c>
      <c r="H849" s="11" t="s">
        <v>906</v>
      </c>
    </row>
    <row r="850" spans="1:8">
      <c r="A850" s="10" t="s">
        <v>136</v>
      </c>
      <c r="B850" s="10" t="str">
        <f>MID(base_piv2[[#This Row],[fnr fylke]],4,25)</f>
        <v>Vestfold</v>
      </c>
      <c r="C850" s="10" t="s">
        <v>601</v>
      </c>
      <c r="D850" s="10" t="str">
        <f>MID(base_piv2[[#This Row],[knr kommune]],6,25)</f>
        <v>Nøtterøy</v>
      </c>
      <c r="E850" s="10" t="str">
        <f>CONCATENATE(base_piv2[[#This Row],[kommune]]," (",base_piv2[[#This Row],[fotoår]],")")</f>
        <v>Nøtterøy (2002)</v>
      </c>
      <c r="F850" s="10" t="s">
        <v>466</v>
      </c>
      <c r="G850" s="10">
        <v>9</v>
      </c>
      <c r="H850" s="11" t="s">
        <v>906</v>
      </c>
    </row>
    <row r="851" spans="1:8">
      <c r="A851" s="10" t="s">
        <v>136</v>
      </c>
      <c r="B851" s="10" t="str">
        <f>MID(base_piv2[[#This Row],[fnr fylke]],4,25)</f>
        <v>Vestfold</v>
      </c>
      <c r="C851" s="10" t="s">
        <v>601</v>
      </c>
      <c r="D851" s="10" t="str">
        <f>MID(base_piv2[[#This Row],[knr kommune]],6,25)</f>
        <v>Nøtterøy</v>
      </c>
      <c r="E851" s="10" t="str">
        <f>CONCATENATE(base_piv2[[#This Row],[kommune]]," (",base_piv2[[#This Row],[fotoår]],")")</f>
        <v>Nøtterøy (2002)</v>
      </c>
      <c r="F851" s="10" t="s">
        <v>468</v>
      </c>
      <c r="G851" s="10">
        <v>52</v>
      </c>
      <c r="H851" s="11" t="s">
        <v>906</v>
      </c>
    </row>
    <row r="852" spans="1:8">
      <c r="A852" s="10" t="s">
        <v>136</v>
      </c>
      <c r="B852" s="10" t="str">
        <f>MID(base_piv2[[#This Row],[fnr fylke]],4,25)</f>
        <v>Vestfold</v>
      </c>
      <c r="C852" s="10" t="s">
        <v>601</v>
      </c>
      <c r="D852" s="10" t="str">
        <f>MID(base_piv2[[#This Row],[knr kommune]],6,25)</f>
        <v>Nøtterøy</v>
      </c>
      <c r="E852" s="10" t="str">
        <f>CONCATENATE(base_piv2[[#This Row],[kommune]]," (",base_piv2[[#This Row],[fotoår]],")")</f>
        <v>Nøtterøy (2002)</v>
      </c>
      <c r="F852" s="10" t="s">
        <v>918</v>
      </c>
      <c r="G852" s="10">
        <v>15</v>
      </c>
      <c r="H852" s="11" t="s">
        <v>906</v>
      </c>
    </row>
    <row r="853" spans="1:8">
      <c r="A853" s="10" t="s">
        <v>136</v>
      </c>
      <c r="B853" s="10" t="str">
        <f>MID(base_piv2[[#This Row],[fnr fylke]],4,25)</f>
        <v>Vestfold</v>
      </c>
      <c r="C853" s="10" t="s">
        <v>601</v>
      </c>
      <c r="D853" s="10" t="str">
        <f>MID(base_piv2[[#This Row],[knr kommune]],6,25)</f>
        <v>Nøtterøy</v>
      </c>
      <c r="E853" s="10" t="str">
        <f>CONCATENATE(base_piv2[[#This Row],[kommune]]," (",base_piv2[[#This Row],[fotoår]],")")</f>
        <v>Nøtterøy (2002)</v>
      </c>
      <c r="F853" s="10" t="s">
        <v>470</v>
      </c>
      <c r="G853" s="10">
        <v>23</v>
      </c>
      <c r="H853" s="11" t="s">
        <v>906</v>
      </c>
    </row>
    <row r="854" spans="1:8">
      <c r="A854" s="10" t="s">
        <v>136</v>
      </c>
      <c r="B854" s="10" t="str">
        <f>MID(base_piv2[[#This Row],[fnr fylke]],4,25)</f>
        <v>Vestfold</v>
      </c>
      <c r="C854" s="10" t="s">
        <v>601</v>
      </c>
      <c r="D854" s="10" t="str">
        <f>MID(base_piv2[[#This Row],[knr kommune]],6,25)</f>
        <v>Nøtterøy</v>
      </c>
      <c r="E854" s="10" t="str">
        <f>CONCATENATE(base_piv2[[#This Row],[kommune]]," (",base_piv2[[#This Row],[fotoår]],")")</f>
        <v>Nøtterøy (2002)</v>
      </c>
      <c r="F854" s="10" t="s">
        <v>471</v>
      </c>
      <c r="G854" s="10">
        <v>39</v>
      </c>
      <c r="H854" s="11" t="s">
        <v>906</v>
      </c>
    </row>
    <row r="855" spans="1:8">
      <c r="A855" s="10" t="s">
        <v>136</v>
      </c>
      <c r="B855" s="10" t="str">
        <f>MID(base_piv2[[#This Row],[fnr fylke]],4,25)</f>
        <v>Vestfold</v>
      </c>
      <c r="C855" s="10" t="s">
        <v>601</v>
      </c>
      <c r="D855" s="10" t="str">
        <f>MID(base_piv2[[#This Row],[knr kommune]],6,25)</f>
        <v>Nøtterøy</v>
      </c>
      <c r="E855" s="10" t="str">
        <f>CONCATENATE(base_piv2[[#This Row],[kommune]]," (",base_piv2[[#This Row],[fotoår]],")")</f>
        <v>Nøtterøy (2002)</v>
      </c>
      <c r="F855" s="10" t="s">
        <v>472</v>
      </c>
      <c r="G855" s="10">
        <v>77</v>
      </c>
      <c r="H855" s="11" t="s">
        <v>906</v>
      </c>
    </row>
    <row r="856" spans="1:8">
      <c r="A856" s="10" t="s">
        <v>136</v>
      </c>
      <c r="B856" s="10" t="str">
        <f>MID(base_piv2[[#This Row],[fnr fylke]],4,25)</f>
        <v>Vestfold</v>
      </c>
      <c r="C856" s="10" t="s">
        <v>602</v>
      </c>
      <c r="D856" s="10" t="str">
        <f>MID(base_piv2[[#This Row],[knr kommune]],6,25)</f>
        <v xml:space="preserve">Tjøme </v>
      </c>
      <c r="E856" s="10" t="str">
        <f>CONCATENATE(base_piv2[[#This Row],[kommune]]," (",base_piv2[[#This Row],[fotoår]],")")</f>
        <v>Tjøme  (2002)</v>
      </c>
      <c r="F856" s="10" t="s">
        <v>467</v>
      </c>
      <c r="G856" s="10">
        <v>47</v>
      </c>
      <c r="H856" s="11" t="s">
        <v>906</v>
      </c>
    </row>
    <row r="857" spans="1:8">
      <c r="A857" s="10" t="s">
        <v>136</v>
      </c>
      <c r="B857" s="10" t="str">
        <f>MID(base_piv2[[#This Row],[fnr fylke]],4,25)</f>
        <v>Vestfold</v>
      </c>
      <c r="C857" s="10" t="s">
        <v>602</v>
      </c>
      <c r="D857" s="10" t="str">
        <f>MID(base_piv2[[#This Row],[knr kommune]],6,25)</f>
        <v xml:space="preserve">Tjøme </v>
      </c>
      <c r="E857" s="10" t="str">
        <f>CONCATENATE(base_piv2[[#This Row],[kommune]]," (",base_piv2[[#This Row],[fotoår]],")")</f>
        <v>Tjøme  (2002)</v>
      </c>
      <c r="F857" s="10" t="s">
        <v>466</v>
      </c>
      <c r="G857" s="10">
        <v>7</v>
      </c>
      <c r="H857" s="11" t="s">
        <v>906</v>
      </c>
    </row>
    <row r="858" spans="1:8">
      <c r="A858" s="10" t="s">
        <v>136</v>
      </c>
      <c r="B858" s="10" t="str">
        <f>MID(base_piv2[[#This Row],[fnr fylke]],4,25)</f>
        <v>Vestfold</v>
      </c>
      <c r="C858" s="10" t="s">
        <v>602</v>
      </c>
      <c r="D858" s="10" t="str">
        <f>MID(base_piv2[[#This Row],[knr kommune]],6,25)</f>
        <v xml:space="preserve">Tjøme </v>
      </c>
      <c r="E858" s="10" t="str">
        <f>CONCATENATE(base_piv2[[#This Row],[kommune]]," (",base_piv2[[#This Row],[fotoår]],")")</f>
        <v>Tjøme  (2002)</v>
      </c>
      <c r="F858" s="10" t="s">
        <v>468</v>
      </c>
      <c r="G858" s="10">
        <v>11</v>
      </c>
      <c r="H858" s="11" t="s">
        <v>906</v>
      </c>
    </row>
    <row r="859" spans="1:8">
      <c r="A859" s="10" t="s">
        <v>136</v>
      </c>
      <c r="B859" s="10" t="str">
        <f>MID(base_piv2[[#This Row],[fnr fylke]],4,25)</f>
        <v>Vestfold</v>
      </c>
      <c r="C859" s="10" t="s">
        <v>602</v>
      </c>
      <c r="D859" s="10" t="str">
        <f>MID(base_piv2[[#This Row],[knr kommune]],6,25)</f>
        <v xml:space="preserve">Tjøme </v>
      </c>
      <c r="E859" s="10" t="str">
        <f>CONCATENATE(base_piv2[[#This Row],[kommune]]," (",base_piv2[[#This Row],[fotoår]],")")</f>
        <v>Tjøme  (2002)</v>
      </c>
      <c r="F859" s="10" t="s">
        <v>918</v>
      </c>
      <c r="G859" s="10">
        <v>14</v>
      </c>
      <c r="H859" s="11" t="s">
        <v>906</v>
      </c>
    </row>
    <row r="860" spans="1:8">
      <c r="A860" s="10" t="s">
        <v>136</v>
      </c>
      <c r="B860" s="10" t="str">
        <f>MID(base_piv2[[#This Row],[fnr fylke]],4,25)</f>
        <v>Vestfold</v>
      </c>
      <c r="C860" s="10" t="s">
        <v>602</v>
      </c>
      <c r="D860" s="10" t="str">
        <f>MID(base_piv2[[#This Row],[knr kommune]],6,25)</f>
        <v xml:space="preserve">Tjøme </v>
      </c>
      <c r="E860" s="10" t="str">
        <f>CONCATENATE(base_piv2[[#This Row],[kommune]]," (",base_piv2[[#This Row],[fotoår]],")")</f>
        <v>Tjøme  (2002)</v>
      </c>
      <c r="F860" s="10" t="s">
        <v>470</v>
      </c>
      <c r="G860" s="10">
        <v>13</v>
      </c>
      <c r="H860" s="11" t="s">
        <v>906</v>
      </c>
    </row>
    <row r="861" spans="1:8">
      <c r="A861" s="10" t="s">
        <v>136</v>
      </c>
      <c r="B861" s="10" t="str">
        <f>MID(base_piv2[[#This Row],[fnr fylke]],4,25)</f>
        <v>Vestfold</v>
      </c>
      <c r="C861" s="10" t="s">
        <v>602</v>
      </c>
      <c r="D861" s="10" t="str">
        <f>MID(base_piv2[[#This Row],[knr kommune]],6,25)</f>
        <v xml:space="preserve">Tjøme </v>
      </c>
      <c r="E861" s="10" t="str">
        <f>CONCATENATE(base_piv2[[#This Row],[kommune]]," (",base_piv2[[#This Row],[fotoår]],")")</f>
        <v>Tjøme  (2002)</v>
      </c>
      <c r="F861" s="10" t="s">
        <v>471</v>
      </c>
      <c r="G861" s="10">
        <v>97</v>
      </c>
      <c r="H861" s="11" t="s">
        <v>906</v>
      </c>
    </row>
    <row r="862" spans="1:8">
      <c r="A862" s="10" t="s">
        <v>136</v>
      </c>
      <c r="B862" s="10" t="str">
        <f>MID(base_piv2[[#This Row],[fnr fylke]],4,25)</f>
        <v>Vestfold</v>
      </c>
      <c r="C862" s="10" t="s">
        <v>602</v>
      </c>
      <c r="D862" s="10" t="str">
        <f>MID(base_piv2[[#This Row],[knr kommune]],6,25)</f>
        <v xml:space="preserve">Tjøme </v>
      </c>
      <c r="E862" s="10" t="str">
        <f>CONCATENATE(base_piv2[[#This Row],[kommune]]," (",base_piv2[[#This Row],[fotoår]],")")</f>
        <v>Tjøme  (2002)</v>
      </c>
      <c r="F862" s="10" t="s">
        <v>472</v>
      </c>
      <c r="G862" s="10">
        <v>14</v>
      </c>
      <c r="H862" s="11" t="s">
        <v>906</v>
      </c>
    </row>
    <row r="863" spans="1:8">
      <c r="A863" s="10" t="s">
        <v>136</v>
      </c>
      <c r="B863" s="10" t="str">
        <f>MID(base_piv2[[#This Row],[fnr fylke]],4,25)</f>
        <v>Vestfold</v>
      </c>
      <c r="C863" s="10" t="s">
        <v>603</v>
      </c>
      <c r="D863" s="10" t="str">
        <f>MID(base_piv2[[#This Row],[knr kommune]],6,25)</f>
        <v xml:space="preserve">Lardal </v>
      </c>
      <c r="E863" s="10" t="str">
        <f>CONCATENATE(base_piv2[[#This Row],[kommune]]," (",base_piv2[[#This Row],[fotoår]],")")</f>
        <v>Lardal  (2002)</v>
      </c>
      <c r="F863" s="10" t="s">
        <v>467</v>
      </c>
      <c r="G863" s="10">
        <v>28</v>
      </c>
      <c r="H863" s="11" t="s">
        <v>906</v>
      </c>
    </row>
    <row r="864" spans="1:8">
      <c r="A864" s="10" t="s">
        <v>136</v>
      </c>
      <c r="B864" s="10" t="str">
        <f>MID(base_piv2[[#This Row],[fnr fylke]],4,25)</f>
        <v>Vestfold</v>
      </c>
      <c r="C864" s="10" t="s">
        <v>603</v>
      </c>
      <c r="D864" s="10" t="str">
        <f>MID(base_piv2[[#This Row],[knr kommune]],6,25)</f>
        <v xml:space="preserve">Lardal </v>
      </c>
      <c r="E864" s="10" t="str">
        <f>CONCATENATE(base_piv2[[#This Row],[kommune]]," (",base_piv2[[#This Row],[fotoår]],")")</f>
        <v>Lardal  (2002)</v>
      </c>
      <c r="F864" s="10" t="s">
        <v>466</v>
      </c>
      <c r="G864" s="10">
        <v>3</v>
      </c>
      <c r="H864" s="11" t="s">
        <v>906</v>
      </c>
    </row>
    <row r="865" spans="1:8">
      <c r="A865" s="10" t="s">
        <v>136</v>
      </c>
      <c r="B865" s="10" t="str">
        <f>MID(base_piv2[[#This Row],[fnr fylke]],4,25)</f>
        <v>Vestfold</v>
      </c>
      <c r="C865" s="10" t="s">
        <v>603</v>
      </c>
      <c r="D865" s="10" t="str">
        <f>MID(base_piv2[[#This Row],[knr kommune]],6,25)</f>
        <v xml:space="preserve">Lardal </v>
      </c>
      <c r="E865" s="10" t="str">
        <f>CONCATENATE(base_piv2[[#This Row],[kommune]]," (",base_piv2[[#This Row],[fotoår]],")")</f>
        <v>Lardal  (2002)</v>
      </c>
      <c r="F865" s="10" t="s">
        <v>468</v>
      </c>
      <c r="G865" s="10">
        <v>42</v>
      </c>
      <c r="H865" s="11" t="s">
        <v>906</v>
      </c>
    </row>
    <row r="866" spans="1:8">
      <c r="A866" s="10" t="s">
        <v>136</v>
      </c>
      <c r="B866" s="10" t="str">
        <f>MID(base_piv2[[#This Row],[fnr fylke]],4,25)</f>
        <v>Vestfold</v>
      </c>
      <c r="C866" s="10" t="s">
        <v>603</v>
      </c>
      <c r="D866" s="10" t="str">
        <f>MID(base_piv2[[#This Row],[knr kommune]],6,25)</f>
        <v xml:space="preserve">Lardal </v>
      </c>
      <c r="E866" s="10" t="str">
        <f>CONCATENATE(base_piv2[[#This Row],[kommune]]," (",base_piv2[[#This Row],[fotoår]],")")</f>
        <v>Lardal  (2002)</v>
      </c>
      <c r="F866" s="10" t="s">
        <v>918</v>
      </c>
      <c r="G866" s="10">
        <v>15</v>
      </c>
      <c r="H866" s="11" t="s">
        <v>906</v>
      </c>
    </row>
    <row r="867" spans="1:8">
      <c r="A867" s="10" t="s">
        <v>136</v>
      </c>
      <c r="B867" s="10" t="str">
        <f>MID(base_piv2[[#This Row],[fnr fylke]],4,25)</f>
        <v>Vestfold</v>
      </c>
      <c r="C867" s="10" t="s">
        <v>603</v>
      </c>
      <c r="D867" s="10" t="str">
        <f>MID(base_piv2[[#This Row],[knr kommune]],6,25)</f>
        <v xml:space="preserve">Lardal </v>
      </c>
      <c r="E867" s="10" t="str">
        <f>CONCATENATE(base_piv2[[#This Row],[kommune]]," (",base_piv2[[#This Row],[fotoår]],")")</f>
        <v>Lardal  (2002)</v>
      </c>
      <c r="F867" s="10" t="s">
        <v>470</v>
      </c>
      <c r="G867" s="10">
        <v>11</v>
      </c>
      <c r="H867" s="11" t="s">
        <v>906</v>
      </c>
    </row>
    <row r="868" spans="1:8">
      <c r="A868" s="10" t="s">
        <v>136</v>
      </c>
      <c r="B868" s="10" t="str">
        <f>MID(base_piv2[[#This Row],[fnr fylke]],4,25)</f>
        <v>Vestfold</v>
      </c>
      <c r="C868" s="10" t="s">
        <v>603</v>
      </c>
      <c r="D868" s="10" t="str">
        <f>MID(base_piv2[[#This Row],[knr kommune]],6,25)</f>
        <v xml:space="preserve">Lardal </v>
      </c>
      <c r="E868" s="10" t="str">
        <f>CONCATENATE(base_piv2[[#This Row],[kommune]]," (",base_piv2[[#This Row],[fotoår]],")")</f>
        <v>Lardal  (2002)</v>
      </c>
      <c r="F868" s="10" t="s">
        <v>471</v>
      </c>
      <c r="G868" s="10">
        <v>21</v>
      </c>
      <c r="H868" s="11" t="s">
        <v>906</v>
      </c>
    </row>
    <row r="869" spans="1:8">
      <c r="A869" s="10" t="s">
        <v>136</v>
      </c>
      <c r="B869" s="10" t="str">
        <f>MID(base_piv2[[#This Row],[fnr fylke]],4,25)</f>
        <v>Vestfold</v>
      </c>
      <c r="C869" s="10" t="s">
        <v>603</v>
      </c>
      <c r="D869" s="10" t="str">
        <f>MID(base_piv2[[#This Row],[knr kommune]],6,25)</f>
        <v xml:space="preserve">Lardal </v>
      </c>
      <c r="E869" s="10" t="str">
        <f>CONCATENATE(base_piv2[[#This Row],[kommune]]," (",base_piv2[[#This Row],[fotoår]],")")</f>
        <v>Lardal  (2002)</v>
      </c>
      <c r="F869" s="10" t="s">
        <v>472</v>
      </c>
      <c r="G869" s="10">
        <v>3</v>
      </c>
      <c r="H869" s="11" t="s">
        <v>906</v>
      </c>
    </row>
    <row r="870" spans="1:8">
      <c r="A870" s="10" t="s">
        <v>151</v>
      </c>
      <c r="B870" s="10" t="str">
        <f>MID(base_piv2[[#This Row],[fnr fylke]],4,25)</f>
        <v>Telemark</v>
      </c>
      <c r="C870" s="10" t="s">
        <v>604</v>
      </c>
      <c r="D870" s="10" t="str">
        <f>MID(base_piv2[[#This Row],[knr kommune]],6,25)</f>
        <v xml:space="preserve">Porsgrunn </v>
      </c>
      <c r="E870" s="10" t="str">
        <f>CONCATENATE(base_piv2[[#This Row],[kommune]]," (",base_piv2[[#This Row],[fotoår]],")")</f>
        <v>Porsgrunn  (2002)</v>
      </c>
      <c r="F870" s="10" t="s">
        <v>467</v>
      </c>
      <c r="G870" s="10">
        <v>156</v>
      </c>
      <c r="H870" s="11" t="s">
        <v>906</v>
      </c>
    </row>
    <row r="871" spans="1:8">
      <c r="A871" s="10" t="s">
        <v>151</v>
      </c>
      <c r="B871" s="10" t="str">
        <f>MID(base_piv2[[#This Row],[fnr fylke]],4,25)</f>
        <v>Telemark</v>
      </c>
      <c r="C871" s="10" t="s">
        <v>604</v>
      </c>
      <c r="D871" s="10" t="str">
        <f>MID(base_piv2[[#This Row],[knr kommune]],6,25)</f>
        <v xml:space="preserve">Porsgrunn </v>
      </c>
      <c r="E871" s="10" t="str">
        <f>CONCATENATE(base_piv2[[#This Row],[kommune]]," (",base_piv2[[#This Row],[fotoår]],")")</f>
        <v>Porsgrunn  (2002)</v>
      </c>
      <c r="F871" s="10" t="s">
        <v>466</v>
      </c>
      <c r="G871" s="10">
        <v>3</v>
      </c>
      <c r="H871" s="11" t="s">
        <v>906</v>
      </c>
    </row>
    <row r="872" spans="1:8">
      <c r="A872" s="10" t="s">
        <v>151</v>
      </c>
      <c r="B872" s="10" t="str">
        <f>MID(base_piv2[[#This Row],[fnr fylke]],4,25)</f>
        <v>Telemark</v>
      </c>
      <c r="C872" s="10" t="s">
        <v>604</v>
      </c>
      <c r="D872" s="10" t="str">
        <f>MID(base_piv2[[#This Row],[knr kommune]],6,25)</f>
        <v xml:space="preserve">Porsgrunn </v>
      </c>
      <c r="E872" s="10" t="str">
        <f>CONCATENATE(base_piv2[[#This Row],[kommune]]," (",base_piv2[[#This Row],[fotoår]],")")</f>
        <v>Porsgrunn  (2002)</v>
      </c>
      <c r="F872" s="10" t="s">
        <v>468</v>
      </c>
      <c r="G872" s="10">
        <v>35</v>
      </c>
      <c r="H872" s="11" t="s">
        <v>906</v>
      </c>
    </row>
    <row r="873" spans="1:8">
      <c r="A873" s="10" t="s">
        <v>151</v>
      </c>
      <c r="B873" s="10" t="str">
        <f>MID(base_piv2[[#This Row],[fnr fylke]],4,25)</f>
        <v>Telemark</v>
      </c>
      <c r="C873" s="10" t="s">
        <v>604</v>
      </c>
      <c r="D873" s="10" t="str">
        <f>MID(base_piv2[[#This Row],[knr kommune]],6,25)</f>
        <v xml:space="preserve">Porsgrunn </v>
      </c>
      <c r="E873" s="10" t="str">
        <f>CONCATENATE(base_piv2[[#This Row],[kommune]]," (",base_piv2[[#This Row],[fotoår]],")")</f>
        <v>Porsgrunn  (2002)</v>
      </c>
      <c r="F873" s="10" t="s">
        <v>918</v>
      </c>
      <c r="G873" s="10">
        <v>58</v>
      </c>
      <c r="H873" s="11" t="s">
        <v>906</v>
      </c>
    </row>
    <row r="874" spans="1:8">
      <c r="A874" s="10" t="s">
        <v>151</v>
      </c>
      <c r="B874" s="10" t="str">
        <f>MID(base_piv2[[#This Row],[fnr fylke]],4,25)</f>
        <v>Telemark</v>
      </c>
      <c r="C874" s="10" t="s">
        <v>604</v>
      </c>
      <c r="D874" s="10" t="str">
        <f>MID(base_piv2[[#This Row],[knr kommune]],6,25)</f>
        <v xml:space="preserve">Porsgrunn </v>
      </c>
      <c r="E874" s="10" t="str">
        <f>CONCATENATE(base_piv2[[#This Row],[kommune]]," (",base_piv2[[#This Row],[fotoår]],")")</f>
        <v>Porsgrunn  (2002)</v>
      </c>
      <c r="F874" s="10" t="s">
        <v>470</v>
      </c>
      <c r="G874" s="10">
        <v>61</v>
      </c>
      <c r="H874" s="11" t="s">
        <v>906</v>
      </c>
    </row>
    <row r="875" spans="1:8">
      <c r="A875" s="10" t="s">
        <v>151</v>
      </c>
      <c r="B875" s="10" t="str">
        <f>MID(base_piv2[[#This Row],[fnr fylke]],4,25)</f>
        <v>Telemark</v>
      </c>
      <c r="C875" s="10" t="s">
        <v>604</v>
      </c>
      <c r="D875" s="10" t="str">
        <f>MID(base_piv2[[#This Row],[knr kommune]],6,25)</f>
        <v xml:space="preserve">Porsgrunn </v>
      </c>
      <c r="E875" s="10" t="str">
        <f>CONCATENATE(base_piv2[[#This Row],[kommune]]," (",base_piv2[[#This Row],[fotoår]],")")</f>
        <v>Porsgrunn  (2002)</v>
      </c>
      <c r="F875" s="10" t="s">
        <v>471</v>
      </c>
      <c r="G875" s="10">
        <v>57</v>
      </c>
      <c r="H875" s="11" t="s">
        <v>906</v>
      </c>
    </row>
    <row r="876" spans="1:8">
      <c r="A876" s="10" t="s">
        <v>151</v>
      </c>
      <c r="B876" s="10" t="str">
        <f>MID(base_piv2[[#This Row],[fnr fylke]],4,25)</f>
        <v>Telemark</v>
      </c>
      <c r="C876" s="10" t="s">
        <v>604</v>
      </c>
      <c r="D876" s="10" t="str">
        <f>MID(base_piv2[[#This Row],[knr kommune]],6,25)</f>
        <v xml:space="preserve">Porsgrunn </v>
      </c>
      <c r="E876" s="10" t="str">
        <f>CONCATENATE(base_piv2[[#This Row],[kommune]]," (",base_piv2[[#This Row],[fotoår]],")")</f>
        <v>Porsgrunn  (2002)</v>
      </c>
      <c r="F876" s="10" t="s">
        <v>472</v>
      </c>
      <c r="G876" s="10">
        <v>51</v>
      </c>
      <c r="H876" s="11" t="s">
        <v>906</v>
      </c>
    </row>
    <row r="877" spans="1:8">
      <c r="A877" s="10" t="s">
        <v>151</v>
      </c>
      <c r="B877" s="10" t="str">
        <f>MID(base_piv2[[#This Row],[fnr fylke]],4,25)</f>
        <v>Telemark</v>
      </c>
      <c r="C877" s="10" t="s">
        <v>605</v>
      </c>
      <c r="D877" s="10" t="str">
        <f>MID(base_piv2[[#This Row],[knr kommune]],6,25)</f>
        <v xml:space="preserve">Skien </v>
      </c>
      <c r="E877" s="10" t="str">
        <f>CONCATENATE(base_piv2[[#This Row],[kommune]]," (",base_piv2[[#This Row],[fotoår]],")")</f>
        <v>Skien  (2001)</v>
      </c>
      <c r="F877" s="10" t="s">
        <v>467</v>
      </c>
      <c r="G877" s="10">
        <v>281</v>
      </c>
      <c r="H877" s="11" t="s">
        <v>905</v>
      </c>
    </row>
    <row r="878" spans="1:8">
      <c r="A878" s="10" t="s">
        <v>151</v>
      </c>
      <c r="B878" s="10" t="str">
        <f>MID(base_piv2[[#This Row],[fnr fylke]],4,25)</f>
        <v>Telemark</v>
      </c>
      <c r="C878" s="10" t="s">
        <v>605</v>
      </c>
      <c r="D878" s="10" t="str">
        <f>MID(base_piv2[[#This Row],[knr kommune]],6,25)</f>
        <v xml:space="preserve">Skien </v>
      </c>
      <c r="E878" s="10" t="str">
        <f>CONCATENATE(base_piv2[[#This Row],[kommune]]," (",base_piv2[[#This Row],[fotoår]],")")</f>
        <v>Skien  (2001)</v>
      </c>
      <c r="F878" s="10" t="s">
        <v>466</v>
      </c>
      <c r="G878" s="10">
        <v>8</v>
      </c>
      <c r="H878" s="11" t="s">
        <v>905</v>
      </c>
    </row>
    <row r="879" spans="1:8">
      <c r="A879" s="10" t="s">
        <v>151</v>
      </c>
      <c r="B879" s="10" t="str">
        <f>MID(base_piv2[[#This Row],[fnr fylke]],4,25)</f>
        <v>Telemark</v>
      </c>
      <c r="C879" s="10" t="s">
        <v>605</v>
      </c>
      <c r="D879" s="10" t="str">
        <f>MID(base_piv2[[#This Row],[knr kommune]],6,25)</f>
        <v xml:space="preserve">Skien </v>
      </c>
      <c r="E879" s="10" t="str">
        <f>CONCATENATE(base_piv2[[#This Row],[kommune]]," (",base_piv2[[#This Row],[fotoår]],")")</f>
        <v>Skien  (2001)</v>
      </c>
      <c r="F879" s="10" t="s">
        <v>468</v>
      </c>
      <c r="G879" s="10">
        <v>452</v>
      </c>
      <c r="H879" s="11" t="s">
        <v>905</v>
      </c>
    </row>
    <row r="880" spans="1:8">
      <c r="A880" s="10" t="s">
        <v>151</v>
      </c>
      <c r="B880" s="10" t="str">
        <f>MID(base_piv2[[#This Row],[fnr fylke]],4,25)</f>
        <v>Telemark</v>
      </c>
      <c r="C880" s="10" t="s">
        <v>605</v>
      </c>
      <c r="D880" s="10" t="str">
        <f>MID(base_piv2[[#This Row],[knr kommune]],6,25)</f>
        <v xml:space="preserve">Skien </v>
      </c>
      <c r="E880" s="10" t="str">
        <f>CONCATENATE(base_piv2[[#This Row],[kommune]]," (",base_piv2[[#This Row],[fotoår]],")")</f>
        <v>Skien  (2001)</v>
      </c>
      <c r="F880" s="10" t="s">
        <v>918</v>
      </c>
      <c r="G880" s="10">
        <v>66</v>
      </c>
      <c r="H880" s="11" t="s">
        <v>905</v>
      </c>
    </row>
    <row r="881" spans="1:8">
      <c r="A881" s="10" t="s">
        <v>151</v>
      </c>
      <c r="B881" s="10" t="str">
        <f>MID(base_piv2[[#This Row],[fnr fylke]],4,25)</f>
        <v>Telemark</v>
      </c>
      <c r="C881" s="10" t="s">
        <v>605</v>
      </c>
      <c r="D881" s="10" t="str">
        <f>MID(base_piv2[[#This Row],[knr kommune]],6,25)</f>
        <v xml:space="preserve">Skien </v>
      </c>
      <c r="E881" s="10" t="str">
        <f>CONCATENATE(base_piv2[[#This Row],[kommune]]," (",base_piv2[[#This Row],[fotoår]],")")</f>
        <v>Skien  (2001)</v>
      </c>
      <c r="F881" s="10" t="s">
        <v>470</v>
      </c>
      <c r="G881" s="10">
        <v>110</v>
      </c>
      <c r="H881" s="11" t="s">
        <v>905</v>
      </c>
    </row>
    <row r="882" spans="1:8">
      <c r="A882" s="10" t="s">
        <v>151</v>
      </c>
      <c r="B882" s="10" t="str">
        <f>MID(base_piv2[[#This Row],[fnr fylke]],4,25)</f>
        <v>Telemark</v>
      </c>
      <c r="C882" s="10" t="s">
        <v>605</v>
      </c>
      <c r="D882" s="10" t="str">
        <f>MID(base_piv2[[#This Row],[knr kommune]],6,25)</f>
        <v xml:space="preserve">Skien </v>
      </c>
      <c r="E882" s="10" t="str">
        <f>CONCATENATE(base_piv2[[#This Row],[kommune]]," (",base_piv2[[#This Row],[fotoår]],")")</f>
        <v>Skien  (2001)</v>
      </c>
      <c r="F882" s="10" t="s">
        <v>471</v>
      </c>
      <c r="G882" s="10">
        <v>80</v>
      </c>
      <c r="H882" s="11" t="s">
        <v>905</v>
      </c>
    </row>
    <row r="883" spans="1:8">
      <c r="A883" s="10" t="s">
        <v>151</v>
      </c>
      <c r="B883" s="10" t="str">
        <f>MID(base_piv2[[#This Row],[fnr fylke]],4,25)</f>
        <v>Telemark</v>
      </c>
      <c r="C883" s="10" t="s">
        <v>605</v>
      </c>
      <c r="D883" s="10" t="str">
        <f>MID(base_piv2[[#This Row],[knr kommune]],6,25)</f>
        <v xml:space="preserve">Skien </v>
      </c>
      <c r="E883" s="10" t="str">
        <f>CONCATENATE(base_piv2[[#This Row],[kommune]]," (",base_piv2[[#This Row],[fotoår]],")")</f>
        <v>Skien  (2001)</v>
      </c>
      <c r="F883" s="10" t="s">
        <v>472</v>
      </c>
      <c r="G883" s="10">
        <v>142</v>
      </c>
      <c r="H883" s="11" t="s">
        <v>905</v>
      </c>
    </row>
    <row r="884" spans="1:8">
      <c r="A884" s="10" t="s">
        <v>151</v>
      </c>
      <c r="B884" s="10" t="str">
        <f>MID(base_piv2[[#This Row],[fnr fylke]],4,25)</f>
        <v>Telemark</v>
      </c>
      <c r="C884" s="10" t="s">
        <v>606</v>
      </c>
      <c r="D884" s="10" t="str">
        <f>MID(base_piv2[[#This Row],[knr kommune]],6,25)</f>
        <v xml:space="preserve">Notodden </v>
      </c>
      <c r="E884" s="10" t="str">
        <f>CONCATENATE(base_piv2[[#This Row],[kommune]]," (",base_piv2[[#This Row],[fotoår]],")")</f>
        <v>Notodden  (2004)</v>
      </c>
      <c r="F884" s="10" t="s">
        <v>467</v>
      </c>
      <c r="G884" s="10">
        <v>21</v>
      </c>
      <c r="H884" s="11" t="s">
        <v>908</v>
      </c>
    </row>
    <row r="885" spans="1:8">
      <c r="A885" s="10" t="s">
        <v>151</v>
      </c>
      <c r="B885" s="10" t="str">
        <f>MID(base_piv2[[#This Row],[fnr fylke]],4,25)</f>
        <v>Telemark</v>
      </c>
      <c r="C885" s="10" t="s">
        <v>606</v>
      </c>
      <c r="D885" s="10" t="str">
        <f>MID(base_piv2[[#This Row],[knr kommune]],6,25)</f>
        <v xml:space="preserve">Notodden </v>
      </c>
      <c r="E885" s="10" t="str">
        <f>CONCATENATE(base_piv2[[#This Row],[kommune]]," (",base_piv2[[#This Row],[fotoår]],")")</f>
        <v>Notodden  (2004)</v>
      </c>
      <c r="F885" s="10" t="s">
        <v>466</v>
      </c>
      <c r="G885" s="10">
        <v>2</v>
      </c>
      <c r="H885" s="11" t="s">
        <v>908</v>
      </c>
    </row>
    <row r="886" spans="1:8">
      <c r="A886" s="10" t="s">
        <v>151</v>
      </c>
      <c r="B886" s="10" t="str">
        <f>MID(base_piv2[[#This Row],[fnr fylke]],4,25)</f>
        <v>Telemark</v>
      </c>
      <c r="C886" s="10" t="s">
        <v>606</v>
      </c>
      <c r="D886" s="10" t="str">
        <f>MID(base_piv2[[#This Row],[knr kommune]],6,25)</f>
        <v xml:space="preserve">Notodden </v>
      </c>
      <c r="E886" s="10" t="str">
        <f>CONCATENATE(base_piv2[[#This Row],[kommune]]," (",base_piv2[[#This Row],[fotoår]],")")</f>
        <v>Notodden  (2004)</v>
      </c>
      <c r="F886" s="10" t="s">
        <v>468</v>
      </c>
      <c r="G886" s="10">
        <v>15</v>
      </c>
      <c r="H886" s="11" t="s">
        <v>908</v>
      </c>
    </row>
    <row r="887" spans="1:8">
      <c r="A887" s="10" t="s">
        <v>151</v>
      </c>
      <c r="B887" s="10" t="str">
        <f>MID(base_piv2[[#This Row],[fnr fylke]],4,25)</f>
        <v>Telemark</v>
      </c>
      <c r="C887" s="10" t="s">
        <v>606</v>
      </c>
      <c r="D887" s="10" t="str">
        <f>MID(base_piv2[[#This Row],[knr kommune]],6,25)</f>
        <v xml:space="preserve">Notodden </v>
      </c>
      <c r="E887" s="10" t="str">
        <f>CONCATENATE(base_piv2[[#This Row],[kommune]]," (",base_piv2[[#This Row],[fotoår]],")")</f>
        <v>Notodden  (2004)</v>
      </c>
      <c r="F887" s="10" t="s">
        <v>918</v>
      </c>
      <c r="G887" s="10">
        <v>2</v>
      </c>
      <c r="H887" s="11" t="s">
        <v>908</v>
      </c>
    </row>
    <row r="888" spans="1:8">
      <c r="A888" s="10" t="s">
        <v>151</v>
      </c>
      <c r="B888" s="10" t="str">
        <f>MID(base_piv2[[#This Row],[fnr fylke]],4,25)</f>
        <v>Telemark</v>
      </c>
      <c r="C888" s="10" t="s">
        <v>606</v>
      </c>
      <c r="D888" s="10" t="str">
        <f>MID(base_piv2[[#This Row],[knr kommune]],6,25)</f>
        <v xml:space="preserve">Notodden </v>
      </c>
      <c r="E888" s="10" t="str">
        <f>CONCATENATE(base_piv2[[#This Row],[kommune]]," (",base_piv2[[#This Row],[fotoår]],")")</f>
        <v>Notodden  (2004)</v>
      </c>
      <c r="F888" s="10" t="s">
        <v>470</v>
      </c>
      <c r="G888" s="10">
        <v>13</v>
      </c>
      <c r="H888" s="11" t="s">
        <v>908</v>
      </c>
    </row>
    <row r="889" spans="1:8">
      <c r="A889" s="10" t="s">
        <v>151</v>
      </c>
      <c r="B889" s="10" t="str">
        <f>MID(base_piv2[[#This Row],[fnr fylke]],4,25)</f>
        <v>Telemark</v>
      </c>
      <c r="C889" s="10" t="s">
        <v>606</v>
      </c>
      <c r="D889" s="10" t="str">
        <f>MID(base_piv2[[#This Row],[knr kommune]],6,25)</f>
        <v xml:space="preserve">Notodden </v>
      </c>
      <c r="E889" s="10" t="str">
        <f>CONCATENATE(base_piv2[[#This Row],[kommune]]," (",base_piv2[[#This Row],[fotoår]],")")</f>
        <v>Notodden  (2004)</v>
      </c>
      <c r="F889" s="10" t="s">
        <v>471</v>
      </c>
      <c r="G889" s="10">
        <v>10</v>
      </c>
      <c r="H889" s="11" t="s">
        <v>908</v>
      </c>
    </row>
    <row r="890" spans="1:8">
      <c r="A890" s="10" t="s">
        <v>151</v>
      </c>
      <c r="B890" s="10" t="str">
        <f>MID(base_piv2[[#This Row],[fnr fylke]],4,25)</f>
        <v>Telemark</v>
      </c>
      <c r="C890" s="10" t="s">
        <v>606</v>
      </c>
      <c r="D890" s="10" t="str">
        <f>MID(base_piv2[[#This Row],[knr kommune]],6,25)</f>
        <v xml:space="preserve">Notodden </v>
      </c>
      <c r="E890" s="10" t="str">
        <f>CONCATENATE(base_piv2[[#This Row],[kommune]]," (",base_piv2[[#This Row],[fotoår]],")")</f>
        <v>Notodden  (2004)</v>
      </c>
      <c r="F890" s="10" t="s">
        <v>472</v>
      </c>
      <c r="G890" s="10">
        <v>14</v>
      </c>
      <c r="H890" s="11" t="s">
        <v>908</v>
      </c>
    </row>
    <row r="891" spans="1:8">
      <c r="A891" s="10" t="s">
        <v>151</v>
      </c>
      <c r="B891" s="10" t="str">
        <f>MID(base_piv2[[#This Row],[fnr fylke]],4,25)</f>
        <v>Telemark</v>
      </c>
      <c r="C891" s="10" t="s">
        <v>607</v>
      </c>
      <c r="D891" s="10" t="str">
        <f>MID(base_piv2[[#This Row],[knr kommune]],6,25)</f>
        <v xml:space="preserve">Siljan </v>
      </c>
      <c r="E891" s="10" t="str">
        <f>CONCATENATE(base_piv2[[#This Row],[kommune]]," (",base_piv2[[#This Row],[fotoår]],")")</f>
        <v>Siljan  (2004)</v>
      </c>
      <c r="F891" s="10" t="s">
        <v>467</v>
      </c>
      <c r="G891" s="10">
        <v>8</v>
      </c>
      <c r="H891" s="11" t="s">
        <v>908</v>
      </c>
    </row>
    <row r="892" spans="1:8">
      <c r="A892" s="10" t="s">
        <v>151</v>
      </c>
      <c r="B892" s="10" t="str">
        <f>MID(base_piv2[[#This Row],[fnr fylke]],4,25)</f>
        <v>Telemark</v>
      </c>
      <c r="C892" s="10" t="s">
        <v>607</v>
      </c>
      <c r="D892" s="10" t="str">
        <f>MID(base_piv2[[#This Row],[knr kommune]],6,25)</f>
        <v xml:space="preserve">Siljan </v>
      </c>
      <c r="E892" s="10" t="str">
        <f>CONCATENATE(base_piv2[[#This Row],[kommune]]," (",base_piv2[[#This Row],[fotoår]],")")</f>
        <v>Siljan  (2004)</v>
      </c>
      <c r="F892" s="10" t="s">
        <v>466</v>
      </c>
      <c r="G892" s="10">
        <v>1</v>
      </c>
      <c r="H892" s="11" t="s">
        <v>908</v>
      </c>
    </row>
    <row r="893" spans="1:8">
      <c r="A893" s="10" t="s">
        <v>151</v>
      </c>
      <c r="B893" s="10" t="str">
        <f>MID(base_piv2[[#This Row],[fnr fylke]],4,25)</f>
        <v>Telemark</v>
      </c>
      <c r="C893" s="10" t="s">
        <v>607</v>
      </c>
      <c r="D893" s="10" t="str">
        <f>MID(base_piv2[[#This Row],[knr kommune]],6,25)</f>
        <v xml:space="preserve">Siljan </v>
      </c>
      <c r="E893" s="10" t="str">
        <f>CONCATENATE(base_piv2[[#This Row],[kommune]]," (",base_piv2[[#This Row],[fotoår]],")")</f>
        <v>Siljan  (2004)</v>
      </c>
      <c r="F893" s="10" t="s">
        <v>468</v>
      </c>
      <c r="G893" s="10">
        <v>0</v>
      </c>
      <c r="H893" s="11" t="s">
        <v>908</v>
      </c>
    </row>
    <row r="894" spans="1:8">
      <c r="A894" s="10" t="s">
        <v>151</v>
      </c>
      <c r="B894" s="10" t="str">
        <f>MID(base_piv2[[#This Row],[fnr fylke]],4,25)</f>
        <v>Telemark</v>
      </c>
      <c r="C894" s="10" t="s">
        <v>607</v>
      </c>
      <c r="D894" s="10" t="str">
        <f>MID(base_piv2[[#This Row],[knr kommune]],6,25)</f>
        <v xml:space="preserve">Siljan </v>
      </c>
      <c r="E894" s="10" t="str">
        <f>CONCATENATE(base_piv2[[#This Row],[kommune]]," (",base_piv2[[#This Row],[fotoår]],")")</f>
        <v>Siljan  (2004)</v>
      </c>
      <c r="F894" s="10" t="s">
        <v>918</v>
      </c>
      <c r="G894" s="10">
        <v>0</v>
      </c>
      <c r="H894" s="11" t="s">
        <v>908</v>
      </c>
    </row>
    <row r="895" spans="1:8">
      <c r="A895" s="10" t="s">
        <v>151</v>
      </c>
      <c r="B895" s="10" t="str">
        <f>MID(base_piv2[[#This Row],[fnr fylke]],4,25)</f>
        <v>Telemark</v>
      </c>
      <c r="C895" s="10" t="s">
        <v>607</v>
      </c>
      <c r="D895" s="10" t="str">
        <f>MID(base_piv2[[#This Row],[knr kommune]],6,25)</f>
        <v xml:space="preserve">Siljan </v>
      </c>
      <c r="E895" s="10" t="str">
        <f>CONCATENATE(base_piv2[[#This Row],[kommune]]," (",base_piv2[[#This Row],[fotoår]],")")</f>
        <v>Siljan  (2004)</v>
      </c>
      <c r="F895" s="10" t="s">
        <v>470</v>
      </c>
      <c r="G895" s="10">
        <v>2</v>
      </c>
      <c r="H895" s="11" t="s">
        <v>908</v>
      </c>
    </row>
    <row r="896" spans="1:8">
      <c r="A896" s="10" t="s">
        <v>151</v>
      </c>
      <c r="B896" s="10" t="str">
        <f>MID(base_piv2[[#This Row],[fnr fylke]],4,25)</f>
        <v>Telemark</v>
      </c>
      <c r="C896" s="10" t="s">
        <v>607</v>
      </c>
      <c r="D896" s="10" t="str">
        <f>MID(base_piv2[[#This Row],[knr kommune]],6,25)</f>
        <v xml:space="preserve">Siljan </v>
      </c>
      <c r="E896" s="10" t="str">
        <f>CONCATENATE(base_piv2[[#This Row],[kommune]]," (",base_piv2[[#This Row],[fotoår]],")")</f>
        <v>Siljan  (2004)</v>
      </c>
      <c r="F896" s="10" t="s">
        <v>471</v>
      </c>
      <c r="G896" s="10">
        <v>3</v>
      </c>
      <c r="H896" s="11" t="s">
        <v>908</v>
      </c>
    </row>
    <row r="897" spans="1:8">
      <c r="A897" s="10" t="s">
        <v>151</v>
      </c>
      <c r="B897" s="10" t="str">
        <f>MID(base_piv2[[#This Row],[fnr fylke]],4,25)</f>
        <v>Telemark</v>
      </c>
      <c r="C897" s="10" t="s">
        <v>607</v>
      </c>
      <c r="D897" s="10" t="str">
        <f>MID(base_piv2[[#This Row],[knr kommune]],6,25)</f>
        <v xml:space="preserve">Siljan </v>
      </c>
      <c r="E897" s="10" t="str">
        <f>CONCATENATE(base_piv2[[#This Row],[kommune]]," (",base_piv2[[#This Row],[fotoår]],")")</f>
        <v>Siljan  (2004)</v>
      </c>
      <c r="F897" s="10" t="s">
        <v>472</v>
      </c>
      <c r="G897" s="10">
        <v>0</v>
      </c>
      <c r="H897" s="11" t="s">
        <v>908</v>
      </c>
    </row>
    <row r="898" spans="1:8">
      <c r="A898" s="10" t="s">
        <v>151</v>
      </c>
      <c r="B898" s="10" t="str">
        <f>MID(base_piv2[[#This Row],[fnr fylke]],4,25)</f>
        <v>Telemark</v>
      </c>
      <c r="C898" s="10" t="s">
        <v>608</v>
      </c>
      <c r="D898" s="10" t="str">
        <f>MID(base_piv2[[#This Row],[knr kommune]],6,25)</f>
        <v xml:space="preserve">Bamble </v>
      </c>
      <c r="E898" s="10" t="str">
        <f>CONCATENATE(base_piv2[[#This Row],[kommune]]," (",base_piv2[[#This Row],[fotoår]],")")</f>
        <v>Bamble  (2004)</v>
      </c>
      <c r="F898" s="10" t="s">
        <v>467</v>
      </c>
      <c r="G898" s="10">
        <v>57</v>
      </c>
      <c r="H898" s="11" t="s">
        <v>908</v>
      </c>
    </row>
    <row r="899" spans="1:8">
      <c r="A899" s="10" t="s">
        <v>151</v>
      </c>
      <c r="B899" s="10" t="str">
        <f>MID(base_piv2[[#This Row],[fnr fylke]],4,25)</f>
        <v>Telemark</v>
      </c>
      <c r="C899" s="10" t="s">
        <v>608</v>
      </c>
      <c r="D899" s="10" t="str">
        <f>MID(base_piv2[[#This Row],[knr kommune]],6,25)</f>
        <v xml:space="preserve">Bamble </v>
      </c>
      <c r="E899" s="10" t="str">
        <f>CONCATENATE(base_piv2[[#This Row],[kommune]]," (",base_piv2[[#This Row],[fotoår]],")")</f>
        <v>Bamble  (2004)</v>
      </c>
      <c r="F899" s="10" t="s">
        <v>466</v>
      </c>
      <c r="G899" s="10">
        <v>0</v>
      </c>
      <c r="H899" s="11" t="s">
        <v>908</v>
      </c>
    </row>
    <row r="900" spans="1:8">
      <c r="A900" s="10" t="s">
        <v>151</v>
      </c>
      <c r="B900" s="10" t="str">
        <f>MID(base_piv2[[#This Row],[fnr fylke]],4,25)</f>
        <v>Telemark</v>
      </c>
      <c r="C900" s="10" t="s">
        <v>608</v>
      </c>
      <c r="D900" s="10" t="str">
        <f>MID(base_piv2[[#This Row],[knr kommune]],6,25)</f>
        <v xml:space="preserve">Bamble </v>
      </c>
      <c r="E900" s="10" t="str">
        <f>CONCATENATE(base_piv2[[#This Row],[kommune]]," (",base_piv2[[#This Row],[fotoår]],")")</f>
        <v>Bamble  (2004)</v>
      </c>
      <c r="F900" s="10" t="s">
        <v>468</v>
      </c>
      <c r="G900" s="10">
        <v>6</v>
      </c>
      <c r="H900" s="11" t="s">
        <v>908</v>
      </c>
    </row>
    <row r="901" spans="1:8">
      <c r="A901" s="10" t="s">
        <v>151</v>
      </c>
      <c r="B901" s="10" t="str">
        <f>MID(base_piv2[[#This Row],[fnr fylke]],4,25)</f>
        <v>Telemark</v>
      </c>
      <c r="C901" s="10" t="s">
        <v>608</v>
      </c>
      <c r="D901" s="10" t="str">
        <f>MID(base_piv2[[#This Row],[knr kommune]],6,25)</f>
        <v xml:space="preserve">Bamble </v>
      </c>
      <c r="E901" s="10" t="str">
        <f>CONCATENATE(base_piv2[[#This Row],[kommune]]," (",base_piv2[[#This Row],[fotoår]],")")</f>
        <v>Bamble  (2004)</v>
      </c>
      <c r="F901" s="10" t="s">
        <v>918</v>
      </c>
      <c r="G901" s="10">
        <v>21</v>
      </c>
      <c r="H901" s="11" t="s">
        <v>908</v>
      </c>
    </row>
    <row r="902" spans="1:8">
      <c r="A902" s="10" t="s">
        <v>151</v>
      </c>
      <c r="B902" s="10" t="str">
        <f>MID(base_piv2[[#This Row],[fnr fylke]],4,25)</f>
        <v>Telemark</v>
      </c>
      <c r="C902" s="10" t="s">
        <v>608</v>
      </c>
      <c r="D902" s="10" t="str">
        <f>MID(base_piv2[[#This Row],[knr kommune]],6,25)</f>
        <v xml:space="preserve">Bamble </v>
      </c>
      <c r="E902" s="10" t="str">
        <f>CONCATENATE(base_piv2[[#This Row],[kommune]]," (",base_piv2[[#This Row],[fotoår]],")")</f>
        <v>Bamble  (2004)</v>
      </c>
      <c r="F902" s="10" t="s">
        <v>470</v>
      </c>
      <c r="G902" s="10">
        <v>23</v>
      </c>
      <c r="H902" s="11" t="s">
        <v>908</v>
      </c>
    </row>
    <row r="903" spans="1:8">
      <c r="A903" s="10" t="s">
        <v>151</v>
      </c>
      <c r="B903" s="10" t="str">
        <f>MID(base_piv2[[#This Row],[fnr fylke]],4,25)</f>
        <v>Telemark</v>
      </c>
      <c r="C903" s="10" t="s">
        <v>608</v>
      </c>
      <c r="D903" s="10" t="str">
        <f>MID(base_piv2[[#This Row],[knr kommune]],6,25)</f>
        <v xml:space="preserve">Bamble </v>
      </c>
      <c r="E903" s="10" t="str">
        <f>CONCATENATE(base_piv2[[#This Row],[kommune]]," (",base_piv2[[#This Row],[fotoår]],")")</f>
        <v>Bamble  (2004)</v>
      </c>
      <c r="F903" s="10" t="s">
        <v>471</v>
      </c>
      <c r="G903" s="10">
        <v>17</v>
      </c>
      <c r="H903" s="11" t="s">
        <v>908</v>
      </c>
    </row>
    <row r="904" spans="1:8">
      <c r="A904" s="10" t="s">
        <v>151</v>
      </c>
      <c r="B904" s="10" t="str">
        <f>MID(base_piv2[[#This Row],[fnr fylke]],4,25)</f>
        <v>Telemark</v>
      </c>
      <c r="C904" s="10" t="s">
        <v>608</v>
      </c>
      <c r="D904" s="10" t="str">
        <f>MID(base_piv2[[#This Row],[knr kommune]],6,25)</f>
        <v xml:space="preserve">Bamble </v>
      </c>
      <c r="E904" s="10" t="str">
        <f>CONCATENATE(base_piv2[[#This Row],[kommune]]," (",base_piv2[[#This Row],[fotoår]],")")</f>
        <v>Bamble  (2004)</v>
      </c>
      <c r="F904" s="10" t="s">
        <v>472</v>
      </c>
      <c r="G904" s="10">
        <v>0</v>
      </c>
      <c r="H904" s="11" t="s">
        <v>908</v>
      </c>
    </row>
    <row r="905" spans="1:8">
      <c r="A905" s="10" t="s">
        <v>151</v>
      </c>
      <c r="B905" s="10" t="str">
        <f>MID(base_piv2[[#This Row],[fnr fylke]],4,25)</f>
        <v>Telemark</v>
      </c>
      <c r="C905" s="10" t="s">
        <v>609</v>
      </c>
      <c r="D905" s="10" t="str">
        <f>MID(base_piv2[[#This Row],[knr kommune]],6,25)</f>
        <v>Kragerø</v>
      </c>
      <c r="E905" s="10" t="str">
        <f>CONCATENATE(base_piv2[[#This Row],[kommune]]," (",base_piv2[[#This Row],[fotoår]],")")</f>
        <v>Kragerø (2004)</v>
      </c>
      <c r="F905" s="10" t="s">
        <v>467</v>
      </c>
      <c r="G905" s="10">
        <v>20</v>
      </c>
      <c r="H905" s="11" t="s">
        <v>908</v>
      </c>
    </row>
    <row r="906" spans="1:8">
      <c r="A906" s="10" t="s">
        <v>151</v>
      </c>
      <c r="B906" s="10" t="str">
        <f>MID(base_piv2[[#This Row],[fnr fylke]],4,25)</f>
        <v>Telemark</v>
      </c>
      <c r="C906" s="10" t="s">
        <v>609</v>
      </c>
      <c r="D906" s="10" t="str">
        <f>MID(base_piv2[[#This Row],[knr kommune]],6,25)</f>
        <v>Kragerø</v>
      </c>
      <c r="E906" s="10" t="str">
        <f>CONCATENATE(base_piv2[[#This Row],[kommune]]," (",base_piv2[[#This Row],[fotoår]],")")</f>
        <v>Kragerø (2004)</v>
      </c>
      <c r="F906" s="10" t="s">
        <v>466</v>
      </c>
      <c r="G906" s="10">
        <v>1</v>
      </c>
      <c r="H906" s="11" t="s">
        <v>908</v>
      </c>
    </row>
    <row r="907" spans="1:8">
      <c r="A907" s="10" t="s">
        <v>151</v>
      </c>
      <c r="B907" s="10" t="str">
        <f>MID(base_piv2[[#This Row],[fnr fylke]],4,25)</f>
        <v>Telemark</v>
      </c>
      <c r="C907" s="10" t="s">
        <v>609</v>
      </c>
      <c r="D907" s="10" t="str">
        <f>MID(base_piv2[[#This Row],[knr kommune]],6,25)</f>
        <v>Kragerø</v>
      </c>
      <c r="E907" s="10" t="str">
        <f>CONCATENATE(base_piv2[[#This Row],[kommune]]," (",base_piv2[[#This Row],[fotoår]],")")</f>
        <v>Kragerø (2004)</v>
      </c>
      <c r="F907" s="10" t="s">
        <v>468</v>
      </c>
      <c r="G907" s="10">
        <v>7</v>
      </c>
      <c r="H907" s="11" t="s">
        <v>908</v>
      </c>
    </row>
    <row r="908" spans="1:8">
      <c r="A908" s="10" t="s">
        <v>151</v>
      </c>
      <c r="B908" s="10" t="str">
        <f>MID(base_piv2[[#This Row],[fnr fylke]],4,25)</f>
        <v>Telemark</v>
      </c>
      <c r="C908" s="10" t="s">
        <v>609</v>
      </c>
      <c r="D908" s="10" t="str">
        <f>MID(base_piv2[[#This Row],[knr kommune]],6,25)</f>
        <v>Kragerø</v>
      </c>
      <c r="E908" s="10" t="str">
        <f>CONCATENATE(base_piv2[[#This Row],[kommune]]," (",base_piv2[[#This Row],[fotoår]],")")</f>
        <v>Kragerø (2004)</v>
      </c>
      <c r="F908" s="10" t="s">
        <v>918</v>
      </c>
      <c r="G908" s="10">
        <v>7</v>
      </c>
      <c r="H908" s="11" t="s">
        <v>908</v>
      </c>
    </row>
    <row r="909" spans="1:8">
      <c r="A909" s="10" t="s">
        <v>151</v>
      </c>
      <c r="B909" s="10" t="str">
        <f>MID(base_piv2[[#This Row],[fnr fylke]],4,25)</f>
        <v>Telemark</v>
      </c>
      <c r="C909" s="10" t="s">
        <v>609</v>
      </c>
      <c r="D909" s="10" t="str">
        <f>MID(base_piv2[[#This Row],[knr kommune]],6,25)</f>
        <v>Kragerø</v>
      </c>
      <c r="E909" s="10" t="str">
        <f>CONCATENATE(base_piv2[[#This Row],[kommune]]," (",base_piv2[[#This Row],[fotoår]],")")</f>
        <v>Kragerø (2004)</v>
      </c>
      <c r="F909" s="10" t="s">
        <v>470</v>
      </c>
      <c r="G909" s="10">
        <v>11</v>
      </c>
      <c r="H909" s="11" t="s">
        <v>908</v>
      </c>
    </row>
    <row r="910" spans="1:8">
      <c r="A910" s="10" t="s">
        <v>151</v>
      </c>
      <c r="B910" s="10" t="str">
        <f>MID(base_piv2[[#This Row],[fnr fylke]],4,25)</f>
        <v>Telemark</v>
      </c>
      <c r="C910" s="10" t="s">
        <v>609</v>
      </c>
      <c r="D910" s="10" t="str">
        <f>MID(base_piv2[[#This Row],[knr kommune]],6,25)</f>
        <v>Kragerø</v>
      </c>
      <c r="E910" s="10" t="str">
        <f>CONCATENATE(base_piv2[[#This Row],[kommune]]," (",base_piv2[[#This Row],[fotoår]],")")</f>
        <v>Kragerø (2004)</v>
      </c>
      <c r="F910" s="10" t="s">
        <v>471</v>
      </c>
      <c r="G910" s="10">
        <v>34</v>
      </c>
      <c r="H910" s="11" t="s">
        <v>908</v>
      </c>
    </row>
    <row r="911" spans="1:8">
      <c r="A911" s="10" t="s">
        <v>151</v>
      </c>
      <c r="B911" s="10" t="str">
        <f>MID(base_piv2[[#This Row],[fnr fylke]],4,25)</f>
        <v>Telemark</v>
      </c>
      <c r="C911" s="10" t="s">
        <v>609</v>
      </c>
      <c r="D911" s="10" t="str">
        <f>MID(base_piv2[[#This Row],[knr kommune]],6,25)</f>
        <v>Kragerø</v>
      </c>
      <c r="E911" s="10" t="str">
        <f>CONCATENATE(base_piv2[[#This Row],[kommune]]," (",base_piv2[[#This Row],[fotoår]],")")</f>
        <v>Kragerø (2004)</v>
      </c>
      <c r="F911" s="10" t="s">
        <v>472</v>
      </c>
      <c r="G911" s="10">
        <v>1</v>
      </c>
      <c r="H911" s="11" t="s">
        <v>908</v>
      </c>
    </row>
    <row r="912" spans="1:8">
      <c r="A912" s="10" t="s">
        <v>151</v>
      </c>
      <c r="B912" s="10" t="str">
        <f>MID(base_piv2[[#This Row],[fnr fylke]],4,25)</f>
        <v>Telemark</v>
      </c>
      <c r="C912" s="10" t="s">
        <v>610</v>
      </c>
      <c r="D912" s="10" t="str">
        <f>MID(base_piv2[[#This Row],[knr kommune]],6,25)</f>
        <v xml:space="preserve">Drangedal </v>
      </c>
      <c r="E912" s="10" t="str">
        <f>CONCATENATE(base_piv2[[#This Row],[kommune]]," (",base_piv2[[#This Row],[fotoår]],")")</f>
        <v>Drangedal  (2006)</v>
      </c>
      <c r="F912" s="10" t="s">
        <v>467</v>
      </c>
      <c r="G912" s="10">
        <v>15</v>
      </c>
      <c r="H912" s="11" t="s">
        <v>910</v>
      </c>
    </row>
    <row r="913" spans="1:8">
      <c r="A913" s="10" t="s">
        <v>151</v>
      </c>
      <c r="B913" s="10" t="str">
        <f>MID(base_piv2[[#This Row],[fnr fylke]],4,25)</f>
        <v>Telemark</v>
      </c>
      <c r="C913" s="10" t="s">
        <v>610</v>
      </c>
      <c r="D913" s="10" t="str">
        <f>MID(base_piv2[[#This Row],[knr kommune]],6,25)</f>
        <v xml:space="preserve">Drangedal </v>
      </c>
      <c r="E913" s="10" t="str">
        <f>CONCATENATE(base_piv2[[#This Row],[kommune]]," (",base_piv2[[#This Row],[fotoår]],")")</f>
        <v>Drangedal  (2006)</v>
      </c>
      <c r="F913" s="10" t="s">
        <v>466</v>
      </c>
      <c r="G913" s="10">
        <v>2</v>
      </c>
      <c r="H913" s="11" t="s">
        <v>910</v>
      </c>
    </row>
    <row r="914" spans="1:8">
      <c r="A914" s="10" t="s">
        <v>151</v>
      </c>
      <c r="B914" s="10" t="str">
        <f>MID(base_piv2[[#This Row],[fnr fylke]],4,25)</f>
        <v>Telemark</v>
      </c>
      <c r="C914" s="10" t="s">
        <v>610</v>
      </c>
      <c r="D914" s="10" t="str">
        <f>MID(base_piv2[[#This Row],[knr kommune]],6,25)</f>
        <v xml:space="preserve">Drangedal </v>
      </c>
      <c r="E914" s="10" t="str">
        <f>CONCATENATE(base_piv2[[#This Row],[kommune]]," (",base_piv2[[#This Row],[fotoår]],")")</f>
        <v>Drangedal  (2006)</v>
      </c>
      <c r="F914" s="10" t="s">
        <v>468</v>
      </c>
      <c r="G914" s="10">
        <v>8</v>
      </c>
      <c r="H914" s="11" t="s">
        <v>910</v>
      </c>
    </row>
    <row r="915" spans="1:8">
      <c r="A915" s="10" t="s">
        <v>151</v>
      </c>
      <c r="B915" s="10" t="str">
        <f>MID(base_piv2[[#This Row],[fnr fylke]],4,25)</f>
        <v>Telemark</v>
      </c>
      <c r="C915" s="10" t="s">
        <v>610</v>
      </c>
      <c r="D915" s="10" t="str">
        <f>MID(base_piv2[[#This Row],[knr kommune]],6,25)</f>
        <v xml:space="preserve">Drangedal </v>
      </c>
      <c r="E915" s="10" t="str">
        <f>CONCATENATE(base_piv2[[#This Row],[kommune]]," (",base_piv2[[#This Row],[fotoår]],")")</f>
        <v>Drangedal  (2006)</v>
      </c>
      <c r="F915" s="10" t="s">
        <v>918</v>
      </c>
      <c r="G915" s="10">
        <v>2</v>
      </c>
      <c r="H915" s="11" t="s">
        <v>910</v>
      </c>
    </row>
    <row r="916" spans="1:8">
      <c r="A916" s="10" t="s">
        <v>151</v>
      </c>
      <c r="B916" s="10" t="str">
        <f>MID(base_piv2[[#This Row],[fnr fylke]],4,25)</f>
        <v>Telemark</v>
      </c>
      <c r="C916" s="10" t="s">
        <v>610</v>
      </c>
      <c r="D916" s="10" t="str">
        <f>MID(base_piv2[[#This Row],[knr kommune]],6,25)</f>
        <v xml:space="preserve">Drangedal </v>
      </c>
      <c r="E916" s="10" t="str">
        <f>CONCATENATE(base_piv2[[#This Row],[kommune]]," (",base_piv2[[#This Row],[fotoår]],")")</f>
        <v>Drangedal  (2006)</v>
      </c>
      <c r="F916" s="10" t="s">
        <v>470</v>
      </c>
      <c r="G916" s="10">
        <v>4</v>
      </c>
      <c r="H916" s="11" t="s">
        <v>910</v>
      </c>
    </row>
    <row r="917" spans="1:8">
      <c r="A917" s="10" t="s">
        <v>151</v>
      </c>
      <c r="B917" s="10" t="str">
        <f>MID(base_piv2[[#This Row],[fnr fylke]],4,25)</f>
        <v>Telemark</v>
      </c>
      <c r="C917" s="10" t="s">
        <v>610</v>
      </c>
      <c r="D917" s="10" t="str">
        <f>MID(base_piv2[[#This Row],[knr kommune]],6,25)</f>
        <v xml:space="preserve">Drangedal </v>
      </c>
      <c r="E917" s="10" t="str">
        <f>CONCATENATE(base_piv2[[#This Row],[kommune]]," (",base_piv2[[#This Row],[fotoår]],")")</f>
        <v>Drangedal  (2006)</v>
      </c>
      <c r="F917" s="10" t="s">
        <v>471</v>
      </c>
      <c r="G917" s="10">
        <v>5</v>
      </c>
      <c r="H917" s="11" t="s">
        <v>910</v>
      </c>
    </row>
    <row r="918" spans="1:8">
      <c r="A918" s="10" t="s">
        <v>151</v>
      </c>
      <c r="B918" s="10" t="str">
        <f>MID(base_piv2[[#This Row],[fnr fylke]],4,25)</f>
        <v>Telemark</v>
      </c>
      <c r="C918" s="10" t="s">
        <v>610</v>
      </c>
      <c r="D918" s="10" t="str">
        <f>MID(base_piv2[[#This Row],[knr kommune]],6,25)</f>
        <v xml:space="preserve">Drangedal </v>
      </c>
      <c r="E918" s="10" t="str">
        <f>CONCATENATE(base_piv2[[#This Row],[kommune]]," (",base_piv2[[#This Row],[fotoår]],")")</f>
        <v>Drangedal  (2006)</v>
      </c>
      <c r="F918" s="10" t="s">
        <v>472</v>
      </c>
      <c r="G918" s="10">
        <v>2</v>
      </c>
      <c r="H918" s="11" t="s">
        <v>910</v>
      </c>
    </row>
    <row r="919" spans="1:8">
      <c r="A919" s="10" t="s">
        <v>151</v>
      </c>
      <c r="B919" s="10" t="str">
        <f>MID(base_piv2[[#This Row],[fnr fylke]],4,25)</f>
        <v>Telemark</v>
      </c>
      <c r="C919" s="10" t="s">
        <v>611</v>
      </c>
      <c r="D919" s="10" t="str">
        <f>MID(base_piv2[[#This Row],[knr kommune]],6,25)</f>
        <v xml:space="preserve">Nome </v>
      </c>
      <c r="E919" s="10" t="str">
        <f>CONCATENATE(base_piv2[[#This Row],[kommune]]," (",base_piv2[[#This Row],[fotoår]],")")</f>
        <v>Nome  (2005)</v>
      </c>
      <c r="F919" s="10" t="s">
        <v>467</v>
      </c>
      <c r="G919" s="10">
        <v>37</v>
      </c>
      <c r="H919" s="11" t="s">
        <v>911</v>
      </c>
    </row>
    <row r="920" spans="1:8">
      <c r="A920" s="10" t="s">
        <v>151</v>
      </c>
      <c r="B920" s="10" t="str">
        <f>MID(base_piv2[[#This Row],[fnr fylke]],4,25)</f>
        <v>Telemark</v>
      </c>
      <c r="C920" s="10" t="s">
        <v>611</v>
      </c>
      <c r="D920" s="10" t="str">
        <f>MID(base_piv2[[#This Row],[knr kommune]],6,25)</f>
        <v xml:space="preserve">Nome </v>
      </c>
      <c r="E920" s="10" t="str">
        <f>CONCATENATE(base_piv2[[#This Row],[kommune]]," (",base_piv2[[#This Row],[fotoår]],")")</f>
        <v>Nome  (2005)</v>
      </c>
      <c r="F920" s="10" t="s">
        <v>466</v>
      </c>
      <c r="G920" s="10">
        <v>5</v>
      </c>
      <c r="H920" s="11" t="s">
        <v>911</v>
      </c>
    </row>
    <row r="921" spans="1:8">
      <c r="A921" s="10" t="s">
        <v>151</v>
      </c>
      <c r="B921" s="10" t="str">
        <f>MID(base_piv2[[#This Row],[fnr fylke]],4,25)</f>
        <v>Telemark</v>
      </c>
      <c r="C921" s="10" t="s">
        <v>611</v>
      </c>
      <c r="D921" s="10" t="str">
        <f>MID(base_piv2[[#This Row],[knr kommune]],6,25)</f>
        <v xml:space="preserve">Nome </v>
      </c>
      <c r="E921" s="10" t="str">
        <f>CONCATENATE(base_piv2[[#This Row],[kommune]]," (",base_piv2[[#This Row],[fotoår]],")")</f>
        <v>Nome  (2005)</v>
      </c>
      <c r="F921" s="10" t="s">
        <v>468</v>
      </c>
      <c r="G921" s="10">
        <v>9</v>
      </c>
      <c r="H921" s="11" t="s">
        <v>911</v>
      </c>
    </row>
    <row r="922" spans="1:8">
      <c r="A922" s="10" t="s">
        <v>151</v>
      </c>
      <c r="B922" s="10" t="str">
        <f>MID(base_piv2[[#This Row],[fnr fylke]],4,25)</f>
        <v>Telemark</v>
      </c>
      <c r="C922" s="10" t="s">
        <v>611</v>
      </c>
      <c r="D922" s="10" t="str">
        <f>MID(base_piv2[[#This Row],[knr kommune]],6,25)</f>
        <v xml:space="preserve">Nome </v>
      </c>
      <c r="E922" s="10" t="str">
        <f>CONCATENATE(base_piv2[[#This Row],[kommune]]," (",base_piv2[[#This Row],[fotoår]],")")</f>
        <v>Nome  (2005)</v>
      </c>
      <c r="F922" s="10" t="s">
        <v>918</v>
      </c>
      <c r="G922" s="10">
        <v>32</v>
      </c>
      <c r="H922" s="11" t="s">
        <v>911</v>
      </c>
    </row>
    <row r="923" spans="1:8">
      <c r="A923" s="10" t="s">
        <v>151</v>
      </c>
      <c r="B923" s="10" t="str">
        <f>MID(base_piv2[[#This Row],[fnr fylke]],4,25)</f>
        <v>Telemark</v>
      </c>
      <c r="C923" s="10" t="s">
        <v>611</v>
      </c>
      <c r="D923" s="10" t="str">
        <f>MID(base_piv2[[#This Row],[knr kommune]],6,25)</f>
        <v xml:space="preserve">Nome </v>
      </c>
      <c r="E923" s="10" t="str">
        <f>CONCATENATE(base_piv2[[#This Row],[kommune]]," (",base_piv2[[#This Row],[fotoår]],")")</f>
        <v>Nome  (2005)</v>
      </c>
      <c r="F923" s="10" t="s">
        <v>470</v>
      </c>
      <c r="G923" s="10">
        <v>15</v>
      </c>
      <c r="H923" s="11" t="s">
        <v>911</v>
      </c>
    </row>
    <row r="924" spans="1:8">
      <c r="A924" s="10" t="s">
        <v>151</v>
      </c>
      <c r="B924" s="10" t="str">
        <f>MID(base_piv2[[#This Row],[fnr fylke]],4,25)</f>
        <v>Telemark</v>
      </c>
      <c r="C924" s="10" t="s">
        <v>611</v>
      </c>
      <c r="D924" s="10" t="str">
        <f>MID(base_piv2[[#This Row],[knr kommune]],6,25)</f>
        <v xml:space="preserve">Nome </v>
      </c>
      <c r="E924" s="10" t="str">
        <f>CONCATENATE(base_piv2[[#This Row],[kommune]]," (",base_piv2[[#This Row],[fotoår]],")")</f>
        <v>Nome  (2005)</v>
      </c>
      <c r="F924" s="10" t="s">
        <v>471</v>
      </c>
      <c r="G924" s="10">
        <v>12</v>
      </c>
      <c r="H924" s="11" t="s">
        <v>911</v>
      </c>
    </row>
    <row r="925" spans="1:8">
      <c r="A925" s="10" t="s">
        <v>151</v>
      </c>
      <c r="B925" s="10" t="str">
        <f>MID(base_piv2[[#This Row],[fnr fylke]],4,25)</f>
        <v>Telemark</v>
      </c>
      <c r="C925" s="10" t="s">
        <v>611</v>
      </c>
      <c r="D925" s="10" t="str">
        <f>MID(base_piv2[[#This Row],[knr kommune]],6,25)</f>
        <v xml:space="preserve">Nome </v>
      </c>
      <c r="E925" s="10" t="str">
        <f>CONCATENATE(base_piv2[[#This Row],[kommune]]," (",base_piv2[[#This Row],[fotoår]],")")</f>
        <v>Nome  (2005)</v>
      </c>
      <c r="F925" s="10" t="s">
        <v>472</v>
      </c>
      <c r="G925" s="10">
        <v>8</v>
      </c>
      <c r="H925" s="11" t="s">
        <v>911</v>
      </c>
    </row>
    <row r="926" spans="1:8">
      <c r="A926" s="10" t="s">
        <v>151</v>
      </c>
      <c r="B926" s="10" t="str">
        <f>MID(base_piv2[[#This Row],[fnr fylke]],4,25)</f>
        <v>Telemark</v>
      </c>
      <c r="C926" s="10" t="s">
        <v>612</v>
      </c>
      <c r="D926" s="10" t="str">
        <f>MID(base_piv2[[#This Row],[knr kommune]],6,25)</f>
        <v xml:space="preserve">Bø </v>
      </c>
      <c r="E926" s="10" t="str">
        <f>CONCATENATE(base_piv2[[#This Row],[kommune]]," (",base_piv2[[#This Row],[fotoår]],")")</f>
        <v>Bø  (2004)</v>
      </c>
      <c r="F926" s="10" t="s">
        <v>467</v>
      </c>
      <c r="G926" s="10">
        <v>97</v>
      </c>
      <c r="H926" s="11" t="s">
        <v>908</v>
      </c>
    </row>
    <row r="927" spans="1:8">
      <c r="A927" s="10" t="s">
        <v>151</v>
      </c>
      <c r="B927" s="10" t="str">
        <f>MID(base_piv2[[#This Row],[fnr fylke]],4,25)</f>
        <v>Telemark</v>
      </c>
      <c r="C927" s="10" t="s">
        <v>612</v>
      </c>
      <c r="D927" s="10" t="str">
        <f>MID(base_piv2[[#This Row],[knr kommune]],6,25)</f>
        <v xml:space="preserve">Bø </v>
      </c>
      <c r="E927" s="10" t="str">
        <f>CONCATENATE(base_piv2[[#This Row],[kommune]]," (",base_piv2[[#This Row],[fotoår]],")")</f>
        <v>Bø  (2004)</v>
      </c>
      <c r="F927" s="10" t="s">
        <v>466</v>
      </c>
      <c r="G927" s="10">
        <v>1</v>
      </c>
      <c r="H927" s="11" t="s">
        <v>908</v>
      </c>
    </row>
    <row r="928" spans="1:8">
      <c r="A928" s="10" t="s">
        <v>151</v>
      </c>
      <c r="B928" s="10" t="str">
        <f>MID(base_piv2[[#This Row],[fnr fylke]],4,25)</f>
        <v>Telemark</v>
      </c>
      <c r="C928" s="10" t="s">
        <v>612</v>
      </c>
      <c r="D928" s="10" t="str">
        <f>MID(base_piv2[[#This Row],[knr kommune]],6,25)</f>
        <v xml:space="preserve">Bø </v>
      </c>
      <c r="E928" s="10" t="str">
        <f>CONCATENATE(base_piv2[[#This Row],[kommune]]," (",base_piv2[[#This Row],[fotoår]],")")</f>
        <v>Bø  (2004)</v>
      </c>
      <c r="F928" s="10" t="s">
        <v>468</v>
      </c>
      <c r="G928" s="10">
        <v>123</v>
      </c>
      <c r="H928" s="11" t="s">
        <v>908</v>
      </c>
    </row>
    <row r="929" spans="1:8">
      <c r="A929" s="10" t="s">
        <v>151</v>
      </c>
      <c r="B929" s="10" t="str">
        <f>MID(base_piv2[[#This Row],[fnr fylke]],4,25)</f>
        <v>Telemark</v>
      </c>
      <c r="C929" s="10" t="s">
        <v>612</v>
      </c>
      <c r="D929" s="10" t="str">
        <f>MID(base_piv2[[#This Row],[knr kommune]],6,25)</f>
        <v xml:space="preserve">Bø </v>
      </c>
      <c r="E929" s="10" t="str">
        <f>CONCATENATE(base_piv2[[#This Row],[kommune]]," (",base_piv2[[#This Row],[fotoår]],")")</f>
        <v>Bø  (2004)</v>
      </c>
      <c r="F929" s="10" t="s">
        <v>918</v>
      </c>
      <c r="G929" s="10">
        <v>6</v>
      </c>
      <c r="H929" s="11" t="s">
        <v>908</v>
      </c>
    </row>
    <row r="930" spans="1:8">
      <c r="A930" s="10" t="s">
        <v>151</v>
      </c>
      <c r="B930" s="10" t="str">
        <f>MID(base_piv2[[#This Row],[fnr fylke]],4,25)</f>
        <v>Telemark</v>
      </c>
      <c r="C930" s="10" t="s">
        <v>612</v>
      </c>
      <c r="D930" s="10" t="str">
        <f>MID(base_piv2[[#This Row],[knr kommune]],6,25)</f>
        <v xml:space="preserve">Bø </v>
      </c>
      <c r="E930" s="10" t="str">
        <f>CONCATENATE(base_piv2[[#This Row],[kommune]]," (",base_piv2[[#This Row],[fotoår]],")")</f>
        <v>Bø  (2004)</v>
      </c>
      <c r="F930" s="10" t="s">
        <v>470</v>
      </c>
      <c r="G930" s="10">
        <v>24</v>
      </c>
      <c r="H930" s="11" t="s">
        <v>908</v>
      </c>
    </row>
    <row r="931" spans="1:8">
      <c r="A931" s="10" t="s">
        <v>151</v>
      </c>
      <c r="B931" s="10" t="str">
        <f>MID(base_piv2[[#This Row],[fnr fylke]],4,25)</f>
        <v>Telemark</v>
      </c>
      <c r="C931" s="10" t="s">
        <v>612</v>
      </c>
      <c r="D931" s="10" t="str">
        <f>MID(base_piv2[[#This Row],[knr kommune]],6,25)</f>
        <v xml:space="preserve">Bø </v>
      </c>
      <c r="E931" s="10" t="str">
        <f>CONCATENATE(base_piv2[[#This Row],[kommune]]," (",base_piv2[[#This Row],[fotoår]],")")</f>
        <v>Bø  (2004)</v>
      </c>
      <c r="F931" s="10" t="s">
        <v>471</v>
      </c>
      <c r="G931" s="10">
        <v>42</v>
      </c>
      <c r="H931" s="11" t="s">
        <v>908</v>
      </c>
    </row>
    <row r="932" spans="1:8">
      <c r="A932" s="10" t="s">
        <v>151</v>
      </c>
      <c r="B932" s="10" t="str">
        <f>MID(base_piv2[[#This Row],[fnr fylke]],4,25)</f>
        <v>Telemark</v>
      </c>
      <c r="C932" s="10" t="s">
        <v>612</v>
      </c>
      <c r="D932" s="10" t="str">
        <f>MID(base_piv2[[#This Row],[knr kommune]],6,25)</f>
        <v xml:space="preserve">Bø </v>
      </c>
      <c r="E932" s="10" t="str">
        <f>CONCATENATE(base_piv2[[#This Row],[kommune]]," (",base_piv2[[#This Row],[fotoår]],")")</f>
        <v>Bø  (2004)</v>
      </c>
      <c r="F932" s="10" t="s">
        <v>472</v>
      </c>
      <c r="G932" s="10">
        <v>37</v>
      </c>
      <c r="H932" s="11" t="s">
        <v>908</v>
      </c>
    </row>
    <row r="933" spans="1:8">
      <c r="A933" s="10" t="s">
        <v>151</v>
      </c>
      <c r="B933" s="10" t="str">
        <f>MID(base_piv2[[#This Row],[fnr fylke]],4,25)</f>
        <v>Telemark</v>
      </c>
      <c r="C933" s="10" t="s">
        <v>613</v>
      </c>
      <c r="D933" s="10" t="str">
        <f>MID(base_piv2[[#This Row],[knr kommune]],6,25)</f>
        <v xml:space="preserve">Sauherad </v>
      </c>
      <c r="E933" s="10" t="str">
        <f>CONCATENATE(base_piv2[[#This Row],[kommune]]," (",base_piv2[[#This Row],[fotoår]],")")</f>
        <v>Sauherad  (2003)</v>
      </c>
      <c r="F933" s="10" t="s">
        <v>467</v>
      </c>
      <c r="G933" s="10">
        <v>62</v>
      </c>
      <c r="H933" s="11" t="s">
        <v>904</v>
      </c>
    </row>
    <row r="934" spans="1:8">
      <c r="A934" s="10" t="s">
        <v>151</v>
      </c>
      <c r="B934" s="10" t="str">
        <f>MID(base_piv2[[#This Row],[fnr fylke]],4,25)</f>
        <v>Telemark</v>
      </c>
      <c r="C934" s="10" t="s">
        <v>613</v>
      </c>
      <c r="D934" s="10" t="str">
        <f>MID(base_piv2[[#This Row],[knr kommune]],6,25)</f>
        <v xml:space="preserve">Sauherad </v>
      </c>
      <c r="E934" s="10" t="str">
        <f>CONCATENATE(base_piv2[[#This Row],[kommune]]," (",base_piv2[[#This Row],[fotoår]],")")</f>
        <v>Sauherad  (2003)</v>
      </c>
      <c r="F934" s="10" t="s">
        <v>466</v>
      </c>
      <c r="G934" s="10">
        <v>2</v>
      </c>
      <c r="H934" s="11" t="s">
        <v>904</v>
      </c>
    </row>
    <row r="935" spans="1:8">
      <c r="A935" s="10" t="s">
        <v>151</v>
      </c>
      <c r="B935" s="10" t="str">
        <f>MID(base_piv2[[#This Row],[fnr fylke]],4,25)</f>
        <v>Telemark</v>
      </c>
      <c r="C935" s="10" t="s">
        <v>613</v>
      </c>
      <c r="D935" s="10" t="str">
        <f>MID(base_piv2[[#This Row],[knr kommune]],6,25)</f>
        <v xml:space="preserve">Sauherad </v>
      </c>
      <c r="E935" s="10" t="str">
        <f>CONCATENATE(base_piv2[[#This Row],[kommune]]," (",base_piv2[[#This Row],[fotoår]],")")</f>
        <v>Sauherad  (2003)</v>
      </c>
      <c r="F935" s="10" t="s">
        <v>468</v>
      </c>
      <c r="G935" s="10">
        <v>69</v>
      </c>
      <c r="H935" s="11" t="s">
        <v>904</v>
      </c>
    </row>
    <row r="936" spans="1:8">
      <c r="A936" s="10" t="s">
        <v>151</v>
      </c>
      <c r="B936" s="10" t="str">
        <f>MID(base_piv2[[#This Row],[fnr fylke]],4,25)</f>
        <v>Telemark</v>
      </c>
      <c r="C936" s="10" t="s">
        <v>613</v>
      </c>
      <c r="D936" s="10" t="str">
        <f>MID(base_piv2[[#This Row],[knr kommune]],6,25)</f>
        <v xml:space="preserve">Sauherad </v>
      </c>
      <c r="E936" s="10" t="str">
        <f>CONCATENATE(base_piv2[[#This Row],[kommune]]," (",base_piv2[[#This Row],[fotoår]],")")</f>
        <v>Sauherad  (2003)</v>
      </c>
      <c r="F936" s="10" t="s">
        <v>918</v>
      </c>
      <c r="G936" s="10">
        <v>12</v>
      </c>
      <c r="H936" s="11" t="s">
        <v>904</v>
      </c>
    </row>
    <row r="937" spans="1:8">
      <c r="A937" s="10" t="s">
        <v>151</v>
      </c>
      <c r="B937" s="10" t="str">
        <f>MID(base_piv2[[#This Row],[fnr fylke]],4,25)</f>
        <v>Telemark</v>
      </c>
      <c r="C937" s="10" t="s">
        <v>613</v>
      </c>
      <c r="D937" s="10" t="str">
        <f>MID(base_piv2[[#This Row],[knr kommune]],6,25)</f>
        <v xml:space="preserve">Sauherad </v>
      </c>
      <c r="E937" s="10" t="str">
        <f>CONCATENATE(base_piv2[[#This Row],[kommune]]," (",base_piv2[[#This Row],[fotoår]],")")</f>
        <v>Sauherad  (2003)</v>
      </c>
      <c r="F937" s="10" t="s">
        <v>470</v>
      </c>
      <c r="G937" s="10">
        <v>20</v>
      </c>
      <c r="H937" s="11" t="s">
        <v>904</v>
      </c>
    </row>
    <row r="938" spans="1:8">
      <c r="A938" s="10" t="s">
        <v>151</v>
      </c>
      <c r="B938" s="10" t="str">
        <f>MID(base_piv2[[#This Row],[fnr fylke]],4,25)</f>
        <v>Telemark</v>
      </c>
      <c r="C938" s="10" t="s">
        <v>613</v>
      </c>
      <c r="D938" s="10" t="str">
        <f>MID(base_piv2[[#This Row],[knr kommune]],6,25)</f>
        <v xml:space="preserve">Sauherad </v>
      </c>
      <c r="E938" s="10" t="str">
        <f>CONCATENATE(base_piv2[[#This Row],[kommune]]," (",base_piv2[[#This Row],[fotoår]],")")</f>
        <v>Sauherad  (2003)</v>
      </c>
      <c r="F938" s="10" t="s">
        <v>471</v>
      </c>
      <c r="G938" s="10">
        <v>6</v>
      </c>
      <c r="H938" s="11" t="s">
        <v>904</v>
      </c>
    </row>
    <row r="939" spans="1:8">
      <c r="A939" s="10" t="s">
        <v>151</v>
      </c>
      <c r="B939" s="10" t="str">
        <f>MID(base_piv2[[#This Row],[fnr fylke]],4,25)</f>
        <v>Telemark</v>
      </c>
      <c r="C939" s="10" t="s">
        <v>613</v>
      </c>
      <c r="D939" s="10" t="str">
        <f>MID(base_piv2[[#This Row],[knr kommune]],6,25)</f>
        <v xml:space="preserve">Sauherad </v>
      </c>
      <c r="E939" s="10" t="str">
        <f>CONCATENATE(base_piv2[[#This Row],[kommune]]," (",base_piv2[[#This Row],[fotoår]],")")</f>
        <v>Sauherad  (2003)</v>
      </c>
      <c r="F939" s="10" t="s">
        <v>472</v>
      </c>
      <c r="G939" s="10">
        <v>16</v>
      </c>
      <c r="H939" s="11" t="s">
        <v>904</v>
      </c>
    </row>
    <row r="940" spans="1:8">
      <c r="A940" s="10" t="s">
        <v>151</v>
      </c>
      <c r="B940" s="10" t="str">
        <f>MID(base_piv2[[#This Row],[fnr fylke]],4,25)</f>
        <v>Telemark</v>
      </c>
      <c r="C940" s="10" t="s">
        <v>614</v>
      </c>
      <c r="D940" s="10" t="str">
        <f>MID(base_piv2[[#This Row],[knr kommune]],6,25)</f>
        <v xml:space="preserve">Tinn </v>
      </c>
      <c r="E940" s="10" t="str">
        <f>CONCATENATE(base_piv2[[#This Row],[kommune]]," (",base_piv2[[#This Row],[fotoår]],")")</f>
        <v>Tinn  (2008)</v>
      </c>
      <c r="F940" s="10" t="s">
        <v>467</v>
      </c>
      <c r="G940" s="10">
        <v>14</v>
      </c>
      <c r="H940" s="11" t="s">
        <v>909</v>
      </c>
    </row>
    <row r="941" spans="1:8">
      <c r="A941" s="10" t="s">
        <v>151</v>
      </c>
      <c r="B941" s="10" t="str">
        <f>MID(base_piv2[[#This Row],[fnr fylke]],4,25)</f>
        <v>Telemark</v>
      </c>
      <c r="C941" s="10" t="s">
        <v>614</v>
      </c>
      <c r="D941" s="10" t="str">
        <f>MID(base_piv2[[#This Row],[knr kommune]],6,25)</f>
        <v xml:space="preserve">Tinn </v>
      </c>
      <c r="E941" s="10" t="str">
        <f>CONCATENATE(base_piv2[[#This Row],[kommune]]," (",base_piv2[[#This Row],[fotoår]],")")</f>
        <v>Tinn  (2008)</v>
      </c>
      <c r="F941" s="10" t="s">
        <v>466</v>
      </c>
      <c r="G941" s="10">
        <v>22</v>
      </c>
      <c r="H941" s="11" t="s">
        <v>909</v>
      </c>
    </row>
    <row r="942" spans="1:8">
      <c r="A942" s="10" t="s">
        <v>151</v>
      </c>
      <c r="B942" s="10" t="str">
        <f>MID(base_piv2[[#This Row],[fnr fylke]],4,25)</f>
        <v>Telemark</v>
      </c>
      <c r="C942" s="10" t="s">
        <v>614</v>
      </c>
      <c r="D942" s="10" t="str">
        <f>MID(base_piv2[[#This Row],[knr kommune]],6,25)</f>
        <v xml:space="preserve">Tinn </v>
      </c>
      <c r="E942" s="10" t="str">
        <f>CONCATENATE(base_piv2[[#This Row],[kommune]]," (",base_piv2[[#This Row],[fotoår]],")")</f>
        <v>Tinn  (2008)</v>
      </c>
      <c r="F942" s="10" t="s">
        <v>468</v>
      </c>
      <c r="G942" s="10">
        <v>82</v>
      </c>
      <c r="H942" s="11" t="s">
        <v>909</v>
      </c>
    </row>
    <row r="943" spans="1:8">
      <c r="A943" s="10" t="s">
        <v>151</v>
      </c>
      <c r="B943" s="10" t="str">
        <f>MID(base_piv2[[#This Row],[fnr fylke]],4,25)</f>
        <v>Telemark</v>
      </c>
      <c r="C943" s="10" t="s">
        <v>614</v>
      </c>
      <c r="D943" s="10" t="str">
        <f>MID(base_piv2[[#This Row],[knr kommune]],6,25)</f>
        <v xml:space="preserve">Tinn </v>
      </c>
      <c r="E943" s="10" t="str">
        <f>CONCATENATE(base_piv2[[#This Row],[kommune]]," (",base_piv2[[#This Row],[fotoår]],")")</f>
        <v>Tinn  (2008)</v>
      </c>
      <c r="F943" s="10" t="s">
        <v>918</v>
      </c>
      <c r="G943" s="10">
        <v>10</v>
      </c>
      <c r="H943" s="11" t="s">
        <v>909</v>
      </c>
    </row>
    <row r="944" spans="1:8">
      <c r="A944" s="10" t="s">
        <v>151</v>
      </c>
      <c r="B944" s="10" t="str">
        <f>MID(base_piv2[[#This Row],[fnr fylke]],4,25)</f>
        <v>Telemark</v>
      </c>
      <c r="C944" s="10" t="s">
        <v>614</v>
      </c>
      <c r="D944" s="10" t="str">
        <f>MID(base_piv2[[#This Row],[knr kommune]],6,25)</f>
        <v xml:space="preserve">Tinn </v>
      </c>
      <c r="E944" s="10" t="str">
        <f>CONCATENATE(base_piv2[[#This Row],[kommune]]," (",base_piv2[[#This Row],[fotoår]],")")</f>
        <v>Tinn  (2008)</v>
      </c>
      <c r="F944" s="10" t="s">
        <v>470</v>
      </c>
      <c r="G944" s="10">
        <v>12</v>
      </c>
      <c r="H944" s="11" t="s">
        <v>909</v>
      </c>
    </row>
    <row r="945" spans="1:8">
      <c r="A945" s="10" t="s">
        <v>151</v>
      </c>
      <c r="B945" s="10" t="str">
        <f>MID(base_piv2[[#This Row],[fnr fylke]],4,25)</f>
        <v>Telemark</v>
      </c>
      <c r="C945" s="10" t="s">
        <v>614</v>
      </c>
      <c r="D945" s="10" t="str">
        <f>MID(base_piv2[[#This Row],[knr kommune]],6,25)</f>
        <v xml:space="preserve">Tinn </v>
      </c>
      <c r="E945" s="10" t="str">
        <f>CONCATENATE(base_piv2[[#This Row],[kommune]]," (",base_piv2[[#This Row],[fotoår]],")")</f>
        <v>Tinn  (2008)</v>
      </c>
      <c r="F945" s="10" t="s">
        <v>471</v>
      </c>
      <c r="G945" s="10">
        <v>9</v>
      </c>
      <c r="H945" s="11" t="s">
        <v>909</v>
      </c>
    </row>
    <row r="946" spans="1:8">
      <c r="A946" s="10" t="s">
        <v>151</v>
      </c>
      <c r="B946" s="10" t="str">
        <f>MID(base_piv2[[#This Row],[fnr fylke]],4,25)</f>
        <v>Telemark</v>
      </c>
      <c r="C946" s="10" t="s">
        <v>614</v>
      </c>
      <c r="D946" s="10" t="str">
        <f>MID(base_piv2[[#This Row],[knr kommune]],6,25)</f>
        <v xml:space="preserve">Tinn </v>
      </c>
      <c r="E946" s="10" t="str">
        <f>CONCATENATE(base_piv2[[#This Row],[kommune]]," (",base_piv2[[#This Row],[fotoår]],")")</f>
        <v>Tinn  (2008)</v>
      </c>
      <c r="F946" s="10" t="s">
        <v>472</v>
      </c>
      <c r="G946" s="10">
        <v>2</v>
      </c>
      <c r="H946" s="11" t="s">
        <v>909</v>
      </c>
    </row>
    <row r="947" spans="1:8">
      <c r="A947" s="10" t="s">
        <v>151</v>
      </c>
      <c r="B947" s="10" t="str">
        <f>MID(base_piv2[[#This Row],[fnr fylke]],4,25)</f>
        <v>Telemark</v>
      </c>
      <c r="C947" s="10" t="s">
        <v>615</v>
      </c>
      <c r="D947" s="10" t="str">
        <f>MID(base_piv2[[#This Row],[knr kommune]],6,25)</f>
        <v xml:space="preserve">Hjartdal </v>
      </c>
      <c r="E947" s="10" t="str">
        <f>CONCATENATE(base_piv2[[#This Row],[kommune]]," (",base_piv2[[#This Row],[fotoår]],")")</f>
        <v>Hjartdal  (2005)</v>
      </c>
      <c r="F947" s="10" t="s">
        <v>467</v>
      </c>
      <c r="G947" s="10">
        <v>25</v>
      </c>
      <c r="H947" s="11" t="s">
        <v>911</v>
      </c>
    </row>
    <row r="948" spans="1:8">
      <c r="A948" s="10" t="s">
        <v>151</v>
      </c>
      <c r="B948" s="10" t="str">
        <f>MID(base_piv2[[#This Row],[fnr fylke]],4,25)</f>
        <v>Telemark</v>
      </c>
      <c r="C948" s="10" t="s">
        <v>615</v>
      </c>
      <c r="D948" s="10" t="str">
        <f>MID(base_piv2[[#This Row],[knr kommune]],6,25)</f>
        <v xml:space="preserve">Hjartdal </v>
      </c>
      <c r="E948" s="10" t="str">
        <f>CONCATENATE(base_piv2[[#This Row],[kommune]]," (",base_piv2[[#This Row],[fotoår]],")")</f>
        <v>Hjartdal  (2005)</v>
      </c>
      <c r="F948" s="10" t="s">
        <v>466</v>
      </c>
      <c r="G948" s="10">
        <v>3</v>
      </c>
      <c r="H948" s="11" t="s">
        <v>911</v>
      </c>
    </row>
    <row r="949" spans="1:8">
      <c r="A949" s="10" t="s">
        <v>151</v>
      </c>
      <c r="B949" s="10" t="str">
        <f>MID(base_piv2[[#This Row],[fnr fylke]],4,25)</f>
        <v>Telemark</v>
      </c>
      <c r="C949" s="10" t="s">
        <v>615</v>
      </c>
      <c r="D949" s="10" t="str">
        <f>MID(base_piv2[[#This Row],[knr kommune]],6,25)</f>
        <v xml:space="preserve">Hjartdal </v>
      </c>
      <c r="E949" s="10" t="str">
        <f>CONCATENATE(base_piv2[[#This Row],[kommune]]," (",base_piv2[[#This Row],[fotoår]],")")</f>
        <v>Hjartdal  (2005)</v>
      </c>
      <c r="F949" s="10" t="s">
        <v>468</v>
      </c>
      <c r="G949" s="10">
        <v>8</v>
      </c>
      <c r="H949" s="11" t="s">
        <v>911</v>
      </c>
    </row>
    <row r="950" spans="1:8">
      <c r="A950" s="10" t="s">
        <v>151</v>
      </c>
      <c r="B950" s="10" t="str">
        <f>MID(base_piv2[[#This Row],[fnr fylke]],4,25)</f>
        <v>Telemark</v>
      </c>
      <c r="C950" s="10" t="s">
        <v>615</v>
      </c>
      <c r="D950" s="10" t="str">
        <f>MID(base_piv2[[#This Row],[knr kommune]],6,25)</f>
        <v xml:space="preserve">Hjartdal </v>
      </c>
      <c r="E950" s="10" t="str">
        <f>CONCATENATE(base_piv2[[#This Row],[kommune]]," (",base_piv2[[#This Row],[fotoår]],")")</f>
        <v>Hjartdal  (2005)</v>
      </c>
      <c r="F950" s="10" t="s">
        <v>918</v>
      </c>
      <c r="G950" s="10">
        <v>3</v>
      </c>
      <c r="H950" s="11" t="s">
        <v>911</v>
      </c>
    </row>
    <row r="951" spans="1:8">
      <c r="A951" s="10" t="s">
        <v>151</v>
      </c>
      <c r="B951" s="10" t="str">
        <f>MID(base_piv2[[#This Row],[fnr fylke]],4,25)</f>
        <v>Telemark</v>
      </c>
      <c r="C951" s="10" t="s">
        <v>615</v>
      </c>
      <c r="D951" s="10" t="str">
        <f>MID(base_piv2[[#This Row],[knr kommune]],6,25)</f>
        <v xml:space="preserve">Hjartdal </v>
      </c>
      <c r="E951" s="10" t="str">
        <f>CONCATENATE(base_piv2[[#This Row],[kommune]]," (",base_piv2[[#This Row],[fotoår]],")")</f>
        <v>Hjartdal  (2005)</v>
      </c>
      <c r="F951" s="10" t="s">
        <v>470</v>
      </c>
      <c r="G951" s="10">
        <v>11</v>
      </c>
      <c r="H951" s="11" t="s">
        <v>911</v>
      </c>
    </row>
    <row r="952" spans="1:8">
      <c r="A952" s="10" t="s">
        <v>151</v>
      </c>
      <c r="B952" s="10" t="str">
        <f>MID(base_piv2[[#This Row],[fnr fylke]],4,25)</f>
        <v>Telemark</v>
      </c>
      <c r="C952" s="10" t="s">
        <v>615</v>
      </c>
      <c r="D952" s="10" t="str">
        <f>MID(base_piv2[[#This Row],[knr kommune]],6,25)</f>
        <v xml:space="preserve">Hjartdal </v>
      </c>
      <c r="E952" s="10" t="str">
        <f>CONCATENATE(base_piv2[[#This Row],[kommune]]," (",base_piv2[[#This Row],[fotoår]],")")</f>
        <v>Hjartdal  (2005)</v>
      </c>
      <c r="F952" s="10" t="s">
        <v>471</v>
      </c>
      <c r="G952" s="10">
        <v>5</v>
      </c>
      <c r="H952" s="11" t="s">
        <v>911</v>
      </c>
    </row>
    <row r="953" spans="1:8">
      <c r="A953" s="10" t="s">
        <v>151</v>
      </c>
      <c r="B953" s="10" t="str">
        <f>MID(base_piv2[[#This Row],[fnr fylke]],4,25)</f>
        <v>Telemark</v>
      </c>
      <c r="C953" s="10" t="s">
        <v>615</v>
      </c>
      <c r="D953" s="10" t="str">
        <f>MID(base_piv2[[#This Row],[knr kommune]],6,25)</f>
        <v xml:space="preserve">Hjartdal </v>
      </c>
      <c r="E953" s="10" t="str">
        <f>CONCATENATE(base_piv2[[#This Row],[kommune]]," (",base_piv2[[#This Row],[fotoår]],")")</f>
        <v>Hjartdal  (2005)</v>
      </c>
      <c r="F953" s="10" t="s">
        <v>472</v>
      </c>
      <c r="G953" s="10">
        <v>2</v>
      </c>
      <c r="H953" s="11" t="s">
        <v>911</v>
      </c>
    </row>
    <row r="954" spans="1:8">
      <c r="A954" s="10" t="s">
        <v>151</v>
      </c>
      <c r="B954" s="10" t="str">
        <f>MID(base_piv2[[#This Row],[fnr fylke]],4,25)</f>
        <v>Telemark</v>
      </c>
      <c r="C954" s="10" t="s">
        <v>616</v>
      </c>
      <c r="D954" s="10" t="str">
        <f>MID(base_piv2[[#This Row],[knr kommune]],6,25)</f>
        <v xml:space="preserve">Seljord </v>
      </c>
      <c r="E954" s="10" t="str">
        <f>CONCATENATE(base_piv2[[#This Row],[kommune]]," (",base_piv2[[#This Row],[fotoår]],")")</f>
        <v>Seljord  (2007)</v>
      </c>
      <c r="F954" s="10" t="s">
        <v>467</v>
      </c>
      <c r="G954" s="10">
        <v>14</v>
      </c>
      <c r="H954" s="11" t="s">
        <v>907</v>
      </c>
    </row>
    <row r="955" spans="1:8">
      <c r="A955" s="10" t="s">
        <v>151</v>
      </c>
      <c r="B955" s="10" t="str">
        <f>MID(base_piv2[[#This Row],[fnr fylke]],4,25)</f>
        <v>Telemark</v>
      </c>
      <c r="C955" s="10" t="s">
        <v>616</v>
      </c>
      <c r="D955" s="10" t="str">
        <f>MID(base_piv2[[#This Row],[knr kommune]],6,25)</f>
        <v xml:space="preserve">Seljord </v>
      </c>
      <c r="E955" s="10" t="str">
        <f>CONCATENATE(base_piv2[[#This Row],[kommune]]," (",base_piv2[[#This Row],[fotoår]],")")</f>
        <v>Seljord  (2007)</v>
      </c>
      <c r="F955" s="10" t="s">
        <v>466</v>
      </c>
      <c r="G955" s="10">
        <v>5</v>
      </c>
      <c r="H955" s="11" t="s">
        <v>907</v>
      </c>
    </row>
    <row r="956" spans="1:8">
      <c r="A956" s="10" t="s">
        <v>151</v>
      </c>
      <c r="B956" s="10" t="str">
        <f>MID(base_piv2[[#This Row],[fnr fylke]],4,25)</f>
        <v>Telemark</v>
      </c>
      <c r="C956" s="10" t="s">
        <v>616</v>
      </c>
      <c r="D956" s="10" t="str">
        <f>MID(base_piv2[[#This Row],[knr kommune]],6,25)</f>
        <v xml:space="preserve">Seljord </v>
      </c>
      <c r="E956" s="10" t="str">
        <f>CONCATENATE(base_piv2[[#This Row],[kommune]]," (",base_piv2[[#This Row],[fotoår]],")")</f>
        <v>Seljord  (2007)</v>
      </c>
      <c r="F956" s="10" t="s">
        <v>468</v>
      </c>
      <c r="G956" s="10">
        <v>8</v>
      </c>
      <c r="H956" s="11" t="s">
        <v>907</v>
      </c>
    </row>
    <row r="957" spans="1:8">
      <c r="A957" s="10" t="s">
        <v>151</v>
      </c>
      <c r="B957" s="10" t="str">
        <f>MID(base_piv2[[#This Row],[fnr fylke]],4,25)</f>
        <v>Telemark</v>
      </c>
      <c r="C957" s="10" t="s">
        <v>616</v>
      </c>
      <c r="D957" s="10" t="str">
        <f>MID(base_piv2[[#This Row],[knr kommune]],6,25)</f>
        <v xml:space="preserve">Seljord </v>
      </c>
      <c r="E957" s="10" t="str">
        <f>CONCATENATE(base_piv2[[#This Row],[kommune]]," (",base_piv2[[#This Row],[fotoår]],")")</f>
        <v>Seljord  (2007)</v>
      </c>
      <c r="F957" s="10" t="s">
        <v>918</v>
      </c>
      <c r="G957" s="10">
        <v>49</v>
      </c>
      <c r="H957" s="11" t="s">
        <v>907</v>
      </c>
    </row>
    <row r="958" spans="1:8">
      <c r="A958" s="10" t="s">
        <v>151</v>
      </c>
      <c r="B958" s="10" t="str">
        <f>MID(base_piv2[[#This Row],[fnr fylke]],4,25)</f>
        <v>Telemark</v>
      </c>
      <c r="C958" s="10" t="s">
        <v>616</v>
      </c>
      <c r="D958" s="10" t="str">
        <f>MID(base_piv2[[#This Row],[knr kommune]],6,25)</f>
        <v xml:space="preserve">Seljord </v>
      </c>
      <c r="E958" s="10" t="str">
        <f>CONCATENATE(base_piv2[[#This Row],[kommune]]," (",base_piv2[[#This Row],[fotoår]],")")</f>
        <v>Seljord  (2007)</v>
      </c>
      <c r="F958" s="10" t="s">
        <v>470</v>
      </c>
      <c r="G958" s="10">
        <v>21</v>
      </c>
      <c r="H958" s="11" t="s">
        <v>907</v>
      </c>
    </row>
    <row r="959" spans="1:8">
      <c r="A959" s="10" t="s">
        <v>151</v>
      </c>
      <c r="B959" s="10" t="str">
        <f>MID(base_piv2[[#This Row],[fnr fylke]],4,25)</f>
        <v>Telemark</v>
      </c>
      <c r="C959" s="10" t="s">
        <v>616</v>
      </c>
      <c r="D959" s="10" t="str">
        <f>MID(base_piv2[[#This Row],[knr kommune]],6,25)</f>
        <v xml:space="preserve">Seljord </v>
      </c>
      <c r="E959" s="10" t="str">
        <f>CONCATENATE(base_piv2[[#This Row],[kommune]]," (",base_piv2[[#This Row],[fotoår]],")")</f>
        <v>Seljord  (2007)</v>
      </c>
      <c r="F959" s="10" t="s">
        <v>471</v>
      </c>
      <c r="G959" s="10">
        <v>5</v>
      </c>
      <c r="H959" s="11" t="s">
        <v>907</v>
      </c>
    </row>
    <row r="960" spans="1:8">
      <c r="A960" s="10" t="s">
        <v>151</v>
      </c>
      <c r="B960" s="10" t="str">
        <f>MID(base_piv2[[#This Row],[fnr fylke]],4,25)</f>
        <v>Telemark</v>
      </c>
      <c r="C960" s="10" t="s">
        <v>616</v>
      </c>
      <c r="D960" s="10" t="str">
        <f>MID(base_piv2[[#This Row],[knr kommune]],6,25)</f>
        <v xml:space="preserve">Seljord </v>
      </c>
      <c r="E960" s="10" t="str">
        <f>CONCATENATE(base_piv2[[#This Row],[kommune]]," (",base_piv2[[#This Row],[fotoår]],")")</f>
        <v>Seljord  (2007)</v>
      </c>
      <c r="F960" s="10" t="s">
        <v>472</v>
      </c>
      <c r="G960" s="10">
        <v>1</v>
      </c>
      <c r="H960" s="11" t="s">
        <v>907</v>
      </c>
    </row>
    <row r="961" spans="1:8">
      <c r="A961" s="10" t="s">
        <v>151</v>
      </c>
      <c r="B961" s="10" t="str">
        <f>MID(base_piv2[[#This Row],[fnr fylke]],4,25)</f>
        <v>Telemark</v>
      </c>
      <c r="C961" s="10" t="s">
        <v>617</v>
      </c>
      <c r="D961" s="10" t="str">
        <f>MID(base_piv2[[#This Row],[knr kommune]],6,25)</f>
        <v xml:space="preserve">Kviteseid </v>
      </c>
      <c r="E961" s="10" t="str">
        <f>CONCATENATE(base_piv2[[#This Row],[kommune]]," (",base_piv2[[#This Row],[fotoår]],")")</f>
        <v>Kviteseid  (2006)</v>
      </c>
      <c r="F961" s="10" t="s">
        <v>467</v>
      </c>
      <c r="G961" s="10">
        <v>15</v>
      </c>
      <c r="H961" s="11" t="s">
        <v>910</v>
      </c>
    </row>
    <row r="962" spans="1:8">
      <c r="A962" s="10" t="s">
        <v>151</v>
      </c>
      <c r="B962" s="10" t="str">
        <f>MID(base_piv2[[#This Row],[fnr fylke]],4,25)</f>
        <v>Telemark</v>
      </c>
      <c r="C962" s="10" t="s">
        <v>617</v>
      </c>
      <c r="D962" s="10" t="str">
        <f>MID(base_piv2[[#This Row],[knr kommune]],6,25)</f>
        <v xml:space="preserve">Kviteseid </v>
      </c>
      <c r="E962" s="10" t="str">
        <f>CONCATENATE(base_piv2[[#This Row],[kommune]]," (",base_piv2[[#This Row],[fotoår]],")")</f>
        <v>Kviteseid  (2006)</v>
      </c>
      <c r="F962" s="10" t="s">
        <v>466</v>
      </c>
      <c r="G962" s="10">
        <v>1</v>
      </c>
      <c r="H962" s="11" t="s">
        <v>910</v>
      </c>
    </row>
    <row r="963" spans="1:8">
      <c r="A963" s="10" t="s">
        <v>151</v>
      </c>
      <c r="B963" s="10" t="str">
        <f>MID(base_piv2[[#This Row],[fnr fylke]],4,25)</f>
        <v>Telemark</v>
      </c>
      <c r="C963" s="10" t="s">
        <v>617</v>
      </c>
      <c r="D963" s="10" t="str">
        <f>MID(base_piv2[[#This Row],[knr kommune]],6,25)</f>
        <v xml:space="preserve">Kviteseid </v>
      </c>
      <c r="E963" s="10" t="str">
        <f>CONCATENATE(base_piv2[[#This Row],[kommune]]," (",base_piv2[[#This Row],[fotoår]],")")</f>
        <v>Kviteseid  (2006)</v>
      </c>
      <c r="F963" s="10" t="s">
        <v>468</v>
      </c>
      <c r="G963" s="10">
        <v>9</v>
      </c>
      <c r="H963" s="11" t="s">
        <v>910</v>
      </c>
    </row>
    <row r="964" spans="1:8">
      <c r="A964" s="10" t="s">
        <v>151</v>
      </c>
      <c r="B964" s="10" t="str">
        <f>MID(base_piv2[[#This Row],[fnr fylke]],4,25)</f>
        <v>Telemark</v>
      </c>
      <c r="C964" s="10" t="s">
        <v>617</v>
      </c>
      <c r="D964" s="10" t="str">
        <f>MID(base_piv2[[#This Row],[knr kommune]],6,25)</f>
        <v xml:space="preserve">Kviteseid </v>
      </c>
      <c r="E964" s="10" t="str">
        <f>CONCATENATE(base_piv2[[#This Row],[kommune]]," (",base_piv2[[#This Row],[fotoår]],")")</f>
        <v>Kviteseid  (2006)</v>
      </c>
      <c r="F964" s="10" t="s">
        <v>918</v>
      </c>
      <c r="G964" s="10">
        <v>7</v>
      </c>
      <c r="H964" s="11" t="s">
        <v>910</v>
      </c>
    </row>
    <row r="965" spans="1:8">
      <c r="A965" s="10" t="s">
        <v>151</v>
      </c>
      <c r="B965" s="10" t="str">
        <f>MID(base_piv2[[#This Row],[fnr fylke]],4,25)</f>
        <v>Telemark</v>
      </c>
      <c r="C965" s="10" t="s">
        <v>617</v>
      </c>
      <c r="D965" s="10" t="str">
        <f>MID(base_piv2[[#This Row],[knr kommune]],6,25)</f>
        <v xml:space="preserve">Kviteseid </v>
      </c>
      <c r="E965" s="10" t="str">
        <f>CONCATENATE(base_piv2[[#This Row],[kommune]]," (",base_piv2[[#This Row],[fotoår]],")")</f>
        <v>Kviteseid  (2006)</v>
      </c>
      <c r="F965" s="10" t="s">
        <v>470</v>
      </c>
      <c r="G965" s="10">
        <v>13</v>
      </c>
      <c r="H965" s="11" t="s">
        <v>910</v>
      </c>
    </row>
    <row r="966" spans="1:8">
      <c r="A966" s="10" t="s">
        <v>151</v>
      </c>
      <c r="B966" s="10" t="str">
        <f>MID(base_piv2[[#This Row],[fnr fylke]],4,25)</f>
        <v>Telemark</v>
      </c>
      <c r="C966" s="10" t="s">
        <v>617</v>
      </c>
      <c r="D966" s="10" t="str">
        <f>MID(base_piv2[[#This Row],[knr kommune]],6,25)</f>
        <v xml:space="preserve">Kviteseid </v>
      </c>
      <c r="E966" s="10" t="str">
        <f>CONCATENATE(base_piv2[[#This Row],[kommune]]," (",base_piv2[[#This Row],[fotoår]],")")</f>
        <v>Kviteseid  (2006)</v>
      </c>
      <c r="F966" s="10" t="s">
        <v>471</v>
      </c>
      <c r="G966" s="10">
        <v>17</v>
      </c>
      <c r="H966" s="11" t="s">
        <v>910</v>
      </c>
    </row>
    <row r="967" spans="1:8">
      <c r="A967" s="10" t="s">
        <v>151</v>
      </c>
      <c r="B967" s="10" t="str">
        <f>MID(base_piv2[[#This Row],[fnr fylke]],4,25)</f>
        <v>Telemark</v>
      </c>
      <c r="C967" s="10" t="s">
        <v>617</v>
      </c>
      <c r="D967" s="10" t="str">
        <f>MID(base_piv2[[#This Row],[knr kommune]],6,25)</f>
        <v xml:space="preserve">Kviteseid </v>
      </c>
      <c r="E967" s="10" t="str">
        <f>CONCATENATE(base_piv2[[#This Row],[kommune]]," (",base_piv2[[#This Row],[fotoår]],")")</f>
        <v>Kviteseid  (2006)</v>
      </c>
      <c r="F967" s="10" t="s">
        <v>472</v>
      </c>
      <c r="G967" s="10">
        <v>4</v>
      </c>
      <c r="H967" s="11" t="s">
        <v>910</v>
      </c>
    </row>
    <row r="968" spans="1:8">
      <c r="A968" s="10" t="s">
        <v>151</v>
      </c>
      <c r="B968" s="10" t="str">
        <f>MID(base_piv2[[#This Row],[fnr fylke]],4,25)</f>
        <v>Telemark</v>
      </c>
      <c r="C968" s="10" t="s">
        <v>618</v>
      </c>
      <c r="D968" s="10" t="str">
        <f>MID(base_piv2[[#This Row],[knr kommune]],6,25)</f>
        <v xml:space="preserve">Nissedal </v>
      </c>
      <c r="E968" s="10" t="str">
        <f>CONCATENATE(base_piv2[[#This Row],[kommune]]," (",base_piv2[[#This Row],[fotoår]],")")</f>
        <v>Nissedal  (2004)</v>
      </c>
      <c r="F968" s="10" t="s">
        <v>467</v>
      </c>
      <c r="G968" s="10">
        <v>6</v>
      </c>
      <c r="H968" s="11" t="s">
        <v>908</v>
      </c>
    </row>
    <row r="969" spans="1:8">
      <c r="A969" s="10" t="s">
        <v>151</v>
      </c>
      <c r="B969" s="10" t="str">
        <f>MID(base_piv2[[#This Row],[fnr fylke]],4,25)</f>
        <v>Telemark</v>
      </c>
      <c r="C969" s="10" t="s">
        <v>618</v>
      </c>
      <c r="D969" s="10" t="str">
        <f>MID(base_piv2[[#This Row],[knr kommune]],6,25)</f>
        <v xml:space="preserve">Nissedal </v>
      </c>
      <c r="E969" s="10" t="str">
        <f>CONCATENATE(base_piv2[[#This Row],[kommune]]," (",base_piv2[[#This Row],[fotoår]],")")</f>
        <v>Nissedal  (2004)</v>
      </c>
      <c r="F969" s="10" t="s">
        <v>466</v>
      </c>
      <c r="G969" s="10">
        <v>1</v>
      </c>
      <c r="H969" s="11" t="s">
        <v>908</v>
      </c>
    </row>
    <row r="970" spans="1:8">
      <c r="A970" s="10" t="s">
        <v>151</v>
      </c>
      <c r="B970" s="10" t="str">
        <f>MID(base_piv2[[#This Row],[fnr fylke]],4,25)</f>
        <v>Telemark</v>
      </c>
      <c r="C970" s="10" t="s">
        <v>618</v>
      </c>
      <c r="D970" s="10" t="str">
        <f>MID(base_piv2[[#This Row],[knr kommune]],6,25)</f>
        <v xml:space="preserve">Nissedal </v>
      </c>
      <c r="E970" s="10" t="str">
        <f>CONCATENATE(base_piv2[[#This Row],[kommune]]," (",base_piv2[[#This Row],[fotoår]],")")</f>
        <v>Nissedal  (2004)</v>
      </c>
      <c r="F970" s="10" t="s">
        <v>468</v>
      </c>
      <c r="G970" s="10">
        <v>13</v>
      </c>
      <c r="H970" s="11" t="s">
        <v>908</v>
      </c>
    </row>
    <row r="971" spans="1:8">
      <c r="A971" s="10" t="s">
        <v>151</v>
      </c>
      <c r="B971" s="10" t="str">
        <f>MID(base_piv2[[#This Row],[fnr fylke]],4,25)</f>
        <v>Telemark</v>
      </c>
      <c r="C971" s="10" t="s">
        <v>618</v>
      </c>
      <c r="D971" s="10" t="str">
        <f>MID(base_piv2[[#This Row],[knr kommune]],6,25)</f>
        <v xml:space="preserve">Nissedal </v>
      </c>
      <c r="E971" s="10" t="str">
        <f>CONCATENATE(base_piv2[[#This Row],[kommune]]," (",base_piv2[[#This Row],[fotoår]],")")</f>
        <v>Nissedal  (2004)</v>
      </c>
      <c r="F971" s="10" t="s">
        <v>918</v>
      </c>
      <c r="G971" s="10">
        <v>22</v>
      </c>
      <c r="H971" s="11" t="s">
        <v>908</v>
      </c>
    </row>
    <row r="972" spans="1:8">
      <c r="A972" s="10" t="s">
        <v>151</v>
      </c>
      <c r="B972" s="10" t="str">
        <f>MID(base_piv2[[#This Row],[fnr fylke]],4,25)</f>
        <v>Telemark</v>
      </c>
      <c r="C972" s="10" t="s">
        <v>618</v>
      </c>
      <c r="D972" s="10" t="str">
        <f>MID(base_piv2[[#This Row],[knr kommune]],6,25)</f>
        <v xml:space="preserve">Nissedal </v>
      </c>
      <c r="E972" s="10" t="str">
        <f>CONCATENATE(base_piv2[[#This Row],[kommune]]," (",base_piv2[[#This Row],[fotoår]],")")</f>
        <v>Nissedal  (2004)</v>
      </c>
      <c r="F972" s="10" t="s">
        <v>470</v>
      </c>
      <c r="G972" s="10">
        <v>4</v>
      </c>
      <c r="H972" s="11" t="s">
        <v>908</v>
      </c>
    </row>
    <row r="973" spans="1:8">
      <c r="A973" s="10" t="s">
        <v>151</v>
      </c>
      <c r="B973" s="10" t="str">
        <f>MID(base_piv2[[#This Row],[fnr fylke]],4,25)</f>
        <v>Telemark</v>
      </c>
      <c r="C973" s="10" t="s">
        <v>618</v>
      </c>
      <c r="D973" s="10" t="str">
        <f>MID(base_piv2[[#This Row],[knr kommune]],6,25)</f>
        <v xml:space="preserve">Nissedal </v>
      </c>
      <c r="E973" s="10" t="str">
        <f>CONCATENATE(base_piv2[[#This Row],[kommune]]," (",base_piv2[[#This Row],[fotoår]],")")</f>
        <v>Nissedal  (2004)</v>
      </c>
      <c r="F973" s="10" t="s">
        <v>471</v>
      </c>
      <c r="G973" s="10">
        <v>10</v>
      </c>
      <c r="H973" s="11" t="s">
        <v>908</v>
      </c>
    </row>
    <row r="974" spans="1:8">
      <c r="A974" s="10" t="s">
        <v>151</v>
      </c>
      <c r="B974" s="10" t="str">
        <f>MID(base_piv2[[#This Row],[fnr fylke]],4,25)</f>
        <v>Telemark</v>
      </c>
      <c r="C974" s="10" t="s">
        <v>618</v>
      </c>
      <c r="D974" s="10" t="str">
        <f>MID(base_piv2[[#This Row],[knr kommune]],6,25)</f>
        <v xml:space="preserve">Nissedal </v>
      </c>
      <c r="E974" s="10" t="str">
        <f>CONCATENATE(base_piv2[[#This Row],[kommune]]," (",base_piv2[[#This Row],[fotoår]],")")</f>
        <v>Nissedal  (2004)</v>
      </c>
      <c r="F974" s="10" t="s">
        <v>472</v>
      </c>
      <c r="G974" s="10">
        <v>2</v>
      </c>
      <c r="H974" s="11" t="s">
        <v>908</v>
      </c>
    </row>
    <row r="975" spans="1:8">
      <c r="A975" s="10" t="s">
        <v>151</v>
      </c>
      <c r="B975" s="10" t="str">
        <f>MID(base_piv2[[#This Row],[fnr fylke]],4,25)</f>
        <v>Telemark</v>
      </c>
      <c r="C975" s="10" t="s">
        <v>619</v>
      </c>
      <c r="D975" s="10" t="str">
        <f>MID(base_piv2[[#This Row],[knr kommune]],6,25)</f>
        <v xml:space="preserve">Fyresdal </v>
      </c>
      <c r="E975" s="10" t="str">
        <f>CONCATENATE(base_piv2[[#This Row],[kommune]]," (",base_piv2[[#This Row],[fotoår]],")")</f>
        <v>Fyresdal  (2007)</v>
      </c>
      <c r="F975" s="10" t="s">
        <v>467</v>
      </c>
      <c r="G975" s="10">
        <v>7</v>
      </c>
      <c r="H975" s="11" t="s">
        <v>907</v>
      </c>
    </row>
    <row r="976" spans="1:8">
      <c r="A976" s="10" t="s">
        <v>151</v>
      </c>
      <c r="B976" s="10" t="str">
        <f>MID(base_piv2[[#This Row],[fnr fylke]],4,25)</f>
        <v>Telemark</v>
      </c>
      <c r="C976" s="10" t="s">
        <v>619</v>
      </c>
      <c r="D976" s="10" t="str">
        <f>MID(base_piv2[[#This Row],[knr kommune]],6,25)</f>
        <v xml:space="preserve">Fyresdal </v>
      </c>
      <c r="E976" s="10" t="str">
        <f>CONCATENATE(base_piv2[[#This Row],[kommune]]," (",base_piv2[[#This Row],[fotoår]],")")</f>
        <v>Fyresdal  (2007)</v>
      </c>
      <c r="F976" s="10" t="s">
        <v>466</v>
      </c>
      <c r="G976" s="10">
        <v>3</v>
      </c>
      <c r="H976" s="11" t="s">
        <v>907</v>
      </c>
    </row>
    <row r="977" spans="1:8">
      <c r="A977" s="10" t="s">
        <v>151</v>
      </c>
      <c r="B977" s="10" t="str">
        <f>MID(base_piv2[[#This Row],[fnr fylke]],4,25)</f>
        <v>Telemark</v>
      </c>
      <c r="C977" s="10" t="s">
        <v>619</v>
      </c>
      <c r="D977" s="10" t="str">
        <f>MID(base_piv2[[#This Row],[knr kommune]],6,25)</f>
        <v xml:space="preserve">Fyresdal </v>
      </c>
      <c r="E977" s="10" t="str">
        <f>CONCATENATE(base_piv2[[#This Row],[kommune]]," (",base_piv2[[#This Row],[fotoår]],")")</f>
        <v>Fyresdal  (2007)</v>
      </c>
      <c r="F977" s="10" t="s">
        <v>468</v>
      </c>
      <c r="G977" s="10">
        <v>12</v>
      </c>
      <c r="H977" s="11" t="s">
        <v>907</v>
      </c>
    </row>
    <row r="978" spans="1:8">
      <c r="A978" s="10" t="s">
        <v>151</v>
      </c>
      <c r="B978" s="10" t="str">
        <f>MID(base_piv2[[#This Row],[fnr fylke]],4,25)</f>
        <v>Telemark</v>
      </c>
      <c r="C978" s="10" t="s">
        <v>619</v>
      </c>
      <c r="D978" s="10" t="str">
        <f>MID(base_piv2[[#This Row],[knr kommune]],6,25)</f>
        <v xml:space="preserve">Fyresdal </v>
      </c>
      <c r="E978" s="10" t="str">
        <f>CONCATENATE(base_piv2[[#This Row],[kommune]]," (",base_piv2[[#This Row],[fotoår]],")")</f>
        <v>Fyresdal  (2007)</v>
      </c>
      <c r="F978" s="10" t="s">
        <v>918</v>
      </c>
      <c r="G978" s="10">
        <v>5</v>
      </c>
      <c r="H978" s="11" t="s">
        <v>907</v>
      </c>
    </row>
    <row r="979" spans="1:8">
      <c r="A979" s="10" t="s">
        <v>151</v>
      </c>
      <c r="B979" s="10" t="str">
        <f>MID(base_piv2[[#This Row],[fnr fylke]],4,25)</f>
        <v>Telemark</v>
      </c>
      <c r="C979" s="10" t="s">
        <v>619</v>
      </c>
      <c r="D979" s="10" t="str">
        <f>MID(base_piv2[[#This Row],[knr kommune]],6,25)</f>
        <v xml:space="preserve">Fyresdal </v>
      </c>
      <c r="E979" s="10" t="str">
        <f>CONCATENATE(base_piv2[[#This Row],[kommune]]," (",base_piv2[[#This Row],[fotoår]],")")</f>
        <v>Fyresdal  (2007)</v>
      </c>
      <c r="F979" s="10" t="s">
        <v>470</v>
      </c>
      <c r="G979" s="10">
        <v>5</v>
      </c>
      <c r="H979" s="11" t="s">
        <v>907</v>
      </c>
    </row>
    <row r="980" spans="1:8">
      <c r="A980" s="10" t="s">
        <v>151</v>
      </c>
      <c r="B980" s="10" t="str">
        <f>MID(base_piv2[[#This Row],[fnr fylke]],4,25)</f>
        <v>Telemark</v>
      </c>
      <c r="C980" s="10" t="s">
        <v>619</v>
      </c>
      <c r="D980" s="10" t="str">
        <f>MID(base_piv2[[#This Row],[knr kommune]],6,25)</f>
        <v xml:space="preserve">Fyresdal </v>
      </c>
      <c r="E980" s="10" t="str">
        <f>CONCATENATE(base_piv2[[#This Row],[kommune]]," (",base_piv2[[#This Row],[fotoår]],")")</f>
        <v>Fyresdal  (2007)</v>
      </c>
      <c r="F980" s="10" t="s">
        <v>471</v>
      </c>
      <c r="G980" s="10">
        <v>14</v>
      </c>
      <c r="H980" s="11" t="s">
        <v>907</v>
      </c>
    </row>
    <row r="981" spans="1:8">
      <c r="A981" s="10" t="s">
        <v>151</v>
      </c>
      <c r="B981" s="10" t="str">
        <f>MID(base_piv2[[#This Row],[fnr fylke]],4,25)</f>
        <v>Telemark</v>
      </c>
      <c r="C981" s="10" t="s">
        <v>619</v>
      </c>
      <c r="D981" s="10" t="str">
        <f>MID(base_piv2[[#This Row],[knr kommune]],6,25)</f>
        <v xml:space="preserve">Fyresdal </v>
      </c>
      <c r="E981" s="10" t="str">
        <f>CONCATENATE(base_piv2[[#This Row],[kommune]]," (",base_piv2[[#This Row],[fotoår]],")")</f>
        <v>Fyresdal  (2007)</v>
      </c>
      <c r="F981" s="10" t="s">
        <v>472</v>
      </c>
      <c r="G981" s="10">
        <v>4</v>
      </c>
      <c r="H981" s="11" t="s">
        <v>907</v>
      </c>
    </row>
    <row r="982" spans="1:8">
      <c r="A982" s="10" t="s">
        <v>151</v>
      </c>
      <c r="B982" s="10" t="str">
        <f>MID(base_piv2[[#This Row],[fnr fylke]],4,25)</f>
        <v>Telemark</v>
      </c>
      <c r="C982" s="10" t="s">
        <v>1374</v>
      </c>
      <c r="D982" s="10" t="str">
        <f>MID(base_piv2[[#This Row],[knr kommune]],6,25)</f>
        <v>Tokke</v>
      </c>
      <c r="E982" s="10" t="str">
        <f>CONCATENATE(base_piv2[[#This Row],[kommune]]," (",base_piv2[[#This Row],[fotoår]],")")</f>
        <v>Tokke (2008)</v>
      </c>
      <c r="F982" s="10" t="s">
        <v>467</v>
      </c>
      <c r="G982" s="10">
        <v>4</v>
      </c>
      <c r="H982" s="49">
        <v>2008</v>
      </c>
    </row>
    <row r="983" spans="1:8">
      <c r="A983" s="10" t="s">
        <v>151</v>
      </c>
      <c r="B983" s="10" t="str">
        <f>MID(base_piv2[[#This Row],[fnr fylke]],4,25)</f>
        <v>Telemark</v>
      </c>
      <c r="C983" s="10" t="s">
        <v>1374</v>
      </c>
      <c r="D983" s="10" t="str">
        <f>MID(base_piv2[[#This Row],[knr kommune]],6,25)</f>
        <v>Tokke</v>
      </c>
      <c r="E983" s="10" t="str">
        <f>CONCATENATE(base_piv2[[#This Row],[kommune]]," (",base_piv2[[#This Row],[fotoår]],")")</f>
        <v>Tokke (2008)</v>
      </c>
      <c r="F983" s="10" t="s">
        <v>466</v>
      </c>
      <c r="G983" s="10">
        <v>1</v>
      </c>
      <c r="H983" s="49">
        <v>2008</v>
      </c>
    </row>
    <row r="984" spans="1:8">
      <c r="A984" s="10" t="s">
        <v>151</v>
      </c>
      <c r="B984" s="10" t="str">
        <f>MID(base_piv2[[#This Row],[fnr fylke]],4,25)</f>
        <v>Telemark</v>
      </c>
      <c r="C984" s="10" t="s">
        <v>1374</v>
      </c>
      <c r="D984" s="10" t="str">
        <f>MID(base_piv2[[#This Row],[knr kommune]],6,25)</f>
        <v>Tokke</v>
      </c>
      <c r="E984" s="10" t="str">
        <f>CONCATENATE(base_piv2[[#This Row],[kommune]]," (",base_piv2[[#This Row],[fotoår]],")")</f>
        <v>Tokke (2008)</v>
      </c>
      <c r="F984" s="10" t="s">
        <v>468</v>
      </c>
      <c r="G984" s="10">
        <v>4</v>
      </c>
      <c r="H984" s="49">
        <v>2008</v>
      </c>
    </row>
    <row r="985" spans="1:8">
      <c r="A985" s="10" t="s">
        <v>151</v>
      </c>
      <c r="B985" s="10" t="str">
        <f>MID(base_piv2[[#This Row],[fnr fylke]],4,25)</f>
        <v>Telemark</v>
      </c>
      <c r="C985" s="10" t="s">
        <v>1374</v>
      </c>
      <c r="D985" s="10" t="str">
        <f>MID(base_piv2[[#This Row],[knr kommune]],6,25)</f>
        <v>Tokke</v>
      </c>
      <c r="E985" s="10" t="str">
        <f>CONCATENATE(base_piv2[[#This Row],[kommune]]," (",base_piv2[[#This Row],[fotoår]],")")</f>
        <v>Tokke (2008)</v>
      </c>
      <c r="F985" s="10" t="s">
        <v>918</v>
      </c>
      <c r="G985" s="10">
        <v>2</v>
      </c>
      <c r="H985" s="49">
        <v>2008</v>
      </c>
    </row>
    <row r="986" spans="1:8">
      <c r="A986" s="10" t="s">
        <v>151</v>
      </c>
      <c r="B986" s="10" t="str">
        <f>MID(base_piv2[[#This Row],[fnr fylke]],4,25)</f>
        <v>Telemark</v>
      </c>
      <c r="C986" s="10" t="s">
        <v>1374</v>
      </c>
      <c r="D986" s="10" t="str">
        <f>MID(base_piv2[[#This Row],[knr kommune]],6,25)</f>
        <v>Tokke</v>
      </c>
      <c r="E986" s="10" t="str">
        <f>CONCATENATE(base_piv2[[#This Row],[kommune]]," (",base_piv2[[#This Row],[fotoår]],")")</f>
        <v>Tokke (2008)</v>
      </c>
      <c r="F986" s="10" t="s">
        <v>470</v>
      </c>
      <c r="G986" s="10">
        <v>9</v>
      </c>
      <c r="H986" s="49">
        <v>2008</v>
      </c>
    </row>
    <row r="987" spans="1:8">
      <c r="A987" s="10" t="s">
        <v>151</v>
      </c>
      <c r="B987" s="10" t="str">
        <f>MID(base_piv2[[#This Row],[fnr fylke]],4,25)</f>
        <v>Telemark</v>
      </c>
      <c r="C987" s="10" t="s">
        <v>1374</v>
      </c>
      <c r="D987" s="10" t="str">
        <f>MID(base_piv2[[#This Row],[knr kommune]],6,25)</f>
        <v>Tokke</v>
      </c>
      <c r="E987" s="10" t="str">
        <f>CONCATENATE(base_piv2[[#This Row],[kommune]]," (",base_piv2[[#This Row],[fotoår]],")")</f>
        <v>Tokke (2008)</v>
      </c>
      <c r="F987" s="10" t="s">
        <v>471</v>
      </c>
      <c r="G987" s="10">
        <v>7</v>
      </c>
      <c r="H987" s="49">
        <v>2008</v>
      </c>
    </row>
    <row r="988" spans="1:8">
      <c r="A988" s="10" t="s">
        <v>151</v>
      </c>
      <c r="B988" s="10" t="str">
        <f>MID(base_piv2[[#This Row],[fnr fylke]],4,25)</f>
        <v>Telemark</v>
      </c>
      <c r="C988" s="10" t="s">
        <v>1374</v>
      </c>
      <c r="D988" s="10" t="str">
        <f>MID(base_piv2[[#This Row],[knr kommune]],6,25)</f>
        <v>Tokke</v>
      </c>
      <c r="E988" s="10" t="str">
        <f>CONCATENATE(base_piv2[[#This Row],[kommune]]," (",base_piv2[[#This Row],[fotoår]],")")</f>
        <v>Tokke (2008)</v>
      </c>
      <c r="F988" s="10" t="s">
        <v>472</v>
      </c>
      <c r="G988" s="10">
        <v>2</v>
      </c>
      <c r="H988" s="49">
        <v>2008</v>
      </c>
    </row>
    <row r="989" spans="1:8">
      <c r="A989" s="10" t="s">
        <v>151</v>
      </c>
      <c r="B989" s="10" t="str">
        <f>MID(base_piv2[[#This Row],[fnr fylke]],4,25)</f>
        <v>Telemark</v>
      </c>
      <c r="C989" s="10" t="s">
        <v>620</v>
      </c>
      <c r="D989" s="10" t="str">
        <f>MID(base_piv2[[#This Row],[knr kommune]],6,25)</f>
        <v xml:space="preserve">Vinje </v>
      </c>
      <c r="E989" s="10" t="str">
        <f>CONCATENATE(base_piv2[[#This Row],[kommune]]," (",base_piv2[[#This Row],[fotoår]],")")</f>
        <v>Vinje  (2006)</v>
      </c>
      <c r="F989" s="10" t="s">
        <v>467</v>
      </c>
      <c r="G989" s="10">
        <v>24</v>
      </c>
      <c r="H989" s="11" t="s">
        <v>910</v>
      </c>
    </row>
    <row r="990" spans="1:8">
      <c r="A990" s="10" t="s">
        <v>151</v>
      </c>
      <c r="B990" s="10" t="str">
        <f>MID(base_piv2[[#This Row],[fnr fylke]],4,25)</f>
        <v>Telemark</v>
      </c>
      <c r="C990" s="10" t="s">
        <v>620</v>
      </c>
      <c r="D990" s="10" t="str">
        <f>MID(base_piv2[[#This Row],[knr kommune]],6,25)</f>
        <v xml:space="preserve">Vinje </v>
      </c>
      <c r="E990" s="10" t="str">
        <f>CONCATENATE(base_piv2[[#This Row],[kommune]]," (",base_piv2[[#This Row],[fotoår]],")")</f>
        <v>Vinje  (2006)</v>
      </c>
      <c r="F990" s="10" t="s">
        <v>466</v>
      </c>
      <c r="G990" s="10">
        <v>3</v>
      </c>
      <c r="H990" s="11" t="s">
        <v>910</v>
      </c>
    </row>
    <row r="991" spans="1:8">
      <c r="A991" s="10" t="s">
        <v>151</v>
      </c>
      <c r="B991" s="10" t="str">
        <f>MID(base_piv2[[#This Row],[fnr fylke]],4,25)</f>
        <v>Telemark</v>
      </c>
      <c r="C991" s="10" t="s">
        <v>620</v>
      </c>
      <c r="D991" s="10" t="str">
        <f>MID(base_piv2[[#This Row],[knr kommune]],6,25)</f>
        <v xml:space="preserve">Vinje </v>
      </c>
      <c r="E991" s="10" t="str">
        <f>CONCATENATE(base_piv2[[#This Row],[kommune]]," (",base_piv2[[#This Row],[fotoår]],")")</f>
        <v>Vinje  (2006)</v>
      </c>
      <c r="F991" s="10" t="s">
        <v>468</v>
      </c>
      <c r="G991" s="10">
        <v>23</v>
      </c>
      <c r="H991" s="11" t="s">
        <v>910</v>
      </c>
    </row>
    <row r="992" spans="1:8">
      <c r="A992" s="10" t="s">
        <v>151</v>
      </c>
      <c r="B992" s="10" t="str">
        <f>MID(base_piv2[[#This Row],[fnr fylke]],4,25)</f>
        <v>Telemark</v>
      </c>
      <c r="C992" s="10" t="s">
        <v>620</v>
      </c>
      <c r="D992" s="10" t="str">
        <f>MID(base_piv2[[#This Row],[knr kommune]],6,25)</f>
        <v xml:space="preserve">Vinje </v>
      </c>
      <c r="E992" s="10" t="str">
        <f>CONCATENATE(base_piv2[[#This Row],[kommune]]," (",base_piv2[[#This Row],[fotoår]],")")</f>
        <v>Vinje  (2006)</v>
      </c>
      <c r="F992" s="10" t="s">
        <v>918</v>
      </c>
      <c r="G992" s="10">
        <v>18</v>
      </c>
      <c r="H992" s="11" t="s">
        <v>910</v>
      </c>
    </row>
    <row r="993" spans="1:8">
      <c r="A993" s="10" t="s">
        <v>151</v>
      </c>
      <c r="B993" s="10" t="str">
        <f>MID(base_piv2[[#This Row],[fnr fylke]],4,25)</f>
        <v>Telemark</v>
      </c>
      <c r="C993" s="10" t="s">
        <v>620</v>
      </c>
      <c r="D993" s="10" t="str">
        <f>MID(base_piv2[[#This Row],[knr kommune]],6,25)</f>
        <v xml:space="preserve">Vinje </v>
      </c>
      <c r="E993" s="10" t="str">
        <f>CONCATENATE(base_piv2[[#This Row],[kommune]]," (",base_piv2[[#This Row],[fotoår]],")")</f>
        <v>Vinje  (2006)</v>
      </c>
      <c r="F993" s="10" t="s">
        <v>470</v>
      </c>
      <c r="G993" s="10">
        <v>18</v>
      </c>
      <c r="H993" s="11" t="s">
        <v>910</v>
      </c>
    </row>
    <row r="994" spans="1:8">
      <c r="A994" s="10" t="s">
        <v>151</v>
      </c>
      <c r="B994" s="10" t="str">
        <f>MID(base_piv2[[#This Row],[fnr fylke]],4,25)</f>
        <v>Telemark</v>
      </c>
      <c r="C994" s="10" t="s">
        <v>620</v>
      </c>
      <c r="D994" s="10" t="str">
        <f>MID(base_piv2[[#This Row],[knr kommune]],6,25)</f>
        <v xml:space="preserve">Vinje </v>
      </c>
      <c r="E994" s="10" t="str">
        <f>CONCATENATE(base_piv2[[#This Row],[kommune]]," (",base_piv2[[#This Row],[fotoår]],")")</f>
        <v>Vinje  (2006)</v>
      </c>
      <c r="F994" s="10" t="s">
        <v>471</v>
      </c>
      <c r="G994" s="10">
        <v>7</v>
      </c>
      <c r="H994" s="11" t="s">
        <v>910</v>
      </c>
    </row>
    <row r="995" spans="1:8">
      <c r="A995" s="10" t="s">
        <v>151</v>
      </c>
      <c r="B995" s="10" t="str">
        <f>MID(base_piv2[[#This Row],[fnr fylke]],4,25)</f>
        <v>Telemark</v>
      </c>
      <c r="C995" s="10" t="s">
        <v>620</v>
      </c>
      <c r="D995" s="10" t="str">
        <f>MID(base_piv2[[#This Row],[knr kommune]],6,25)</f>
        <v xml:space="preserve">Vinje </v>
      </c>
      <c r="E995" s="10" t="str">
        <f>CONCATENATE(base_piv2[[#This Row],[kommune]]," (",base_piv2[[#This Row],[fotoår]],")")</f>
        <v>Vinje  (2006)</v>
      </c>
      <c r="F995" s="10" t="s">
        <v>472</v>
      </c>
      <c r="G995" s="10">
        <v>3</v>
      </c>
      <c r="H995" s="11" t="s">
        <v>910</v>
      </c>
    </row>
    <row r="996" spans="1:8">
      <c r="A996" s="10" t="s">
        <v>170</v>
      </c>
      <c r="B996" s="10" t="str">
        <f>MID(base_piv2[[#This Row],[fnr fylke]],4,25)</f>
        <v>Aust-Agder</v>
      </c>
      <c r="C996" s="10" t="s">
        <v>621</v>
      </c>
      <c r="D996" s="10" t="str">
        <f>MID(base_piv2[[#This Row],[knr kommune]],6,25)</f>
        <v xml:space="preserve">Risør </v>
      </c>
      <c r="E996" s="10" t="str">
        <f>CONCATENATE(base_piv2[[#This Row],[kommune]]," (",base_piv2[[#This Row],[fotoår]],")")</f>
        <v>Risør  (2004)</v>
      </c>
      <c r="F996" s="10" t="s">
        <v>467</v>
      </c>
      <c r="G996" s="10">
        <v>31</v>
      </c>
      <c r="H996" s="11" t="s">
        <v>908</v>
      </c>
    </row>
    <row r="997" spans="1:8">
      <c r="A997" s="10" t="s">
        <v>170</v>
      </c>
      <c r="B997" s="10" t="str">
        <f>MID(base_piv2[[#This Row],[fnr fylke]],4,25)</f>
        <v>Aust-Agder</v>
      </c>
      <c r="C997" s="10" t="s">
        <v>621</v>
      </c>
      <c r="D997" s="10" t="str">
        <f>MID(base_piv2[[#This Row],[knr kommune]],6,25)</f>
        <v xml:space="preserve">Risør </v>
      </c>
      <c r="E997" s="10" t="str">
        <f>CONCATENATE(base_piv2[[#This Row],[kommune]]," (",base_piv2[[#This Row],[fotoår]],")")</f>
        <v>Risør  (2004)</v>
      </c>
      <c r="F997" s="10" t="s">
        <v>466</v>
      </c>
      <c r="G997" s="10">
        <v>9</v>
      </c>
      <c r="H997" s="11" t="s">
        <v>908</v>
      </c>
    </row>
    <row r="998" spans="1:8">
      <c r="A998" s="10" t="s">
        <v>170</v>
      </c>
      <c r="B998" s="10" t="str">
        <f>MID(base_piv2[[#This Row],[fnr fylke]],4,25)</f>
        <v>Aust-Agder</v>
      </c>
      <c r="C998" s="10" t="s">
        <v>621</v>
      </c>
      <c r="D998" s="10" t="str">
        <f>MID(base_piv2[[#This Row],[knr kommune]],6,25)</f>
        <v xml:space="preserve">Risør </v>
      </c>
      <c r="E998" s="10" t="str">
        <f>CONCATENATE(base_piv2[[#This Row],[kommune]]," (",base_piv2[[#This Row],[fotoår]],")")</f>
        <v>Risør  (2004)</v>
      </c>
      <c r="F998" s="10" t="s">
        <v>468</v>
      </c>
      <c r="G998" s="10">
        <v>48</v>
      </c>
      <c r="H998" s="11" t="s">
        <v>908</v>
      </c>
    </row>
    <row r="999" spans="1:8">
      <c r="A999" s="10" t="s">
        <v>170</v>
      </c>
      <c r="B999" s="10" t="str">
        <f>MID(base_piv2[[#This Row],[fnr fylke]],4,25)</f>
        <v>Aust-Agder</v>
      </c>
      <c r="C999" s="10" t="s">
        <v>621</v>
      </c>
      <c r="D999" s="10" t="str">
        <f>MID(base_piv2[[#This Row],[knr kommune]],6,25)</f>
        <v xml:space="preserve">Risør </v>
      </c>
      <c r="E999" s="10" t="str">
        <f>CONCATENATE(base_piv2[[#This Row],[kommune]]," (",base_piv2[[#This Row],[fotoår]],")")</f>
        <v>Risør  (2004)</v>
      </c>
      <c r="F999" s="10" t="s">
        <v>918</v>
      </c>
      <c r="G999" s="10">
        <v>14</v>
      </c>
      <c r="H999" s="11" t="s">
        <v>908</v>
      </c>
    </row>
    <row r="1000" spans="1:8">
      <c r="A1000" s="10" t="s">
        <v>170</v>
      </c>
      <c r="B1000" s="10" t="str">
        <f>MID(base_piv2[[#This Row],[fnr fylke]],4,25)</f>
        <v>Aust-Agder</v>
      </c>
      <c r="C1000" s="10" t="s">
        <v>621</v>
      </c>
      <c r="D1000" s="10" t="str">
        <f>MID(base_piv2[[#This Row],[knr kommune]],6,25)</f>
        <v xml:space="preserve">Risør </v>
      </c>
      <c r="E1000" s="10" t="str">
        <f>CONCATENATE(base_piv2[[#This Row],[kommune]]," (",base_piv2[[#This Row],[fotoår]],")")</f>
        <v>Risør  (2004)</v>
      </c>
      <c r="F1000" s="10" t="s">
        <v>470</v>
      </c>
      <c r="G1000" s="10">
        <v>4</v>
      </c>
      <c r="H1000" s="11" t="s">
        <v>908</v>
      </c>
    </row>
    <row r="1001" spans="1:8">
      <c r="A1001" s="10" t="s">
        <v>170</v>
      </c>
      <c r="B1001" s="10" t="str">
        <f>MID(base_piv2[[#This Row],[fnr fylke]],4,25)</f>
        <v>Aust-Agder</v>
      </c>
      <c r="C1001" s="10" t="s">
        <v>621</v>
      </c>
      <c r="D1001" s="10" t="str">
        <f>MID(base_piv2[[#This Row],[knr kommune]],6,25)</f>
        <v xml:space="preserve">Risør </v>
      </c>
      <c r="E1001" s="10" t="str">
        <f>CONCATENATE(base_piv2[[#This Row],[kommune]]," (",base_piv2[[#This Row],[fotoår]],")")</f>
        <v>Risør  (2004)</v>
      </c>
      <c r="F1001" s="10" t="s">
        <v>471</v>
      </c>
      <c r="G1001" s="10">
        <v>1</v>
      </c>
      <c r="H1001" s="11" t="s">
        <v>908</v>
      </c>
    </row>
    <row r="1002" spans="1:8">
      <c r="A1002" s="10" t="s">
        <v>170</v>
      </c>
      <c r="B1002" s="10" t="str">
        <f>MID(base_piv2[[#This Row],[fnr fylke]],4,25)</f>
        <v>Aust-Agder</v>
      </c>
      <c r="C1002" s="10" t="s">
        <v>621</v>
      </c>
      <c r="D1002" s="10" t="str">
        <f>MID(base_piv2[[#This Row],[knr kommune]],6,25)</f>
        <v xml:space="preserve">Risør </v>
      </c>
      <c r="E1002" s="10" t="str">
        <f>CONCATENATE(base_piv2[[#This Row],[kommune]]," (",base_piv2[[#This Row],[fotoår]],")")</f>
        <v>Risør  (2004)</v>
      </c>
      <c r="F1002" s="10" t="s">
        <v>472</v>
      </c>
      <c r="G1002" s="10">
        <v>3</v>
      </c>
      <c r="H1002" s="11" t="s">
        <v>908</v>
      </c>
    </row>
    <row r="1003" spans="1:8">
      <c r="A1003" s="10" t="s">
        <v>170</v>
      </c>
      <c r="B1003" s="10" t="str">
        <f>MID(base_piv2[[#This Row],[fnr fylke]],4,25)</f>
        <v>Aust-Agder</v>
      </c>
      <c r="C1003" s="10" t="s">
        <v>622</v>
      </c>
      <c r="D1003" s="10" t="str">
        <f>MID(base_piv2[[#This Row],[knr kommune]],6,25)</f>
        <v xml:space="preserve">Grimstad </v>
      </c>
      <c r="E1003" s="10" t="str">
        <f>CONCATENATE(base_piv2[[#This Row],[kommune]]," (",base_piv2[[#This Row],[fotoår]],")")</f>
        <v>Grimstad  (2009)</v>
      </c>
      <c r="F1003" s="10" t="s">
        <v>467</v>
      </c>
      <c r="G1003" s="10">
        <v>61</v>
      </c>
      <c r="H1003" s="11" t="s">
        <v>913</v>
      </c>
    </row>
    <row r="1004" spans="1:8">
      <c r="A1004" s="10" t="s">
        <v>170</v>
      </c>
      <c r="B1004" s="10" t="str">
        <f>MID(base_piv2[[#This Row],[fnr fylke]],4,25)</f>
        <v>Aust-Agder</v>
      </c>
      <c r="C1004" s="10" t="s">
        <v>622</v>
      </c>
      <c r="D1004" s="10" t="str">
        <f>MID(base_piv2[[#This Row],[knr kommune]],6,25)</f>
        <v xml:space="preserve">Grimstad </v>
      </c>
      <c r="E1004" s="10" t="str">
        <f>CONCATENATE(base_piv2[[#This Row],[kommune]]," (",base_piv2[[#This Row],[fotoår]],")")</f>
        <v>Grimstad  (2009)</v>
      </c>
      <c r="F1004" s="10" t="s">
        <v>466</v>
      </c>
      <c r="G1004" s="10">
        <v>0</v>
      </c>
      <c r="H1004" s="11" t="s">
        <v>913</v>
      </c>
    </row>
    <row r="1005" spans="1:8">
      <c r="A1005" s="10" t="s">
        <v>170</v>
      </c>
      <c r="B1005" s="10" t="str">
        <f>MID(base_piv2[[#This Row],[fnr fylke]],4,25)</f>
        <v>Aust-Agder</v>
      </c>
      <c r="C1005" s="10" t="s">
        <v>622</v>
      </c>
      <c r="D1005" s="10" t="str">
        <f>MID(base_piv2[[#This Row],[knr kommune]],6,25)</f>
        <v xml:space="preserve">Grimstad </v>
      </c>
      <c r="E1005" s="10" t="str">
        <f>CONCATENATE(base_piv2[[#This Row],[kommune]]," (",base_piv2[[#This Row],[fotoår]],")")</f>
        <v>Grimstad  (2009)</v>
      </c>
      <c r="F1005" s="10" t="s">
        <v>468</v>
      </c>
      <c r="G1005" s="10">
        <v>27</v>
      </c>
      <c r="H1005" s="11" t="s">
        <v>913</v>
      </c>
    </row>
    <row r="1006" spans="1:8">
      <c r="A1006" s="10" t="s">
        <v>170</v>
      </c>
      <c r="B1006" s="10" t="str">
        <f>MID(base_piv2[[#This Row],[fnr fylke]],4,25)</f>
        <v>Aust-Agder</v>
      </c>
      <c r="C1006" s="10" t="s">
        <v>622</v>
      </c>
      <c r="D1006" s="10" t="str">
        <f>MID(base_piv2[[#This Row],[knr kommune]],6,25)</f>
        <v xml:space="preserve">Grimstad </v>
      </c>
      <c r="E1006" s="10" t="str">
        <f>CONCATENATE(base_piv2[[#This Row],[kommune]]," (",base_piv2[[#This Row],[fotoår]],")")</f>
        <v>Grimstad  (2009)</v>
      </c>
      <c r="F1006" s="10" t="s">
        <v>918</v>
      </c>
      <c r="G1006" s="10">
        <v>14</v>
      </c>
      <c r="H1006" s="11" t="s">
        <v>913</v>
      </c>
    </row>
    <row r="1007" spans="1:8">
      <c r="A1007" s="10" t="s">
        <v>170</v>
      </c>
      <c r="B1007" s="10" t="str">
        <f>MID(base_piv2[[#This Row],[fnr fylke]],4,25)</f>
        <v>Aust-Agder</v>
      </c>
      <c r="C1007" s="10" t="s">
        <v>622</v>
      </c>
      <c r="D1007" s="10" t="str">
        <f>MID(base_piv2[[#This Row],[knr kommune]],6,25)</f>
        <v xml:space="preserve">Grimstad </v>
      </c>
      <c r="E1007" s="10" t="str">
        <f>CONCATENATE(base_piv2[[#This Row],[kommune]]," (",base_piv2[[#This Row],[fotoår]],")")</f>
        <v>Grimstad  (2009)</v>
      </c>
      <c r="F1007" s="10" t="s">
        <v>470</v>
      </c>
      <c r="G1007" s="10">
        <v>5</v>
      </c>
      <c r="H1007" s="11" t="s">
        <v>913</v>
      </c>
    </row>
    <row r="1008" spans="1:8">
      <c r="A1008" s="10" t="s">
        <v>170</v>
      </c>
      <c r="B1008" s="10" t="str">
        <f>MID(base_piv2[[#This Row],[fnr fylke]],4,25)</f>
        <v>Aust-Agder</v>
      </c>
      <c r="C1008" s="10" t="s">
        <v>622</v>
      </c>
      <c r="D1008" s="10" t="str">
        <f>MID(base_piv2[[#This Row],[knr kommune]],6,25)</f>
        <v xml:space="preserve">Grimstad </v>
      </c>
      <c r="E1008" s="10" t="str">
        <f>CONCATENATE(base_piv2[[#This Row],[kommune]]," (",base_piv2[[#This Row],[fotoår]],")")</f>
        <v>Grimstad  (2009)</v>
      </c>
      <c r="F1008" s="10" t="s">
        <v>471</v>
      </c>
      <c r="G1008" s="10">
        <v>19</v>
      </c>
      <c r="H1008" s="11" t="s">
        <v>913</v>
      </c>
    </row>
    <row r="1009" spans="1:8">
      <c r="A1009" s="10" t="s">
        <v>170</v>
      </c>
      <c r="B1009" s="10" t="str">
        <f>MID(base_piv2[[#This Row],[fnr fylke]],4,25)</f>
        <v>Aust-Agder</v>
      </c>
      <c r="C1009" s="10" t="s">
        <v>622</v>
      </c>
      <c r="D1009" s="10" t="str">
        <f>MID(base_piv2[[#This Row],[knr kommune]],6,25)</f>
        <v xml:space="preserve">Grimstad </v>
      </c>
      <c r="E1009" s="10" t="str">
        <f>CONCATENATE(base_piv2[[#This Row],[kommune]]," (",base_piv2[[#This Row],[fotoår]],")")</f>
        <v>Grimstad  (2009)</v>
      </c>
      <c r="F1009" s="10" t="s">
        <v>472</v>
      </c>
      <c r="G1009" s="10">
        <v>11</v>
      </c>
      <c r="H1009" s="11" t="s">
        <v>913</v>
      </c>
    </row>
    <row r="1010" spans="1:8">
      <c r="A1010" s="10" t="s">
        <v>170</v>
      </c>
      <c r="B1010" s="10" t="str">
        <f>MID(base_piv2[[#This Row],[fnr fylke]],4,25)</f>
        <v>Aust-Agder</v>
      </c>
      <c r="C1010" s="10" t="s">
        <v>623</v>
      </c>
      <c r="D1010" s="10" t="str">
        <f>MID(base_piv2[[#This Row],[knr kommune]],6,25)</f>
        <v xml:space="preserve">Arendal </v>
      </c>
      <c r="E1010" s="10" t="str">
        <f>CONCATENATE(base_piv2[[#This Row],[kommune]]," (",base_piv2[[#This Row],[fotoår]],")")</f>
        <v>Arendal  (2003)</v>
      </c>
      <c r="F1010" s="10" t="s">
        <v>467</v>
      </c>
      <c r="G1010" s="10">
        <v>131</v>
      </c>
      <c r="H1010" s="11" t="s">
        <v>904</v>
      </c>
    </row>
    <row r="1011" spans="1:8">
      <c r="A1011" s="10" t="s">
        <v>170</v>
      </c>
      <c r="B1011" s="10" t="str">
        <f>MID(base_piv2[[#This Row],[fnr fylke]],4,25)</f>
        <v>Aust-Agder</v>
      </c>
      <c r="C1011" s="10" t="s">
        <v>623</v>
      </c>
      <c r="D1011" s="10" t="str">
        <f>MID(base_piv2[[#This Row],[knr kommune]],6,25)</f>
        <v xml:space="preserve">Arendal </v>
      </c>
      <c r="E1011" s="10" t="str">
        <f>CONCATENATE(base_piv2[[#This Row],[kommune]]," (",base_piv2[[#This Row],[fotoår]],")")</f>
        <v>Arendal  (2003)</v>
      </c>
      <c r="F1011" s="10" t="s">
        <v>466</v>
      </c>
      <c r="G1011" s="10">
        <v>14</v>
      </c>
      <c r="H1011" s="11" t="s">
        <v>904</v>
      </c>
    </row>
    <row r="1012" spans="1:8">
      <c r="A1012" s="10" t="s">
        <v>170</v>
      </c>
      <c r="B1012" s="10" t="str">
        <f>MID(base_piv2[[#This Row],[fnr fylke]],4,25)</f>
        <v>Aust-Agder</v>
      </c>
      <c r="C1012" s="10" t="s">
        <v>623</v>
      </c>
      <c r="D1012" s="10" t="str">
        <f>MID(base_piv2[[#This Row],[knr kommune]],6,25)</f>
        <v xml:space="preserve">Arendal </v>
      </c>
      <c r="E1012" s="10" t="str">
        <f>CONCATENATE(base_piv2[[#This Row],[kommune]]," (",base_piv2[[#This Row],[fotoår]],")")</f>
        <v>Arendal  (2003)</v>
      </c>
      <c r="F1012" s="10" t="s">
        <v>468</v>
      </c>
      <c r="G1012" s="10">
        <v>139</v>
      </c>
      <c r="H1012" s="11" t="s">
        <v>904</v>
      </c>
    </row>
    <row r="1013" spans="1:8">
      <c r="A1013" s="10" t="s">
        <v>170</v>
      </c>
      <c r="B1013" s="10" t="str">
        <f>MID(base_piv2[[#This Row],[fnr fylke]],4,25)</f>
        <v>Aust-Agder</v>
      </c>
      <c r="C1013" s="10" t="s">
        <v>623</v>
      </c>
      <c r="D1013" s="10" t="str">
        <f>MID(base_piv2[[#This Row],[knr kommune]],6,25)</f>
        <v xml:space="preserve">Arendal </v>
      </c>
      <c r="E1013" s="10" t="str">
        <f>CONCATENATE(base_piv2[[#This Row],[kommune]]," (",base_piv2[[#This Row],[fotoår]],")")</f>
        <v>Arendal  (2003)</v>
      </c>
      <c r="F1013" s="10" t="s">
        <v>918</v>
      </c>
      <c r="G1013" s="10">
        <v>13</v>
      </c>
      <c r="H1013" s="11" t="s">
        <v>904</v>
      </c>
    </row>
    <row r="1014" spans="1:8">
      <c r="A1014" s="10" t="s">
        <v>170</v>
      </c>
      <c r="B1014" s="10" t="str">
        <f>MID(base_piv2[[#This Row],[fnr fylke]],4,25)</f>
        <v>Aust-Agder</v>
      </c>
      <c r="C1014" s="10" t="s">
        <v>623</v>
      </c>
      <c r="D1014" s="10" t="str">
        <f>MID(base_piv2[[#This Row],[knr kommune]],6,25)</f>
        <v xml:space="preserve">Arendal </v>
      </c>
      <c r="E1014" s="10" t="str">
        <f>CONCATENATE(base_piv2[[#This Row],[kommune]]," (",base_piv2[[#This Row],[fotoår]],")")</f>
        <v>Arendal  (2003)</v>
      </c>
      <c r="F1014" s="10" t="s">
        <v>470</v>
      </c>
      <c r="G1014" s="10">
        <v>25</v>
      </c>
      <c r="H1014" s="11" t="s">
        <v>904</v>
      </c>
    </row>
    <row r="1015" spans="1:8">
      <c r="A1015" s="10" t="s">
        <v>170</v>
      </c>
      <c r="B1015" s="10" t="str">
        <f>MID(base_piv2[[#This Row],[fnr fylke]],4,25)</f>
        <v>Aust-Agder</v>
      </c>
      <c r="C1015" s="10" t="s">
        <v>623</v>
      </c>
      <c r="D1015" s="10" t="str">
        <f>MID(base_piv2[[#This Row],[knr kommune]],6,25)</f>
        <v xml:space="preserve">Arendal </v>
      </c>
      <c r="E1015" s="10" t="str">
        <f>CONCATENATE(base_piv2[[#This Row],[kommune]]," (",base_piv2[[#This Row],[fotoår]],")")</f>
        <v>Arendal  (2003)</v>
      </c>
      <c r="F1015" s="10" t="s">
        <v>471</v>
      </c>
      <c r="G1015" s="10">
        <v>35</v>
      </c>
      <c r="H1015" s="11" t="s">
        <v>904</v>
      </c>
    </row>
    <row r="1016" spans="1:8">
      <c r="A1016" s="10" t="s">
        <v>170</v>
      </c>
      <c r="B1016" s="10" t="str">
        <f>MID(base_piv2[[#This Row],[fnr fylke]],4,25)</f>
        <v>Aust-Agder</v>
      </c>
      <c r="C1016" s="10" t="s">
        <v>623</v>
      </c>
      <c r="D1016" s="10" t="str">
        <f>MID(base_piv2[[#This Row],[knr kommune]],6,25)</f>
        <v xml:space="preserve">Arendal </v>
      </c>
      <c r="E1016" s="10" t="str">
        <f>CONCATENATE(base_piv2[[#This Row],[kommune]]," (",base_piv2[[#This Row],[fotoår]],")")</f>
        <v>Arendal  (2003)</v>
      </c>
      <c r="F1016" s="10" t="s">
        <v>472</v>
      </c>
      <c r="G1016" s="10">
        <v>35</v>
      </c>
      <c r="H1016" s="11" t="s">
        <v>904</v>
      </c>
    </row>
    <row r="1017" spans="1:8">
      <c r="A1017" s="10" t="s">
        <v>170</v>
      </c>
      <c r="B1017" s="10" t="str">
        <f>MID(base_piv2[[#This Row],[fnr fylke]],4,25)</f>
        <v>Aust-Agder</v>
      </c>
      <c r="C1017" s="10" t="s">
        <v>624</v>
      </c>
      <c r="D1017" s="10" t="str">
        <f>MID(base_piv2[[#This Row],[knr kommune]],6,25)</f>
        <v xml:space="preserve">Gjerstad </v>
      </c>
      <c r="E1017" s="10" t="str">
        <f>CONCATENATE(base_piv2[[#This Row],[kommune]]," (",base_piv2[[#This Row],[fotoår]],")")</f>
        <v>Gjerstad  (2004)</v>
      </c>
      <c r="F1017" s="10" t="s">
        <v>467</v>
      </c>
      <c r="G1017" s="10">
        <v>9</v>
      </c>
      <c r="H1017" s="11" t="s">
        <v>908</v>
      </c>
    </row>
    <row r="1018" spans="1:8">
      <c r="A1018" s="10" t="s">
        <v>170</v>
      </c>
      <c r="B1018" s="10" t="str">
        <f>MID(base_piv2[[#This Row],[fnr fylke]],4,25)</f>
        <v>Aust-Agder</v>
      </c>
      <c r="C1018" s="10" t="s">
        <v>624</v>
      </c>
      <c r="D1018" s="10" t="str">
        <f>MID(base_piv2[[#This Row],[knr kommune]],6,25)</f>
        <v xml:space="preserve">Gjerstad </v>
      </c>
      <c r="E1018" s="10" t="str">
        <f>CONCATENATE(base_piv2[[#This Row],[kommune]]," (",base_piv2[[#This Row],[fotoår]],")")</f>
        <v>Gjerstad  (2004)</v>
      </c>
      <c r="F1018" s="10" t="s">
        <v>466</v>
      </c>
      <c r="G1018" s="10">
        <v>2</v>
      </c>
      <c r="H1018" s="11" t="s">
        <v>908</v>
      </c>
    </row>
    <row r="1019" spans="1:8">
      <c r="A1019" s="10" t="s">
        <v>170</v>
      </c>
      <c r="B1019" s="10" t="str">
        <f>MID(base_piv2[[#This Row],[fnr fylke]],4,25)</f>
        <v>Aust-Agder</v>
      </c>
      <c r="C1019" s="10" t="s">
        <v>624</v>
      </c>
      <c r="D1019" s="10" t="str">
        <f>MID(base_piv2[[#This Row],[knr kommune]],6,25)</f>
        <v xml:space="preserve">Gjerstad </v>
      </c>
      <c r="E1019" s="10" t="str">
        <f>CONCATENATE(base_piv2[[#This Row],[kommune]]," (",base_piv2[[#This Row],[fotoår]],")")</f>
        <v>Gjerstad  (2004)</v>
      </c>
      <c r="F1019" s="10" t="s">
        <v>468</v>
      </c>
      <c r="G1019" s="10">
        <v>3</v>
      </c>
      <c r="H1019" s="11" t="s">
        <v>908</v>
      </c>
    </row>
    <row r="1020" spans="1:8">
      <c r="A1020" s="10" t="s">
        <v>170</v>
      </c>
      <c r="B1020" s="10" t="str">
        <f>MID(base_piv2[[#This Row],[fnr fylke]],4,25)</f>
        <v>Aust-Agder</v>
      </c>
      <c r="C1020" s="10" t="s">
        <v>624</v>
      </c>
      <c r="D1020" s="10" t="str">
        <f>MID(base_piv2[[#This Row],[knr kommune]],6,25)</f>
        <v xml:space="preserve">Gjerstad </v>
      </c>
      <c r="E1020" s="10" t="str">
        <f>CONCATENATE(base_piv2[[#This Row],[kommune]]," (",base_piv2[[#This Row],[fotoår]],")")</f>
        <v>Gjerstad  (2004)</v>
      </c>
      <c r="F1020" s="10" t="s">
        <v>918</v>
      </c>
      <c r="G1020" s="10">
        <v>0</v>
      </c>
      <c r="H1020" s="11" t="s">
        <v>908</v>
      </c>
    </row>
    <row r="1021" spans="1:8">
      <c r="A1021" s="10" t="s">
        <v>170</v>
      </c>
      <c r="B1021" s="10" t="str">
        <f>MID(base_piv2[[#This Row],[fnr fylke]],4,25)</f>
        <v>Aust-Agder</v>
      </c>
      <c r="C1021" s="10" t="s">
        <v>624</v>
      </c>
      <c r="D1021" s="10" t="str">
        <f>MID(base_piv2[[#This Row],[knr kommune]],6,25)</f>
        <v xml:space="preserve">Gjerstad </v>
      </c>
      <c r="E1021" s="10" t="str">
        <f>CONCATENATE(base_piv2[[#This Row],[kommune]]," (",base_piv2[[#This Row],[fotoår]],")")</f>
        <v>Gjerstad  (2004)</v>
      </c>
      <c r="F1021" s="10" t="s">
        <v>470</v>
      </c>
      <c r="G1021" s="10">
        <v>1</v>
      </c>
      <c r="H1021" s="11" t="s">
        <v>908</v>
      </c>
    </row>
    <row r="1022" spans="1:8">
      <c r="A1022" s="10" t="s">
        <v>170</v>
      </c>
      <c r="B1022" s="10" t="str">
        <f>MID(base_piv2[[#This Row],[fnr fylke]],4,25)</f>
        <v>Aust-Agder</v>
      </c>
      <c r="C1022" s="10" t="s">
        <v>624</v>
      </c>
      <c r="D1022" s="10" t="str">
        <f>MID(base_piv2[[#This Row],[knr kommune]],6,25)</f>
        <v xml:space="preserve">Gjerstad </v>
      </c>
      <c r="E1022" s="10" t="str">
        <f>CONCATENATE(base_piv2[[#This Row],[kommune]]," (",base_piv2[[#This Row],[fotoår]],")")</f>
        <v>Gjerstad  (2004)</v>
      </c>
      <c r="F1022" s="10" t="s">
        <v>471</v>
      </c>
      <c r="G1022" s="10">
        <v>7</v>
      </c>
      <c r="H1022" s="11" t="s">
        <v>908</v>
      </c>
    </row>
    <row r="1023" spans="1:8">
      <c r="A1023" s="10" t="s">
        <v>170</v>
      </c>
      <c r="B1023" s="10" t="str">
        <f>MID(base_piv2[[#This Row],[fnr fylke]],4,25)</f>
        <v>Aust-Agder</v>
      </c>
      <c r="C1023" s="10" t="s">
        <v>624</v>
      </c>
      <c r="D1023" s="10" t="str">
        <f>MID(base_piv2[[#This Row],[knr kommune]],6,25)</f>
        <v xml:space="preserve">Gjerstad </v>
      </c>
      <c r="E1023" s="10" t="str">
        <f>CONCATENATE(base_piv2[[#This Row],[kommune]]," (",base_piv2[[#This Row],[fotoår]],")")</f>
        <v>Gjerstad  (2004)</v>
      </c>
      <c r="F1023" s="10" t="s">
        <v>472</v>
      </c>
      <c r="G1023" s="10">
        <v>8</v>
      </c>
      <c r="H1023" s="11" t="s">
        <v>908</v>
      </c>
    </row>
    <row r="1024" spans="1:8">
      <c r="A1024" s="10" t="s">
        <v>170</v>
      </c>
      <c r="B1024" s="10" t="str">
        <f>MID(base_piv2[[#This Row],[fnr fylke]],4,25)</f>
        <v>Aust-Agder</v>
      </c>
      <c r="C1024" s="10" t="s">
        <v>625</v>
      </c>
      <c r="D1024" s="10" t="str">
        <f>MID(base_piv2[[#This Row],[knr kommune]],6,25)</f>
        <v xml:space="preserve">Vegårshei </v>
      </c>
      <c r="E1024" s="10" t="str">
        <f>CONCATENATE(base_piv2[[#This Row],[kommune]]," (",base_piv2[[#This Row],[fotoår]],")")</f>
        <v>Vegårshei  (2004)</v>
      </c>
      <c r="F1024" s="10" t="s">
        <v>467</v>
      </c>
      <c r="G1024" s="10">
        <v>4</v>
      </c>
      <c r="H1024" s="11" t="s">
        <v>908</v>
      </c>
    </row>
    <row r="1025" spans="1:8">
      <c r="A1025" s="10" t="s">
        <v>170</v>
      </c>
      <c r="B1025" s="10" t="str">
        <f>MID(base_piv2[[#This Row],[fnr fylke]],4,25)</f>
        <v>Aust-Agder</v>
      </c>
      <c r="C1025" s="10" t="s">
        <v>625</v>
      </c>
      <c r="D1025" s="10" t="str">
        <f>MID(base_piv2[[#This Row],[knr kommune]],6,25)</f>
        <v xml:space="preserve">Vegårshei </v>
      </c>
      <c r="E1025" s="10" t="str">
        <f>CONCATENATE(base_piv2[[#This Row],[kommune]]," (",base_piv2[[#This Row],[fotoår]],")")</f>
        <v>Vegårshei  (2004)</v>
      </c>
      <c r="F1025" s="10" t="s">
        <v>466</v>
      </c>
      <c r="G1025" s="10">
        <v>1</v>
      </c>
      <c r="H1025" s="11" t="s">
        <v>908</v>
      </c>
    </row>
    <row r="1026" spans="1:8">
      <c r="A1026" s="10" t="s">
        <v>170</v>
      </c>
      <c r="B1026" s="10" t="str">
        <f>MID(base_piv2[[#This Row],[fnr fylke]],4,25)</f>
        <v>Aust-Agder</v>
      </c>
      <c r="C1026" s="10" t="s">
        <v>625</v>
      </c>
      <c r="D1026" s="10" t="str">
        <f>MID(base_piv2[[#This Row],[knr kommune]],6,25)</f>
        <v xml:space="preserve">Vegårshei </v>
      </c>
      <c r="E1026" s="10" t="str">
        <f>CONCATENATE(base_piv2[[#This Row],[kommune]]," (",base_piv2[[#This Row],[fotoår]],")")</f>
        <v>Vegårshei  (2004)</v>
      </c>
      <c r="F1026" s="10" t="s">
        <v>468</v>
      </c>
      <c r="G1026" s="10">
        <v>2</v>
      </c>
      <c r="H1026" s="11" t="s">
        <v>908</v>
      </c>
    </row>
    <row r="1027" spans="1:8">
      <c r="A1027" s="10" t="s">
        <v>170</v>
      </c>
      <c r="B1027" s="10" t="str">
        <f>MID(base_piv2[[#This Row],[fnr fylke]],4,25)</f>
        <v>Aust-Agder</v>
      </c>
      <c r="C1027" s="10" t="s">
        <v>625</v>
      </c>
      <c r="D1027" s="10" t="str">
        <f>MID(base_piv2[[#This Row],[knr kommune]],6,25)</f>
        <v xml:space="preserve">Vegårshei </v>
      </c>
      <c r="E1027" s="10" t="str">
        <f>CONCATENATE(base_piv2[[#This Row],[kommune]]," (",base_piv2[[#This Row],[fotoår]],")")</f>
        <v>Vegårshei  (2004)</v>
      </c>
      <c r="F1027" s="10" t="s">
        <v>918</v>
      </c>
      <c r="G1027" s="10">
        <v>0</v>
      </c>
      <c r="H1027" s="11" t="s">
        <v>908</v>
      </c>
    </row>
    <row r="1028" spans="1:8">
      <c r="A1028" s="10" t="s">
        <v>170</v>
      </c>
      <c r="B1028" s="10" t="str">
        <f>MID(base_piv2[[#This Row],[fnr fylke]],4,25)</f>
        <v>Aust-Agder</v>
      </c>
      <c r="C1028" s="10" t="s">
        <v>625</v>
      </c>
      <c r="D1028" s="10" t="str">
        <f>MID(base_piv2[[#This Row],[knr kommune]],6,25)</f>
        <v xml:space="preserve">Vegårshei </v>
      </c>
      <c r="E1028" s="10" t="str">
        <f>CONCATENATE(base_piv2[[#This Row],[kommune]]," (",base_piv2[[#This Row],[fotoår]],")")</f>
        <v>Vegårshei  (2004)</v>
      </c>
      <c r="F1028" s="10" t="s">
        <v>470</v>
      </c>
      <c r="G1028" s="10">
        <v>3</v>
      </c>
      <c r="H1028" s="11" t="s">
        <v>908</v>
      </c>
    </row>
    <row r="1029" spans="1:8">
      <c r="A1029" s="10" t="s">
        <v>170</v>
      </c>
      <c r="B1029" s="10" t="str">
        <f>MID(base_piv2[[#This Row],[fnr fylke]],4,25)</f>
        <v>Aust-Agder</v>
      </c>
      <c r="C1029" s="10" t="s">
        <v>625</v>
      </c>
      <c r="D1029" s="10" t="str">
        <f>MID(base_piv2[[#This Row],[knr kommune]],6,25)</f>
        <v xml:space="preserve">Vegårshei </v>
      </c>
      <c r="E1029" s="10" t="str">
        <f>CONCATENATE(base_piv2[[#This Row],[kommune]]," (",base_piv2[[#This Row],[fotoår]],")")</f>
        <v>Vegårshei  (2004)</v>
      </c>
      <c r="F1029" s="10" t="s">
        <v>471</v>
      </c>
      <c r="G1029" s="10">
        <v>0</v>
      </c>
      <c r="H1029" s="11" t="s">
        <v>908</v>
      </c>
    </row>
    <row r="1030" spans="1:8">
      <c r="A1030" s="10" t="s">
        <v>170</v>
      </c>
      <c r="B1030" s="10" t="str">
        <f>MID(base_piv2[[#This Row],[fnr fylke]],4,25)</f>
        <v>Aust-Agder</v>
      </c>
      <c r="C1030" s="10" t="s">
        <v>625</v>
      </c>
      <c r="D1030" s="10" t="str">
        <f>MID(base_piv2[[#This Row],[knr kommune]],6,25)</f>
        <v xml:space="preserve">Vegårshei </v>
      </c>
      <c r="E1030" s="10" t="str">
        <f>CONCATENATE(base_piv2[[#This Row],[kommune]]," (",base_piv2[[#This Row],[fotoår]],")")</f>
        <v>Vegårshei  (2004)</v>
      </c>
      <c r="F1030" s="10" t="s">
        <v>472</v>
      </c>
      <c r="G1030" s="10">
        <v>2</v>
      </c>
      <c r="H1030" s="11" t="s">
        <v>908</v>
      </c>
    </row>
    <row r="1031" spans="1:8">
      <c r="A1031" s="10" t="s">
        <v>170</v>
      </c>
      <c r="B1031" s="10" t="str">
        <f>MID(base_piv2[[#This Row],[fnr fylke]],4,25)</f>
        <v>Aust-Agder</v>
      </c>
      <c r="C1031" s="10" t="s">
        <v>626</v>
      </c>
      <c r="D1031" s="10" t="str">
        <f>MID(base_piv2[[#This Row],[knr kommune]],6,25)</f>
        <v>Tvedestrand</v>
      </c>
      <c r="E1031" s="10" t="str">
        <f>CONCATENATE(base_piv2[[#This Row],[kommune]]," (",base_piv2[[#This Row],[fotoår]],")")</f>
        <v>Tvedestrand (2004)</v>
      </c>
      <c r="F1031" s="10" t="s">
        <v>467</v>
      </c>
      <c r="G1031" s="10">
        <v>27</v>
      </c>
      <c r="H1031" s="11" t="s">
        <v>908</v>
      </c>
    </row>
    <row r="1032" spans="1:8">
      <c r="A1032" s="10" t="s">
        <v>170</v>
      </c>
      <c r="B1032" s="10" t="str">
        <f>MID(base_piv2[[#This Row],[fnr fylke]],4,25)</f>
        <v>Aust-Agder</v>
      </c>
      <c r="C1032" s="10" t="s">
        <v>626</v>
      </c>
      <c r="D1032" s="10" t="str">
        <f>MID(base_piv2[[#This Row],[knr kommune]],6,25)</f>
        <v>Tvedestrand</v>
      </c>
      <c r="E1032" s="10" t="str">
        <f>CONCATENATE(base_piv2[[#This Row],[kommune]]," (",base_piv2[[#This Row],[fotoår]],")")</f>
        <v>Tvedestrand (2004)</v>
      </c>
      <c r="F1032" s="10" t="s">
        <v>466</v>
      </c>
      <c r="G1032" s="10">
        <v>6</v>
      </c>
      <c r="H1032" s="11" t="s">
        <v>908</v>
      </c>
    </row>
    <row r="1033" spans="1:8">
      <c r="A1033" s="10" t="s">
        <v>170</v>
      </c>
      <c r="B1033" s="10" t="str">
        <f>MID(base_piv2[[#This Row],[fnr fylke]],4,25)</f>
        <v>Aust-Agder</v>
      </c>
      <c r="C1033" s="10" t="s">
        <v>626</v>
      </c>
      <c r="D1033" s="10" t="str">
        <f>MID(base_piv2[[#This Row],[knr kommune]],6,25)</f>
        <v>Tvedestrand</v>
      </c>
      <c r="E1033" s="10" t="str">
        <f>CONCATENATE(base_piv2[[#This Row],[kommune]]," (",base_piv2[[#This Row],[fotoår]],")")</f>
        <v>Tvedestrand (2004)</v>
      </c>
      <c r="F1033" s="10" t="s">
        <v>468</v>
      </c>
      <c r="G1033" s="10">
        <v>32</v>
      </c>
      <c r="H1033" s="11" t="s">
        <v>908</v>
      </c>
    </row>
    <row r="1034" spans="1:8">
      <c r="A1034" s="10" t="s">
        <v>170</v>
      </c>
      <c r="B1034" s="10" t="str">
        <f>MID(base_piv2[[#This Row],[fnr fylke]],4,25)</f>
        <v>Aust-Agder</v>
      </c>
      <c r="C1034" s="10" t="s">
        <v>626</v>
      </c>
      <c r="D1034" s="10" t="str">
        <f>MID(base_piv2[[#This Row],[knr kommune]],6,25)</f>
        <v>Tvedestrand</v>
      </c>
      <c r="E1034" s="10" t="str">
        <f>CONCATENATE(base_piv2[[#This Row],[kommune]]," (",base_piv2[[#This Row],[fotoår]],")")</f>
        <v>Tvedestrand (2004)</v>
      </c>
      <c r="F1034" s="10" t="s">
        <v>918</v>
      </c>
      <c r="G1034" s="10">
        <v>4</v>
      </c>
      <c r="H1034" s="11" t="s">
        <v>908</v>
      </c>
    </row>
    <row r="1035" spans="1:8">
      <c r="A1035" s="10" t="s">
        <v>170</v>
      </c>
      <c r="B1035" s="10" t="str">
        <f>MID(base_piv2[[#This Row],[fnr fylke]],4,25)</f>
        <v>Aust-Agder</v>
      </c>
      <c r="C1035" s="10" t="s">
        <v>626</v>
      </c>
      <c r="D1035" s="10" t="str">
        <f>MID(base_piv2[[#This Row],[knr kommune]],6,25)</f>
        <v>Tvedestrand</v>
      </c>
      <c r="E1035" s="10" t="str">
        <f>CONCATENATE(base_piv2[[#This Row],[kommune]]," (",base_piv2[[#This Row],[fotoår]],")")</f>
        <v>Tvedestrand (2004)</v>
      </c>
      <c r="F1035" s="10" t="s">
        <v>470</v>
      </c>
      <c r="G1035" s="10">
        <v>9</v>
      </c>
      <c r="H1035" s="11" t="s">
        <v>908</v>
      </c>
    </row>
    <row r="1036" spans="1:8">
      <c r="A1036" s="10" t="s">
        <v>170</v>
      </c>
      <c r="B1036" s="10" t="str">
        <f>MID(base_piv2[[#This Row],[fnr fylke]],4,25)</f>
        <v>Aust-Agder</v>
      </c>
      <c r="C1036" s="10" t="s">
        <v>626</v>
      </c>
      <c r="D1036" s="10" t="str">
        <f>MID(base_piv2[[#This Row],[knr kommune]],6,25)</f>
        <v>Tvedestrand</v>
      </c>
      <c r="E1036" s="10" t="str">
        <f>CONCATENATE(base_piv2[[#This Row],[kommune]]," (",base_piv2[[#This Row],[fotoår]],")")</f>
        <v>Tvedestrand (2004)</v>
      </c>
      <c r="F1036" s="10" t="s">
        <v>471</v>
      </c>
      <c r="G1036" s="10">
        <v>1</v>
      </c>
      <c r="H1036" s="11" t="s">
        <v>908</v>
      </c>
    </row>
    <row r="1037" spans="1:8">
      <c r="A1037" s="10" t="s">
        <v>170</v>
      </c>
      <c r="B1037" s="10" t="str">
        <f>MID(base_piv2[[#This Row],[fnr fylke]],4,25)</f>
        <v>Aust-Agder</v>
      </c>
      <c r="C1037" s="10" t="s">
        <v>626</v>
      </c>
      <c r="D1037" s="10" t="str">
        <f>MID(base_piv2[[#This Row],[knr kommune]],6,25)</f>
        <v>Tvedestrand</v>
      </c>
      <c r="E1037" s="10" t="str">
        <f>CONCATENATE(base_piv2[[#This Row],[kommune]]," (",base_piv2[[#This Row],[fotoår]],")")</f>
        <v>Tvedestrand (2004)</v>
      </c>
      <c r="F1037" s="10" t="s">
        <v>472</v>
      </c>
      <c r="G1037" s="10">
        <v>3</v>
      </c>
      <c r="H1037" s="11" t="s">
        <v>908</v>
      </c>
    </row>
    <row r="1038" spans="1:8">
      <c r="A1038" s="10" t="s">
        <v>170</v>
      </c>
      <c r="B1038" s="10" t="str">
        <f>MID(base_piv2[[#This Row],[fnr fylke]],4,25)</f>
        <v>Aust-Agder</v>
      </c>
      <c r="C1038" s="10" t="s">
        <v>627</v>
      </c>
      <c r="D1038" s="10" t="str">
        <f>MID(base_piv2[[#This Row],[knr kommune]],6,25)</f>
        <v xml:space="preserve">Froland </v>
      </c>
      <c r="E1038" s="10" t="str">
        <f>CONCATENATE(base_piv2[[#This Row],[kommune]]," (",base_piv2[[#This Row],[fotoår]],")")</f>
        <v>Froland  (2009)</v>
      </c>
      <c r="F1038" s="10" t="s">
        <v>467</v>
      </c>
      <c r="G1038" s="10">
        <v>8</v>
      </c>
      <c r="H1038" s="11" t="s">
        <v>913</v>
      </c>
    </row>
    <row r="1039" spans="1:8">
      <c r="A1039" s="10" t="s">
        <v>170</v>
      </c>
      <c r="B1039" s="10" t="str">
        <f>MID(base_piv2[[#This Row],[fnr fylke]],4,25)</f>
        <v>Aust-Agder</v>
      </c>
      <c r="C1039" s="10" t="s">
        <v>627</v>
      </c>
      <c r="D1039" s="10" t="str">
        <f>MID(base_piv2[[#This Row],[knr kommune]],6,25)</f>
        <v xml:space="preserve">Froland </v>
      </c>
      <c r="E1039" s="10" t="str">
        <f>CONCATENATE(base_piv2[[#This Row],[kommune]]," (",base_piv2[[#This Row],[fotoår]],")")</f>
        <v>Froland  (2009)</v>
      </c>
      <c r="F1039" s="10" t="s">
        <v>466</v>
      </c>
      <c r="G1039" s="10">
        <v>0</v>
      </c>
      <c r="H1039" s="11" t="s">
        <v>913</v>
      </c>
    </row>
    <row r="1040" spans="1:8">
      <c r="A1040" s="10" t="s">
        <v>170</v>
      </c>
      <c r="B1040" s="10" t="str">
        <f>MID(base_piv2[[#This Row],[fnr fylke]],4,25)</f>
        <v>Aust-Agder</v>
      </c>
      <c r="C1040" s="10" t="s">
        <v>627</v>
      </c>
      <c r="D1040" s="10" t="str">
        <f>MID(base_piv2[[#This Row],[knr kommune]],6,25)</f>
        <v xml:space="preserve">Froland </v>
      </c>
      <c r="E1040" s="10" t="str">
        <f>CONCATENATE(base_piv2[[#This Row],[kommune]]," (",base_piv2[[#This Row],[fotoår]],")")</f>
        <v>Froland  (2009)</v>
      </c>
      <c r="F1040" s="10" t="s">
        <v>468</v>
      </c>
      <c r="G1040" s="10">
        <v>3</v>
      </c>
      <c r="H1040" s="11" t="s">
        <v>913</v>
      </c>
    </row>
    <row r="1041" spans="1:8">
      <c r="A1041" s="10" t="s">
        <v>170</v>
      </c>
      <c r="B1041" s="10" t="str">
        <f>MID(base_piv2[[#This Row],[fnr fylke]],4,25)</f>
        <v>Aust-Agder</v>
      </c>
      <c r="C1041" s="10" t="s">
        <v>627</v>
      </c>
      <c r="D1041" s="10" t="str">
        <f>MID(base_piv2[[#This Row],[knr kommune]],6,25)</f>
        <v xml:space="preserve">Froland </v>
      </c>
      <c r="E1041" s="10" t="str">
        <f>CONCATENATE(base_piv2[[#This Row],[kommune]]," (",base_piv2[[#This Row],[fotoår]],")")</f>
        <v>Froland  (2009)</v>
      </c>
      <c r="F1041" s="10" t="s">
        <v>918</v>
      </c>
      <c r="G1041" s="10">
        <v>3</v>
      </c>
      <c r="H1041" s="11" t="s">
        <v>913</v>
      </c>
    </row>
    <row r="1042" spans="1:8">
      <c r="A1042" s="10" t="s">
        <v>170</v>
      </c>
      <c r="B1042" s="10" t="str">
        <f>MID(base_piv2[[#This Row],[fnr fylke]],4,25)</f>
        <v>Aust-Agder</v>
      </c>
      <c r="C1042" s="10" t="s">
        <v>627</v>
      </c>
      <c r="D1042" s="10" t="str">
        <f>MID(base_piv2[[#This Row],[knr kommune]],6,25)</f>
        <v xml:space="preserve">Froland </v>
      </c>
      <c r="E1042" s="10" t="str">
        <f>CONCATENATE(base_piv2[[#This Row],[kommune]]," (",base_piv2[[#This Row],[fotoår]],")")</f>
        <v>Froland  (2009)</v>
      </c>
      <c r="F1042" s="10" t="s">
        <v>470</v>
      </c>
      <c r="G1042" s="10">
        <v>1</v>
      </c>
      <c r="H1042" s="11" t="s">
        <v>913</v>
      </c>
    </row>
    <row r="1043" spans="1:8">
      <c r="A1043" s="10" t="s">
        <v>170</v>
      </c>
      <c r="B1043" s="10" t="str">
        <f>MID(base_piv2[[#This Row],[fnr fylke]],4,25)</f>
        <v>Aust-Agder</v>
      </c>
      <c r="C1043" s="10" t="s">
        <v>627</v>
      </c>
      <c r="D1043" s="10" t="str">
        <f>MID(base_piv2[[#This Row],[knr kommune]],6,25)</f>
        <v xml:space="preserve">Froland </v>
      </c>
      <c r="E1043" s="10" t="str">
        <f>CONCATENATE(base_piv2[[#This Row],[kommune]]," (",base_piv2[[#This Row],[fotoår]],")")</f>
        <v>Froland  (2009)</v>
      </c>
      <c r="F1043" s="10" t="s">
        <v>471</v>
      </c>
      <c r="G1043" s="10">
        <v>7</v>
      </c>
      <c r="H1043" s="11" t="s">
        <v>913</v>
      </c>
    </row>
    <row r="1044" spans="1:8">
      <c r="A1044" s="10" t="s">
        <v>170</v>
      </c>
      <c r="B1044" s="10" t="str">
        <f>MID(base_piv2[[#This Row],[fnr fylke]],4,25)</f>
        <v>Aust-Agder</v>
      </c>
      <c r="C1044" s="10" t="s">
        <v>627</v>
      </c>
      <c r="D1044" s="10" t="str">
        <f>MID(base_piv2[[#This Row],[knr kommune]],6,25)</f>
        <v xml:space="preserve">Froland </v>
      </c>
      <c r="E1044" s="10" t="str">
        <f>CONCATENATE(base_piv2[[#This Row],[kommune]]," (",base_piv2[[#This Row],[fotoår]],")")</f>
        <v>Froland  (2009)</v>
      </c>
      <c r="F1044" s="10" t="s">
        <v>472</v>
      </c>
      <c r="G1044" s="10">
        <v>0</v>
      </c>
      <c r="H1044" s="11" t="s">
        <v>913</v>
      </c>
    </row>
    <row r="1045" spans="1:8">
      <c r="A1045" s="10" t="s">
        <v>170</v>
      </c>
      <c r="B1045" s="10" t="str">
        <f>MID(base_piv2[[#This Row],[fnr fylke]],4,25)</f>
        <v>Aust-Agder</v>
      </c>
      <c r="C1045" s="10" t="s">
        <v>628</v>
      </c>
      <c r="D1045" s="10" t="str">
        <f>MID(base_piv2[[#This Row],[knr kommune]],6,25)</f>
        <v xml:space="preserve">Lillesand </v>
      </c>
      <c r="E1045" s="10" t="str">
        <f>CONCATENATE(base_piv2[[#This Row],[kommune]]," (",base_piv2[[#This Row],[fotoår]],")")</f>
        <v>Lillesand  (1999)</v>
      </c>
      <c r="F1045" s="10" t="s">
        <v>467</v>
      </c>
      <c r="G1045" s="10">
        <v>213</v>
      </c>
      <c r="H1045" s="11" t="s">
        <v>915</v>
      </c>
    </row>
    <row r="1046" spans="1:8">
      <c r="A1046" s="10" t="s">
        <v>170</v>
      </c>
      <c r="B1046" s="10" t="str">
        <f>MID(base_piv2[[#This Row],[fnr fylke]],4,25)</f>
        <v>Aust-Agder</v>
      </c>
      <c r="C1046" s="10" t="s">
        <v>628</v>
      </c>
      <c r="D1046" s="10" t="str">
        <f>MID(base_piv2[[#This Row],[knr kommune]],6,25)</f>
        <v xml:space="preserve">Lillesand </v>
      </c>
      <c r="E1046" s="10" t="str">
        <f>CONCATENATE(base_piv2[[#This Row],[kommune]]," (",base_piv2[[#This Row],[fotoår]],")")</f>
        <v>Lillesand  (1999)</v>
      </c>
      <c r="F1046" s="10" t="s">
        <v>466</v>
      </c>
      <c r="G1046" s="10">
        <v>69</v>
      </c>
      <c r="H1046" s="11" t="s">
        <v>915</v>
      </c>
    </row>
    <row r="1047" spans="1:8">
      <c r="A1047" s="10" t="s">
        <v>170</v>
      </c>
      <c r="B1047" s="10" t="str">
        <f>MID(base_piv2[[#This Row],[fnr fylke]],4,25)</f>
        <v>Aust-Agder</v>
      </c>
      <c r="C1047" s="10" t="s">
        <v>628</v>
      </c>
      <c r="D1047" s="10" t="str">
        <f>MID(base_piv2[[#This Row],[knr kommune]],6,25)</f>
        <v xml:space="preserve">Lillesand </v>
      </c>
      <c r="E1047" s="10" t="str">
        <f>CONCATENATE(base_piv2[[#This Row],[kommune]]," (",base_piv2[[#This Row],[fotoår]],")")</f>
        <v>Lillesand  (1999)</v>
      </c>
      <c r="F1047" s="10" t="s">
        <v>468</v>
      </c>
      <c r="G1047" s="10">
        <v>149</v>
      </c>
      <c r="H1047" s="11" t="s">
        <v>915</v>
      </c>
    </row>
    <row r="1048" spans="1:8">
      <c r="A1048" s="10" t="s">
        <v>170</v>
      </c>
      <c r="B1048" s="10" t="str">
        <f>MID(base_piv2[[#This Row],[fnr fylke]],4,25)</f>
        <v>Aust-Agder</v>
      </c>
      <c r="C1048" s="10" t="s">
        <v>628</v>
      </c>
      <c r="D1048" s="10" t="str">
        <f>MID(base_piv2[[#This Row],[knr kommune]],6,25)</f>
        <v xml:space="preserve">Lillesand </v>
      </c>
      <c r="E1048" s="10" t="str">
        <f>CONCATENATE(base_piv2[[#This Row],[kommune]]," (",base_piv2[[#This Row],[fotoår]],")")</f>
        <v>Lillesand  (1999)</v>
      </c>
      <c r="F1048" s="10" t="s">
        <v>918</v>
      </c>
      <c r="G1048" s="10">
        <v>45</v>
      </c>
      <c r="H1048" s="11" t="s">
        <v>915</v>
      </c>
    </row>
    <row r="1049" spans="1:8">
      <c r="A1049" s="10" t="s">
        <v>170</v>
      </c>
      <c r="B1049" s="10" t="str">
        <f>MID(base_piv2[[#This Row],[fnr fylke]],4,25)</f>
        <v>Aust-Agder</v>
      </c>
      <c r="C1049" s="10" t="s">
        <v>628</v>
      </c>
      <c r="D1049" s="10" t="str">
        <f>MID(base_piv2[[#This Row],[knr kommune]],6,25)</f>
        <v xml:space="preserve">Lillesand </v>
      </c>
      <c r="E1049" s="10" t="str">
        <f>CONCATENATE(base_piv2[[#This Row],[kommune]]," (",base_piv2[[#This Row],[fotoår]],")")</f>
        <v>Lillesand  (1999)</v>
      </c>
      <c r="F1049" s="10" t="s">
        <v>470</v>
      </c>
      <c r="G1049" s="10">
        <v>57</v>
      </c>
      <c r="H1049" s="11" t="s">
        <v>915</v>
      </c>
    </row>
    <row r="1050" spans="1:8">
      <c r="A1050" s="10" t="s">
        <v>170</v>
      </c>
      <c r="B1050" s="10" t="str">
        <f>MID(base_piv2[[#This Row],[fnr fylke]],4,25)</f>
        <v>Aust-Agder</v>
      </c>
      <c r="C1050" s="10" t="s">
        <v>628</v>
      </c>
      <c r="D1050" s="10" t="str">
        <f>MID(base_piv2[[#This Row],[knr kommune]],6,25)</f>
        <v xml:space="preserve">Lillesand </v>
      </c>
      <c r="E1050" s="10" t="str">
        <f>CONCATENATE(base_piv2[[#This Row],[kommune]]," (",base_piv2[[#This Row],[fotoår]],")")</f>
        <v>Lillesand  (1999)</v>
      </c>
      <c r="F1050" s="10" t="s">
        <v>471</v>
      </c>
      <c r="G1050" s="10">
        <v>69</v>
      </c>
      <c r="H1050" s="11" t="s">
        <v>915</v>
      </c>
    </row>
    <row r="1051" spans="1:8">
      <c r="A1051" s="10" t="s">
        <v>170</v>
      </c>
      <c r="B1051" s="10" t="str">
        <f>MID(base_piv2[[#This Row],[fnr fylke]],4,25)</f>
        <v>Aust-Agder</v>
      </c>
      <c r="C1051" s="10" t="s">
        <v>628</v>
      </c>
      <c r="D1051" s="10" t="str">
        <f>MID(base_piv2[[#This Row],[knr kommune]],6,25)</f>
        <v xml:space="preserve">Lillesand </v>
      </c>
      <c r="E1051" s="10" t="str">
        <f>CONCATENATE(base_piv2[[#This Row],[kommune]]," (",base_piv2[[#This Row],[fotoår]],")")</f>
        <v>Lillesand  (1999)</v>
      </c>
      <c r="F1051" s="10" t="s">
        <v>472</v>
      </c>
      <c r="G1051" s="10">
        <v>33</v>
      </c>
      <c r="H1051" s="11" t="s">
        <v>915</v>
      </c>
    </row>
    <row r="1052" spans="1:8">
      <c r="A1052" s="10" t="s">
        <v>170</v>
      </c>
      <c r="B1052" s="10" t="str">
        <f>MID(base_piv2[[#This Row],[fnr fylke]],4,25)</f>
        <v>Aust-Agder</v>
      </c>
      <c r="C1052" s="10" t="s">
        <v>629</v>
      </c>
      <c r="D1052" s="10" t="str">
        <f>MID(base_piv2[[#This Row],[knr kommune]],6,25)</f>
        <v xml:space="preserve">Birkenes </v>
      </c>
      <c r="E1052" s="10" t="str">
        <f>CONCATENATE(base_piv2[[#This Row],[kommune]]," (",base_piv2[[#This Row],[fotoår]],")")</f>
        <v>Birkenes  (2007)</v>
      </c>
      <c r="F1052" s="10" t="s">
        <v>467</v>
      </c>
      <c r="G1052" s="10">
        <v>25</v>
      </c>
      <c r="H1052" s="11" t="s">
        <v>907</v>
      </c>
    </row>
    <row r="1053" spans="1:8">
      <c r="A1053" s="10" t="s">
        <v>170</v>
      </c>
      <c r="B1053" s="10" t="str">
        <f>MID(base_piv2[[#This Row],[fnr fylke]],4,25)</f>
        <v>Aust-Agder</v>
      </c>
      <c r="C1053" s="10" t="s">
        <v>629</v>
      </c>
      <c r="D1053" s="10" t="str">
        <f>MID(base_piv2[[#This Row],[knr kommune]],6,25)</f>
        <v xml:space="preserve">Birkenes </v>
      </c>
      <c r="E1053" s="10" t="str">
        <f>CONCATENATE(base_piv2[[#This Row],[kommune]]," (",base_piv2[[#This Row],[fotoår]],")")</f>
        <v>Birkenes  (2007)</v>
      </c>
      <c r="F1053" s="10" t="s">
        <v>466</v>
      </c>
      <c r="G1053" s="10">
        <v>1</v>
      </c>
      <c r="H1053" s="11" t="s">
        <v>907</v>
      </c>
    </row>
    <row r="1054" spans="1:8">
      <c r="A1054" s="10" t="s">
        <v>170</v>
      </c>
      <c r="B1054" s="10" t="str">
        <f>MID(base_piv2[[#This Row],[fnr fylke]],4,25)</f>
        <v>Aust-Agder</v>
      </c>
      <c r="C1054" s="10" t="s">
        <v>629</v>
      </c>
      <c r="D1054" s="10" t="str">
        <f>MID(base_piv2[[#This Row],[knr kommune]],6,25)</f>
        <v xml:space="preserve">Birkenes </v>
      </c>
      <c r="E1054" s="10" t="str">
        <f>CONCATENATE(base_piv2[[#This Row],[kommune]]," (",base_piv2[[#This Row],[fotoår]],")")</f>
        <v>Birkenes  (2007)</v>
      </c>
      <c r="F1054" s="10" t="s">
        <v>468</v>
      </c>
      <c r="G1054" s="10">
        <v>19</v>
      </c>
      <c r="H1054" s="11" t="s">
        <v>907</v>
      </c>
    </row>
    <row r="1055" spans="1:8">
      <c r="A1055" s="10" t="s">
        <v>170</v>
      </c>
      <c r="B1055" s="10" t="str">
        <f>MID(base_piv2[[#This Row],[fnr fylke]],4,25)</f>
        <v>Aust-Agder</v>
      </c>
      <c r="C1055" s="10" t="s">
        <v>629</v>
      </c>
      <c r="D1055" s="10" t="str">
        <f>MID(base_piv2[[#This Row],[knr kommune]],6,25)</f>
        <v xml:space="preserve">Birkenes </v>
      </c>
      <c r="E1055" s="10" t="str">
        <f>CONCATENATE(base_piv2[[#This Row],[kommune]]," (",base_piv2[[#This Row],[fotoår]],")")</f>
        <v>Birkenes  (2007)</v>
      </c>
      <c r="F1055" s="10" t="s">
        <v>918</v>
      </c>
      <c r="G1055" s="10">
        <v>16</v>
      </c>
      <c r="H1055" s="11" t="s">
        <v>907</v>
      </c>
    </row>
    <row r="1056" spans="1:8">
      <c r="A1056" s="10" t="s">
        <v>170</v>
      </c>
      <c r="B1056" s="10" t="str">
        <f>MID(base_piv2[[#This Row],[fnr fylke]],4,25)</f>
        <v>Aust-Agder</v>
      </c>
      <c r="C1056" s="10" t="s">
        <v>629</v>
      </c>
      <c r="D1056" s="10" t="str">
        <f>MID(base_piv2[[#This Row],[knr kommune]],6,25)</f>
        <v xml:space="preserve">Birkenes </v>
      </c>
      <c r="E1056" s="10" t="str">
        <f>CONCATENATE(base_piv2[[#This Row],[kommune]]," (",base_piv2[[#This Row],[fotoår]],")")</f>
        <v>Birkenes  (2007)</v>
      </c>
      <c r="F1056" s="10" t="s">
        <v>470</v>
      </c>
      <c r="G1056" s="10">
        <v>8</v>
      </c>
      <c r="H1056" s="11" t="s">
        <v>907</v>
      </c>
    </row>
    <row r="1057" spans="1:8">
      <c r="A1057" s="10" t="s">
        <v>170</v>
      </c>
      <c r="B1057" s="10" t="str">
        <f>MID(base_piv2[[#This Row],[fnr fylke]],4,25)</f>
        <v>Aust-Agder</v>
      </c>
      <c r="C1057" s="10" t="s">
        <v>629</v>
      </c>
      <c r="D1057" s="10" t="str">
        <f>MID(base_piv2[[#This Row],[knr kommune]],6,25)</f>
        <v xml:space="preserve">Birkenes </v>
      </c>
      <c r="E1057" s="10" t="str">
        <f>CONCATENATE(base_piv2[[#This Row],[kommune]]," (",base_piv2[[#This Row],[fotoår]],")")</f>
        <v>Birkenes  (2007)</v>
      </c>
      <c r="F1057" s="10" t="s">
        <v>471</v>
      </c>
      <c r="G1057" s="10">
        <v>18</v>
      </c>
      <c r="H1057" s="11" t="s">
        <v>907</v>
      </c>
    </row>
    <row r="1058" spans="1:8">
      <c r="A1058" s="10" t="s">
        <v>170</v>
      </c>
      <c r="B1058" s="10" t="str">
        <f>MID(base_piv2[[#This Row],[fnr fylke]],4,25)</f>
        <v>Aust-Agder</v>
      </c>
      <c r="C1058" s="10" t="s">
        <v>629</v>
      </c>
      <c r="D1058" s="10" t="str">
        <f>MID(base_piv2[[#This Row],[knr kommune]],6,25)</f>
        <v xml:space="preserve">Birkenes </v>
      </c>
      <c r="E1058" s="10" t="str">
        <f>CONCATENATE(base_piv2[[#This Row],[kommune]]," (",base_piv2[[#This Row],[fotoår]],")")</f>
        <v>Birkenes  (2007)</v>
      </c>
      <c r="F1058" s="10" t="s">
        <v>472</v>
      </c>
      <c r="G1058" s="10">
        <v>8</v>
      </c>
      <c r="H1058" s="11" t="s">
        <v>907</v>
      </c>
    </row>
    <row r="1059" spans="1:8">
      <c r="A1059" s="10" t="s">
        <v>170</v>
      </c>
      <c r="B1059" s="10" t="str">
        <f>MID(base_piv2[[#This Row],[fnr fylke]],4,25)</f>
        <v>Aust-Agder</v>
      </c>
      <c r="C1059" s="10" t="s">
        <v>630</v>
      </c>
      <c r="D1059" s="10" t="str">
        <f>MID(base_piv2[[#This Row],[knr kommune]],6,25)</f>
        <v xml:space="preserve">Åmli </v>
      </c>
      <c r="E1059" s="10" t="str">
        <f>CONCATENATE(base_piv2[[#This Row],[kommune]]," (",base_piv2[[#This Row],[fotoår]],")")</f>
        <v>Åmli  (2009)</v>
      </c>
      <c r="F1059" s="10" t="s">
        <v>467</v>
      </c>
      <c r="G1059" s="10">
        <v>5</v>
      </c>
      <c r="H1059" s="11" t="s">
        <v>913</v>
      </c>
    </row>
    <row r="1060" spans="1:8">
      <c r="A1060" s="10" t="s">
        <v>170</v>
      </c>
      <c r="B1060" s="10" t="str">
        <f>MID(base_piv2[[#This Row],[fnr fylke]],4,25)</f>
        <v>Aust-Agder</v>
      </c>
      <c r="C1060" s="10" t="s">
        <v>630</v>
      </c>
      <c r="D1060" s="10" t="str">
        <f>MID(base_piv2[[#This Row],[knr kommune]],6,25)</f>
        <v xml:space="preserve">Åmli </v>
      </c>
      <c r="E1060" s="10" t="str">
        <f>CONCATENATE(base_piv2[[#This Row],[kommune]]," (",base_piv2[[#This Row],[fotoår]],")")</f>
        <v>Åmli  (2009)</v>
      </c>
      <c r="F1060" s="10" t="s">
        <v>466</v>
      </c>
      <c r="G1060" s="10">
        <v>0</v>
      </c>
      <c r="H1060" s="11" t="s">
        <v>913</v>
      </c>
    </row>
    <row r="1061" spans="1:8">
      <c r="A1061" s="10" t="s">
        <v>170</v>
      </c>
      <c r="B1061" s="10" t="str">
        <f>MID(base_piv2[[#This Row],[fnr fylke]],4,25)</f>
        <v>Aust-Agder</v>
      </c>
      <c r="C1061" s="10" t="s">
        <v>630</v>
      </c>
      <c r="D1061" s="10" t="str">
        <f>MID(base_piv2[[#This Row],[knr kommune]],6,25)</f>
        <v xml:space="preserve">Åmli </v>
      </c>
      <c r="E1061" s="10" t="str">
        <f>CONCATENATE(base_piv2[[#This Row],[kommune]]," (",base_piv2[[#This Row],[fotoår]],")")</f>
        <v>Åmli  (2009)</v>
      </c>
      <c r="F1061" s="10" t="s">
        <v>468</v>
      </c>
      <c r="G1061" s="10">
        <v>18</v>
      </c>
      <c r="H1061" s="11" t="s">
        <v>913</v>
      </c>
    </row>
    <row r="1062" spans="1:8">
      <c r="A1062" s="10" t="s">
        <v>170</v>
      </c>
      <c r="B1062" s="10" t="str">
        <f>MID(base_piv2[[#This Row],[fnr fylke]],4,25)</f>
        <v>Aust-Agder</v>
      </c>
      <c r="C1062" s="10" t="s">
        <v>630</v>
      </c>
      <c r="D1062" s="10" t="str">
        <f>MID(base_piv2[[#This Row],[knr kommune]],6,25)</f>
        <v xml:space="preserve">Åmli </v>
      </c>
      <c r="E1062" s="10" t="str">
        <f>CONCATENATE(base_piv2[[#This Row],[kommune]]," (",base_piv2[[#This Row],[fotoår]],")")</f>
        <v>Åmli  (2009)</v>
      </c>
      <c r="F1062" s="10" t="s">
        <v>918</v>
      </c>
      <c r="G1062" s="10">
        <v>11</v>
      </c>
      <c r="H1062" s="11" t="s">
        <v>913</v>
      </c>
    </row>
    <row r="1063" spans="1:8">
      <c r="A1063" s="10" t="s">
        <v>170</v>
      </c>
      <c r="B1063" s="10" t="str">
        <f>MID(base_piv2[[#This Row],[fnr fylke]],4,25)</f>
        <v>Aust-Agder</v>
      </c>
      <c r="C1063" s="10" t="s">
        <v>630</v>
      </c>
      <c r="D1063" s="10" t="str">
        <f>MID(base_piv2[[#This Row],[knr kommune]],6,25)</f>
        <v xml:space="preserve">Åmli </v>
      </c>
      <c r="E1063" s="10" t="str">
        <f>CONCATENATE(base_piv2[[#This Row],[kommune]]," (",base_piv2[[#This Row],[fotoår]],")")</f>
        <v>Åmli  (2009)</v>
      </c>
      <c r="F1063" s="10" t="s">
        <v>470</v>
      </c>
      <c r="G1063" s="10">
        <v>2</v>
      </c>
      <c r="H1063" s="11" t="s">
        <v>913</v>
      </c>
    </row>
    <row r="1064" spans="1:8">
      <c r="A1064" s="10" t="s">
        <v>170</v>
      </c>
      <c r="B1064" s="10" t="str">
        <f>MID(base_piv2[[#This Row],[fnr fylke]],4,25)</f>
        <v>Aust-Agder</v>
      </c>
      <c r="C1064" s="10" t="s">
        <v>630</v>
      </c>
      <c r="D1064" s="10" t="str">
        <f>MID(base_piv2[[#This Row],[knr kommune]],6,25)</f>
        <v xml:space="preserve">Åmli </v>
      </c>
      <c r="E1064" s="10" t="str">
        <f>CONCATENATE(base_piv2[[#This Row],[kommune]]," (",base_piv2[[#This Row],[fotoår]],")")</f>
        <v>Åmli  (2009)</v>
      </c>
      <c r="F1064" s="10" t="s">
        <v>471</v>
      </c>
      <c r="G1064" s="10">
        <v>6</v>
      </c>
      <c r="H1064" s="11" t="s">
        <v>913</v>
      </c>
    </row>
    <row r="1065" spans="1:8">
      <c r="A1065" s="10" t="s">
        <v>170</v>
      </c>
      <c r="B1065" s="10" t="str">
        <f>MID(base_piv2[[#This Row],[fnr fylke]],4,25)</f>
        <v>Aust-Agder</v>
      </c>
      <c r="C1065" s="10" t="s">
        <v>630</v>
      </c>
      <c r="D1065" s="10" t="str">
        <f>MID(base_piv2[[#This Row],[knr kommune]],6,25)</f>
        <v xml:space="preserve">Åmli </v>
      </c>
      <c r="E1065" s="10" t="str">
        <f>CONCATENATE(base_piv2[[#This Row],[kommune]]," (",base_piv2[[#This Row],[fotoår]],")")</f>
        <v>Åmli  (2009)</v>
      </c>
      <c r="F1065" s="10" t="s">
        <v>472</v>
      </c>
      <c r="G1065" s="10">
        <v>0</v>
      </c>
      <c r="H1065" s="11" t="s">
        <v>913</v>
      </c>
    </row>
    <row r="1066" spans="1:8">
      <c r="A1066" s="10" t="s">
        <v>170</v>
      </c>
      <c r="B1066" s="10" t="str">
        <f>MID(base_piv2[[#This Row],[fnr fylke]],4,25)</f>
        <v>Aust-Agder</v>
      </c>
      <c r="C1066" s="10" t="s">
        <v>631</v>
      </c>
      <c r="D1066" s="10" t="str">
        <f>MID(base_piv2[[#This Row],[knr kommune]],6,25)</f>
        <v xml:space="preserve">Iveland </v>
      </c>
      <c r="E1066" s="10" t="str">
        <f>CONCATENATE(base_piv2[[#This Row],[kommune]]," (",base_piv2[[#This Row],[fotoår]],")")</f>
        <v>Iveland  (2007)</v>
      </c>
      <c r="F1066" s="10" t="s">
        <v>467</v>
      </c>
      <c r="G1066" s="10">
        <v>3</v>
      </c>
      <c r="H1066" s="11" t="s">
        <v>907</v>
      </c>
    </row>
    <row r="1067" spans="1:8">
      <c r="A1067" s="10" t="s">
        <v>170</v>
      </c>
      <c r="B1067" s="10" t="str">
        <f>MID(base_piv2[[#This Row],[fnr fylke]],4,25)</f>
        <v>Aust-Agder</v>
      </c>
      <c r="C1067" s="10" t="s">
        <v>631</v>
      </c>
      <c r="D1067" s="10" t="str">
        <f>MID(base_piv2[[#This Row],[knr kommune]],6,25)</f>
        <v xml:space="preserve">Iveland </v>
      </c>
      <c r="E1067" s="10" t="str">
        <f>CONCATENATE(base_piv2[[#This Row],[kommune]]," (",base_piv2[[#This Row],[fotoår]],")")</f>
        <v>Iveland  (2007)</v>
      </c>
      <c r="F1067" s="10" t="s">
        <v>466</v>
      </c>
      <c r="G1067" s="10">
        <v>0</v>
      </c>
      <c r="H1067" s="11" t="s">
        <v>907</v>
      </c>
    </row>
    <row r="1068" spans="1:8">
      <c r="A1068" s="10" t="s">
        <v>170</v>
      </c>
      <c r="B1068" s="10" t="str">
        <f>MID(base_piv2[[#This Row],[fnr fylke]],4,25)</f>
        <v>Aust-Agder</v>
      </c>
      <c r="C1068" s="10" t="s">
        <v>631</v>
      </c>
      <c r="D1068" s="10" t="str">
        <f>MID(base_piv2[[#This Row],[knr kommune]],6,25)</f>
        <v xml:space="preserve">Iveland </v>
      </c>
      <c r="E1068" s="10" t="str">
        <f>CONCATENATE(base_piv2[[#This Row],[kommune]]," (",base_piv2[[#This Row],[fotoår]],")")</f>
        <v>Iveland  (2007)</v>
      </c>
      <c r="F1068" s="10" t="s">
        <v>468</v>
      </c>
      <c r="G1068" s="10">
        <v>2</v>
      </c>
      <c r="H1068" s="11" t="s">
        <v>907</v>
      </c>
    </row>
    <row r="1069" spans="1:8">
      <c r="A1069" s="10" t="s">
        <v>170</v>
      </c>
      <c r="B1069" s="10" t="str">
        <f>MID(base_piv2[[#This Row],[fnr fylke]],4,25)</f>
        <v>Aust-Agder</v>
      </c>
      <c r="C1069" s="10" t="s">
        <v>631</v>
      </c>
      <c r="D1069" s="10" t="str">
        <f>MID(base_piv2[[#This Row],[knr kommune]],6,25)</f>
        <v xml:space="preserve">Iveland </v>
      </c>
      <c r="E1069" s="10" t="str">
        <f>CONCATENATE(base_piv2[[#This Row],[kommune]]," (",base_piv2[[#This Row],[fotoår]],")")</f>
        <v>Iveland  (2007)</v>
      </c>
      <c r="F1069" s="10" t="s">
        <v>918</v>
      </c>
      <c r="G1069" s="10">
        <v>4</v>
      </c>
      <c r="H1069" s="11" t="s">
        <v>907</v>
      </c>
    </row>
    <row r="1070" spans="1:8">
      <c r="A1070" s="10" t="s">
        <v>170</v>
      </c>
      <c r="B1070" s="10" t="str">
        <f>MID(base_piv2[[#This Row],[fnr fylke]],4,25)</f>
        <v>Aust-Agder</v>
      </c>
      <c r="C1070" s="10" t="s">
        <v>631</v>
      </c>
      <c r="D1070" s="10" t="str">
        <f>MID(base_piv2[[#This Row],[knr kommune]],6,25)</f>
        <v xml:space="preserve">Iveland </v>
      </c>
      <c r="E1070" s="10" t="str">
        <f>CONCATENATE(base_piv2[[#This Row],[kommune]]," (",base_piv2[[#This Row],[fotoår]],")")</f>
        <v>Iveland  (2007)</v>
      </c>
      <c r="F1070" s="10" t="s">
        <v>470</v>
      </c>
      <c r="G1070" s="10">
        <v>4</v>
      </c>
      <c r="H1070" s="11" t="s">
        <v>907</v>
      </c>
    </row>
    <row r="1071" spans="1:8">
      <c r="A1071" s="10" t="s">
        <v>170</v>
      </c>
      <c r="B1071" s="10" t="str">
        <f>MID(base_piv2[[#This Row],[fnr fylke]],4,25)</f>
        <v>Aust-Agder</v>
      </c>
      <c r="C1071" s="10" t="s">
        <v>631</v>
      </c>
      <c r="D1071" s="10" t="str">
        <f>MID(base_piv2[[#This Row],[knr kommune]],6,25)</f>
        <v xml:space="preserve">Iveland </v>
      </c>
      <c r="E1071" s="10" t="str">
        <f>CONCATENATE(base_piv2[[#This Row],[kommune]]," (",base_piv2[[#This Row],[fotoår]],")")</f>
        <v>Iveland  (2007)</v>
      </c>
      <c r="F1071" s="10" t="s">
        <v>471</v>
      </c>
      <c r="G1071" s="10">
        <v>0</v>
      </c>
      <c r="H1071" s="11" t="s">
        <v>907</v>
      </c>
    </row>
    <row r="1072" spans="1:8">
      <c r="A1072" s="10" t="s">
        <v>170</v>
      </c>
      <c r="B1072" s="10" t="str">
        <f>MID(base_piv2[[#This Row],[fnr fylke]],4,25)</f>
        <v>Aust-Agder</v>
      </c>
      <c r="C1072" s="10" t="s">
        <v>631</v>
      </c>
      <c r="D1072" s="10" t="str">
        <f>MID(base_piv2[[#This Row],[knr kommune]],6,25)</f>
        <v xml:space="preserve">Iveland </v>
      </c>
      <c r="E1072" s="10" t="str">
        <f>CONCATENATE(base_piv2[[#This Row],[kommune]]," (",base_piv2[[#This Row],[fotoår]],")")</f>
        <v>Iveland  (2007)</v>
      </c>
      <c r="F1072" s="10" t="s">
        <v>472</v>
      </c>
      <c r="G1072" s="10">
        <v>0</v>
      </c>
      <c r="H1072" s="11" t="s">
        <v>907</v>
      </c>
    </row>
    <row r="1073" spans="1:8">
      <c r="A1073" s="10" t="s">
        <v>170</v>
      </c>
      <c r="B1073" s="10" t="str">
        <f>MID(base_piv2[[#This Row],[fnr fylke]],4,25)</f>
        <v>Aust-Agder</v>
      </c>
      <c r="C1073" s="10" t="s">
        <v>632</v>
      </c>
      <c r="D1073" s="10" t="str">
        <f>MID(base_piv2[[#This Row],[knr kommune]],6,25)</f>
        <v xml:space="preserve">Evje og Hornnes </v>
      </c>
      <c r="E1073" s="10" t="str">
        <f>CONCATENATE(base_piv2[[#This Row],[kommune]]," (",base_piv2[[#This Row],[fotoår]],")")</f>
        <v>Evje og Hornnes  (2007)</v>
      </c>
      <c r="F1073" s="10" t="s">
        <v>467</v>
      </c>
      <c r="G1073" s="10">
        <v>10</v>
      </c>
      <c r="H1073" s="11" t="s">
        <v>907</v>
      </c>
    </row>
    <row r="1074" spans="1:8">
      <c r="A1074" s="10" t="s">
        <v>170</v>
      </c>
      <c r="B1074" s="10" t="str">
        <f>MID(base_piv2[[#This Row],[fnr fylke]],4,25)</f>
        <v>Aust-Agder</v>
      </c>
      <c r="C1074" s="10" t="s">
        <v>632</v>
      </c>
      <c r="D1074" s="10" t="str">
        <f>MID(base_piv2[[#This Row],[knr kommune]],6,25)</f>
        <v xml:space="preserve">Evje og Hornnes </v>
      </c>
      <c r="E1074" s="10" t="str">
        <f>CONCATENATE(base_piv2[[#This Row],[kommune]]," (",base_piv2[[#This Row],[fotoår]],")")</f>
        <v>Evje og Hornnes  (2007)</v>
      </c>
      <c r="F1074" s="10" t="s">
        <v>466</v>
      </c>
      <c r="G1074" s="10">
        <v>1</v>
      </c>
      <c r="H1074" s="11" t="s">
        <v>907</v>
      </c>
    </row>
    <row r="1075" spans="1:8">
      <c r="A1075" s="10" t="s">
        <v>170</v>
      </c>
      <c r="B1075" s="10" t="str">
        <f>MID(base_piv2[[#This Row],[fnr fylke]],4,25)</f>
        <v>Aust-Agder</v>
      </c>
      <c r="C1075" s="10" t="s">
        <v>632</v>
      </c>
      <c r="D1075" s="10" t="str">
        <f>MID(base_piv2[[#This Row],[knr kommune]],6,25)</f>
        <v xml:space="preserve">Evje og Hornnes </v>
      </c>
      <c r="E1075" s="10" t="str">
        <f>CONCATENATE(base_piv2[[#This Row],[kommune]]," (",base_piv2[[#This Row],[fotoår]],")")</f>
        <v>Evje og Hornnes  (2007)</v>
      </c>
      <c r="F1075" s="10" t="s">
        <v>468</v>
      </c>
      <c r="G1075" s="10">
        <v>5</v>
      </c>
      <c r="H1075" s="11" t="s">
        <v>907</v>
      </c>
    </row>
    <row r="1076" spans="1:8">
      <c r="A1076" s="10" t="s">
        <v>170</v>
      </c>
      <c r="B1076" s="10" t="str">
        <f>MID(base_piv2[[#This Row],[fnr fylke]],4,25)</f>
        <v>Aust-Agder</v>
      </c>
      <c r="C1076" s="10" t="s">
        <v>632</v>
      </c>
      <c r="D1076" s="10" t="str">
        <f>MID(base_piv2[[#This Row],[knr kommune]],6,25)</f>
        <v xml:space="preserve">Evje og Hornnes </v>
      </c>
      <c r="E1076" s="10" t="str">
        <f>CONCATENATE(base_piv2[[#This Row],[kommune]]," (",base_piv2[[#This Row],[fotoår]],")")</f>
        <v>Evje og Hornnes  (2007)</v>
      </c>
      <c r="F1076" s="10" t="s">
        <v>918</v>
      </c>
      <c r="G1076" s="10">
        <v>19</v>
      </c>
      <c r="H1076" s="11" t="s">
        <v>907</v>
      </c>
    </row>
    <row r="1077" spans="1:8">
      <c r="A1077" s="10" t="s">
        <v>170</v>
      </c>
      <c r="B1077" s="10" t="str">
        <f>MID(base_piv2[[#This Row],[fnr fylke]],4,25)</f>
        <v>Aust-Agder</v>
      </c>
      <c r="C1077" s="10" t="s">
        <v>632</v>
      </c>
      <c r="D1077" s="10" t="str">
        <f>MID(base_piv2[[#This Row],[knr kommune]],6,25)</f>
        <v xml:space="preserve">Evje og Hornnes </v>
      </c>
      <c r="E1077" s="10" t="str">
        <f>CONCATENATE(base_piv2[[#This Row],[kommune]]," (",base_piv2[[#This Row],[fotoår]],")")</f>
        <v>Evje og Hornnes  (2007)</v>
      </c>
      <c r="F1077" s="10" t="s">
        <v>470</v>
      </c>
      <c r="G1077" s="10">
        <v>2</v>
      </c>
      <c r="H1077" s="11" t="s">
        <v>907</v>
      </c>
    </row>
    <row r="1078" spans="1:8">
      <c r="A1078" s="10" t="s">
        <v>170</v>
      </c>
      <c r="B1078" s="10" t="str">
        <f>MID(base_piv2[[#This Row],[fnr fylke]],4,25)</f>
        <v>Aust-Agder</v>
      </c>
      <c r="C1078" s="10" t="s">
        <v>632</v>
      </c>
      <c r="D1078" s="10" t="str">
        <f>MID(base_piv2[[#This Row],[knr kommune]],6,25)</f>
        <v xml:space="preserve">Evje og Hornnes </v>
      </c>
      <c r="E1078" s="10" t="str">
        <f>CONCATENATE(base_piv2[[#This Row],[kommune]]," (",base_piv2[[#This Row],[fotoår]],")")</f>
        <v>Evje og Hornnes  (2007)</v>
      </c>
      <c r="F1078" s="10" t="s">
        <v>471</v>
      </c>
      <c r="G1078" s="10">
        <v>3</v>
      </c>
      <c r="H1078" s="11" t="s">
        <v>907</v>
      </c>
    </row>
    <row r="1079" spans="1:8">
      <c r="A1079" s="10" t="s">
        <v>170</v>
      </c>
      <c r="B1079" s="10" t="str">
        <f>MID(base_piv2[[#This Row],[fnr fylke]],4,25)</f>
        <v>Aust-Agder</v>
      </c>
      <c r="C1079" s="10" t="s">
        <v>632</v>
      </c>
      <c r="D1079" s="10" t="str">
        <f>MID(base_piv2[[#This Row],[knr kommune]],6,25)</f>
        <v xml:space="preserve">Evje og Hornnes </v>
      </c>
      <c r="E1079" s="10" t="str">
        <f>CONCATENATE(base_piv2[[#This Row],[kommune]]," (",base_piv2[[#This Row],[fotoår]],")")</f>
        <v>Evje og Hornnes  (2007)</v>
      </c>
      <c r="F1079" s="10" t="s">
        <v>472</v>
      </c>
      <c r="G1079" s="10">
        <v>1</v>
      </c>
      <c r="H1079" s="11" t="s">
        <v>907</v>
      </c>
    </row>
    <row r="1080" spans="1:8">
      <c r="A1080" s="10" t="s">
        <v>170</v>
      </c>
      <c r="B1080" s="10" t="str">
        <f>MID(base_piv2[[#This Row],[fnr fylke]],4,25)</f>
        <v>Aust-Agder</v>
      </c>
      <c r="C1080" s="10" t="s">
        <v>633</v>
      </c>
      <c r="D1080" s="10" t="str">
        <f>MID(base_piv2[[#This Row],[knr kommune]],6,25)</f>
        <v xml:space="preserve">Bygland </v>
      </c>
      <c r="E1080" s="10" t="str">
        <f>CONCATENATE(base_piv2[[#This Row],[kommune]]," (",base_piv2[[#This Row],[fotoår]],")")</f>
        <v>Bygland  (2006)</v>
      </c>
      <c r="F1080" s="10" t="s">
        <v>467</v>
      </c>
      <c r="G1080" s="10">
        <v>13</v>
      </c>
      <c r="H1080" s="11" t="s">
        <v>910</v>
      </c>
    </row>
    <row r="1081" spans="1:8">
      <c r="A1081" s="10" t="s">
        <v>170</v>
      </c>
      <c r="B1081" s="10" t="str">
        <f>MID(base_piv2[[#This Row],[fnr fylke]],4,25)</f>
        <v>Aust-Agder</v>
      </c>
      <c r="C1081" s="10" t="s">
        <v>633</v>
      </c>
      <c r="D1081" s="10" t="str">
        <f>MID(base_piv2[[#This Row],[knr kommune]],6,25)</f>
        <v xml:space="preserve">Bygland </v>
      </c>
      <c r="E1081" s="10" t="str">
        <f>CONCATENATE(base_piv2[[#This Row],[kommune]]," (",base_piv2[[#This Row],[fotoår]],")")</f>
        <v>Bygland  (2006)</v>
      </c>
      <c r="F1081" s="10" t="s">
        <v>466</v>
      </c>
      <c r="G1081" s="10">
        <v>2</v>
      </c>
      <c r="H1081" s="11" t="s">
        <v>910</v>
      </c>
    </row>
    <row r="1082" spans="1:8">
      <c r="A1082" s="10" t="s">
        <v>170</v>
      </c>
      <c r="B1082" s="10" t="str">
        <f>MID(base_piv2[[#This Row],[fnr fylke]],4,25)</f>
        <v>Aust-Agder</v>
      </c>
      <c r="C1082" s="10" t="s">
        <v>633</v>
      </c>
      <c r="D1082" s="10" t="str">
        <f>MID(base_piv2[[#This Row],[knr kommune]],6,25)</f>
        <v xml:space="preserve">Bygland </v>
      </c>
      <c r="E1082" s="10" t="str">
        <f>CONCATENATE(base_piv2[[#This Row],[kommune]]," (",base_piv2[[#This Row],[fotoår]],")")</f>
        <v>Bygland  (2006)</v>
      </c>
      <c r="F1082" s="10" t="s">
        <v>468</v>
      </c>
      <c r="G1082" s="10">
        <v>9</v>
      </c>
      <c r="H1082" s="11" t="s">
        <v>910</v>
      </c>
    </row>
    <row r="1083" spans="1:8">
      <c r="A1083" s="10" t="s">
        <v>170</v>
      </c>
      <c r="B1083" s="10" t="str">
        <f>MID(base_piv2[[#This Row],[fnr fylke]],4,25)</f>
        <v>Aust-Agder</v>
      </c>
      <c r="C1083" s="10" t="s">
        <v>633</v>
      </c>
      <c r="D1083" s="10" t="str">
        <f>MID(base_piv2[[#This Row],[knr kommune]],6,25)</f>
        <v xml:space="preserve">Bygland </v>
      </c>
      <c r="E1083" s="10" t="str">
        <f>CONCATENATE(base_piv2[[#This Row],[kommune]]," (",base_piv2[[#This Row],[fotoår]],")")</f>
        <v>Bygland  (2006)</v>
      </c>
      <c r="F1083" s="10" t="s">
        <v>918</v>
      </c>
      <c r="G1083" s="10">
        <v>9</v>
      </c>
      <c r="H1083" s="11" t="s">
        <v>910</v>
      </c>
    </row>
    <row r="1084" spans="1:8">
      <c r="A1084" s="10" t="s">
        <v>170</v>
      </c>
      <c r="B1084" s="10" t="str">
        <f>MID(base_piv2[[#This Row],[fnr fylke]],4,25)</f>
        <v>Aust-Agder</v>
      </c>
      <c r="C1084" s="10" t="s">
        <v>633</v>
      </c>
      <c r="D1084" s="10" t="str">
        <f>MID(base_piv2[[#This Row],[knr kommune]],6,25)</f>
        <v xml:space="preserve">Bygland </v>
      </c>
      <c r="E1084" s="10" t="str">
        <f>CONCATENATE(base_piv2[[#This Row],[kommune]]," (",base_piv2[[#This Row],[fotoår]],")")</f>
        <v>Bygland  (2006)</v>
      </c>
      <c r="F1084" s="10" t="s">
        <v>470</v>
      </c>
      <c r="G1084" s="10">
        <v>13</v>
      </c>
      <c r="H1084" s="11" t="s">
        <v>910</v>
      </c>
    </row>
    <row r="1085" spans="1:8">
      <c r="A1085" s="10" t="s">
        <v>170</v>
      </c>
      <c r="B1085" s="10" t="str">
        <f>MID(base_piv2[[#This Row],[fnr fylke]],4,25)</f>
        <v>Aust-Agder</v>
      </c>
      <c r="C1085" s="10" t="s">
        <v>633</v>
      </c>
      <c r="D1085" s="10" t="str">
        <f>MID(base_piv2[[#This Row],[knr kommune]],6,25)</f>
        <v xml:space="preserve">Bygland </v>
      </c>
      <c r="E1085" s="10" t="str">
        <f>CONCATENATE(base_piv2[[#This Row],[kommune]]," (",base_piv2[[#This Row],[fotoår]],")")</f>
        <v>Bygland  (2006)</v>
      </c>
      <c r="F1085" s="10" t="s">
        <v>471</v>
      </c>
      <c r="G1085" s="10">
        <v>5</v>
      </c>
      <c r="H1085" s="11" t="s">
        <v>910</v>
      </c>
    </row>
    <row r="1086" spans="1:8">
      <c r="A1086" s="10" t="s">
        <v>170</v>
      </c>
      <c r="B1086" s="10" t="str">
        <f>MID(base_piv2[[#This Row],[fnr fylke]],4,25)</f>
        <v>Aust-Agder</v>
      </c>
      <c r="C1086" s="10" t="s">
        <v>633</v>
      </c>
      <c r="D1086" s="10" t="str">
        <f>MID(base_piv2[[#This Row],[knr kommune]],6,25)</f>
        <v xml:space="preserve">Bygland </v>
      </c>
      <c r="E1086" s="10" t="str">
        <f>CONCATENATE(base_piv2[[#This Row],[kommune]]," (",base_piv2[[#This Row],[fotoår]],")")</f>
        <v>Bygland  (2006)</v>
      </c>
      <c r="F1086" s="10" t="s">
        <v>472</v>
      </c>
      <c r="G1086" s="10">
        <v>0</v>
      </c>
      <c r="H1086" s="11" t="s">
        <v>910</v>
      </c>
    </row>
    <row r="1087" spans="1:8">
      <c r="A1087" s="10" t="s">
        <v>170</v>
      </c>
      <c r="B1087" s="10" t="str">
        <f>MID(base_piv2[[#This Row],[fnr fylke]],4,25)</f>
        <v>Aust-Agder</v>
      </c>
      <c r="C1087" s="10" t="s">
        <v>634</v>
      </c>
      <c r="D1087" s="10" t="str">
        <f>MID(base_piv2[[#This Row],[knr kommune]],6,25)</f>
        <v xml:space="preserve">Valle </v>
      </c>
      <c r="E1087" s="10" t="str">
        <f>CONCATENATE(base_piv2[[#This Row],[kommune]]," (",base_piv2[[#This Row],[fotoår]],")")</f>
        <v>Valle  (2005)</v>
      </c>
      <c r="F1087" s="10" t="s">
        <v>467</v>
      </c>
      <c r="G1087" s="10">
        <v>10</v>
      </c>
      <c r="H1087" s="11" t="s">
        <v>911</v>
      </c>
    </row>
    <row r="1088" spans="1:8">
      <c r="A1088" s="10" t="s">
        <v>170</v>
      </c>
      <c r="B1088" s="10" t="str">
        <f>MID(base_piv2[[#This Row],[fnr fylke]],4,25)</f>
        <v>Aust-Agder</v>
      </c>
      <c r="C1088" s="10" t="s">
        <v>634</v>
      </c>
      <c r="D1088" s="10" t="str">
        <f>MID(base_piv2[[#This Row],[knr kommune]],6,25)</f>
        <v xml:space="preserve">Valle </v>
      </c>
      <c r="E1088" s="10" t="str">
        <f>CONCATENATE(base_piv2[[#This Row],[kommune]]," (",base_piv2[[#This Row],[fotoår]],")")</f>
        <v>Valle  (2005)</v>
      </c>
      <c r="F1088" s="10" t="s">
        <v>466</v>
      </c>
      <c r="G1088" s="10">
        <v>1</v>
      </c>
      <c r="H1088" s="11" t="s">
        <v>911</v>
      </c>
    </row>
    <row r="1089" spans="1:8">
      <c r="A1089" s="10" t="s">
        <v>170</v>
      </c>
      <c r="B1089" s="10" t="str">
        <f>MID(base_piv2[[#This Row],[fnr fylke]],4,25)</f>
        <v>Aust-Agder</v>
      </c>
      <c r="C1089" s="10" t="s">
        <v>634</v>
      </c>
      <c r="D1089" s="10" t="str">
        <f>MID(base_piv2[[#This Row],[knr kommune]],6,25)</f>
        <v xml:space="preserve">Valle </v>
      </c>
      <c r="E1089" s="10" t="str">
        <f>CONCATENATE(base_piv2[[#This Row],[kommune]]," (",base_piv2[[#This Row],[fotoår]],")")</f>
        <v>Valle  (2005)</v>
      </c>
      <c r="F1089" s="10" t="s">
        <v>468</v>
      </c>
      <c r="G1089" s="10">
        <v>12</v>
      </c>
      <c r="H1089" s="11" t="s">
        <v>911</v>
      </c>
    </row>
    <row r="1090" spans="1:8">
      <c r="A1090" s="10" t="s">
        <v>170</v>
      </c>
      <c r="B1090" s="10" t="str">
        <f>MID(base_piv2[[#This Row],[fnr fylke]],4,25)</f>
        <v>Aust-Agder</v>
      </c>
      <c r="C1090" s="10" t="s">
        <v>634</v>
      </c>
      <c r="D1090" s="10" t="str">
        <f>MID(base_piv2[[#This Row],[knr kommune]],6,25)</f>
        <v xml:space="preserve">Valle </v>
      </c>
      <c r="E1090" s="10" t="str">
        <f>CONCATENATE(base_piv2[[#This Row],[kommune]]," (",base_piv2[[#This Row],[fotoår]],")")</f>
        <v>Valle  (2005)</v>
      </c>
      <c r="F1090" s="10" t="s">
        <v>918</v>
      </c>
      <c r="G1090" s="10">
        <v>6</v>
      </c>
      <c r="H1090" s="11" t="s">
        <v>911</v>
      </c>
    </row>
    <row r="1091" spans="1:8">
      <c r="A1091" s="10" t="s">
        <v>170</v>
      </c>
      <c r="B1091" s="10" t="str">
        <f>MID(base_piv2[[#This Row],[fnr fylke]],4,25)</f>
        <v>Aust-Agder</v>
      </c>
      <c r="C1091" s="10" t="s">
        <v>634</v>
      </c>
      <c r="D1091" s="10" t="str">
        <f>MID(base_piv2[[#This Row],[knr kommune]],6,25)</f>
        <v xml:space="preserve">Valle </v>
      </c>
      <c r="E1091" s="10" t="str">
        <f>CONCATENATE(base_piv2[[#This Row],[kommune]]," (",base_piv2[[#This Row],[fotoår]],")")</f>
        <v>Valle  (2005)</v>
      </c>
      <c r="F1091" s="10" t="s">
        <v>470</v>
      </c>
      <c r="G1091" s="10">
        <v>13</v>
      </c>
      <c r="H1091" s="11" t="s">
        <v>911</v>
      </c>
    </row>
    <row r="1092" spans="1:8">
      <c r="A1092" s="10" t="s">
        <v>170</v>
      </c>
      <c r="B1092" s="10" t="str">
        <f>MID(base_piv2[[#This Row],[fnr fylke]],4,25)</f>
        <v>Aust-Agder</v>
      </c>
      <c r="C1092" s="10" t="s">
        <v>634</v>
      </c>
      <c r="D1092" s="10" t="str">
        <f>MID(base_piv2[[#This Row],[knr kommune]],6,25)</f>
        <v xml:space="preserve">Valle </v>
      </c>
      <c r="E1092" s="10" t="str">
        <f>CONCATENATE(base_piv2[[#This Row],[kommune]]," (",base_piv2[[#This Row],[fotoår]],")")</f>
        <v>Valle  (2005)</v>
      </c>
      <c r="F1092" s="10" t="s">
        <v>471</v>
      </c>
      <c r="G1092" s="10">
        <v>1</v>
      </c>
      <c r="H1092" s="11" t="s">
        <v>911</v>
      </c>
    </row>
    <row r="1093" spans="1:8">
      <c r="A1093" s="10" t="s">
        <v>170</v>
      </c>
      <c r="B1093" s="10" t="str">
        <f>MID(base_piv2[[#This Row],[fnr fylke]],4,25)</f>
        <v>Aust-Agder</v>
      </c>
      <c r="C1093" s="10" t="s">
        <v>634</v>
      </c>
      <c r="D1093" s="10" t="str">
        <f>MID(base_piv2[[#This Row],[knr kommune]],6,25)</f>
        <v xml:space="preserve">Valle </v>
      </c>
      <c r="E1093" s="10" t="str">
        <f>CONCATENATE(base_piv2[[#This Row],[kommune]]," (",base_piv2[[#This Row],[fotoår]],")")</f>
        <v>Valle  (2005)</v>
      </c>
      <c r="F1093" s="10" t="s">
        <v>472</v>
      </c>
      <c r="G1093" s="10">
        <v>4</v>
      </c>
      <c r="H1093" s="11" t="s">
        <v>911</v>
      </c>
    </row>
    <row r="1094" spans="1:8">
      <c r="A1094" s="10" t="s">
        <v>185</v>
      </c>
      <c r="B1094" s="10" t="str">
        <f>MID(base_piv2[[#This Row],[fnr fylke]],4,25)</f>
        <v>Vest-Agder</v>
      </c>
      <c r="C1094" s="10" t="s">
        <v>635</v>
      </c>
      <c r="D1094" s="10" t="str">
        <f>MID(base_piv2[[#This Row],[knr kommune]],6,25)</f>
        <v xml:space="preserve">Kristiansand </v>
      </c>
      <c r="E1094" s="10" t="str">
        <f>CONCATENATE(base_piv2[[#This Row],[kommune]]," (",base_piv2[[#This Row],[fotoår]],")")</f>
        <v>Kristiansand  (2002)</v>
      </c>
      <c r="F1094" s="10" t="s">
        <v>467</v>
      </c>
      <c r="G1094" s="10">
        <v>128</v>
      </c>
      <c r="H1094" s="11" t="s">
        <v>906</v>
      </c>
    </row>
    <row r="1095" spans="1:8">
      <c r="A1095" s="10" t="s">
        <v>185</v>
      </c>
      <c r="B1095" s="10" t="str">
        <f>MID(base_piv2[[#This Row],[fnr fylke]],4,25)</f>
        <v>Vest-Agder</v>
      </c>
      <c r="C1095" s="10" t="s">
        <v>635</v>
      </c>
      <c r="D1095" s="10" t="str">
        <f>MID(base_piv2[[#This Row],[knr kommune]],6,25)</f>
        <v xml:space="preserve">Kristiansand </v>
      </c>
      <c r="E1095" s="10" t="str">
        <f>CONCATENATE(base_piv2[[#This Row],[kommune]]," (",base_piv2[[#This Row],[fotoår]],")")</f>
        <v>Kristiansand  (2002)</v>
      </c>
      <c r="F1095" s="10" t="s">
        <v>466</v>
      </c>
      <c r="G1095" s="10">
        <v>9</v>
      </c>
      <c r="H1095" s="11" t="s">
        <v>906</v>
      </c>
    </row>
    <row r="1096" spans="1:8">
      <c r="A1096" s="10" t="s">
        <v>185</v>
      </c>
      <c r="B1096" s="10" t="str">
        <f>MID(base_piv2[[#This Row],[fnr fylke]],4,25)</f>
        <v>Vest-Agder</v>
      </c>
      <c r="C1096" s="10" t="s">
        <v>635</v>
      </c>
      <c r="D1096" s="10" t="str">
        <f>MID(base_piv2[[#This Row],[knr kommune]],6,25)</f>
        <v xml:space="preserve">Kristiansand </v>
      </c>
      <c r="E1096" s="10" t="str">
        <f>CONCATENATE(base_piv2[[#This Row],[kommune]]," (",base_piv2[[#This Row],[fotoår]],")")</f>
        <v>Kristiansand  (2002)</v>
      </c>
      <c r="F1096" s="10" t="s">
        <v>468</v>
      </c>
      <c r="G1096" s="10">
        <v>61</v>
      </c>
      <c r="H1096" s="11" t="s">
        <v>906</v>
      </c>
    </row>
    <row r="1097" spans="1:8">
      <c r="A1097" s="10" t="s">
        <v>185</v>
      </c>
      <c r="B1097" s="10" t="str">
        <f>MID(base_piv2[[#This Row],[fnr fylke]],4,25)</f>
        <v>Vest-Agder</v>
      </c>
      <c r="C1097" s="10" t="s">
        <v>635</v>
      </c>
      <c r="D1097" s="10" t="str">
        <f>MID(base_piv2[[#This Row],[knr kommune]],6,25)</f>
        <v xml:space="preserve">Kristiansand </v>
      </c>
      <c r="E1097" s="10" t="str">
        <f>CONCATENATE(base_piv2[[#This Row],[kommune]]," (",base_piv2[[#This Row],[fotoår]],")")</f>
        <v>Kristiansand  (2002)</v>
      </c>
      <c r="F1097" s="10" t="s">
        <v>918</v>
      </c>
      <c r="G1097" s="10">
        <v>10</v>
      </c>
      <c r="H1097" s="11" t="s">
        <v>906</v>
      </c>
    </row>
    <row r="1098" spans="1:8">
      <c r="A1098" s="10" t="s">
        <v>185</v>
      </c>
      <c r="B1098" s="10" t="str">
        <f>MID(base_piv2[[#This Row],[fnr fylke]],4,25)</f>
        <v>Vest-Agder</v>
      </c>
      <c r="C1098" s="10" t="s">
        <v>635</v>
      </c>
      <c r="D1098" s="10" t="str">
        <f>MID(base_piv2[[#This Row],[knr kommune]],6,25)</f>
        <v xml:space="preserve">Kristiansand </v>
      </c>
      <c r="E1098" s="10" t="str">
        <f>CONCATENATE(base_piv2[[#This Row],[kommune]]," (",base_piv2[[#This Row],[fotoår]],")")</f>
        <v>Kristiansand  (2002)</v>
      </c>
      <c r="F1098" s="10" t="s">
        <v>470</v>
      </c>
      <c r="G1098" s="10">
        <v>32</v>
      </c>
      <c r="H1098" s="11" t="s">
        <v>906</v>
      </c>
    </row>
    <row r="1099" spans="1:8">
      <c r="A1099" s="10" t="s">
        <v>185</v>
      </c>
      <c r="B1099" s="10" t="str">
        <f>MID(base_piv2[[#This Row],[fnr fylke]],4,25)</f>
        <v>Vest-Agder</v>
      </c>
      <c r="C1099" s="10" t="s">
        <v>635</v>
      </c>
      <c r="D1099" s="10" t="str">
        <f>MID(base_piv2[[#This Row],[knr kommune]],6,25)</f>
        <v xml:space="preserve">Kristiansand </v>
      </c>
      <c r="E1099" s="10" t="str">
        <f>CONCATENATE(base_piv2[[#This Row],[kommune]]," (",base_piv2[[#This Row],[fotoår]],")")</f>
        <v>Kristiansand  (2002)</v>
      </c>
      <c r="F1099" s="10" t="s">
        <v>471</v>
      </c>
      <c r="G1099" s="10">
        <v>60</v>
      </c>
      <c r="H1099" s="11" t="s">
        <v>906</v>
      </c>
    </row>
    <row r="1100" spans="1:8">
      <c r="A1100" s="10" t="s">
        <v>185</v>
      </c>
      <c r="B1100" s="10" t="str">
        <f>MID(base_piv2[[#This Row],[fnr fylke]],4,25)</f>
        <v>Vest-Agder</v>
      </c>
      <c r="C1100" s="10" t="s">
        <v>635</v>
      </c>
      <c r="D1100" s="10" t="str">
        <f>MID(base_piv2[[#This Row],[knr kommune]],6,25)</f>
        <v xml:space="preserve">Kristiansand </v>
      </c>
      <c r="E1100" s="10" t="str">
        <f>CONCATENATE(base_piv2[[#This Row],[kommune]]," (",base_piv2[[#This Row],[fotoår]],")")</f>
        <v>Kristiansand  (2002)</v>
      </c>
      <c r="F1100" s="10" t="s">
        <v>472</v>
      </c>
      <c r="G1100" s="10">
        <v>88</v>
      </c>
      <c r="H1100" s="11" t="s">
        <v>906</v>
      </c>
    </row>
    <row r="1101" spans="1:8">
      <c r="A1101" s="10" t="s">
        <v>185</v>
      </c>
      <c r="B1101" s="10" t="str">
        <f>MID(base_piv2[[#This Row],[fnr fylke]],4,25)</f>
        <v>Vest-Agder</v>
      </c>
      <c r="C1101" s="10" t="s">
        <v>636</v>
      </c>
      <c r="D1101" s="10" t="str">
        <f>MID(base_piv2[[#This Row],[knr kommune]],6,25)</f>
        <v xml:space="preserve">Mandal </v>
      </c>
      <c r="E1101" s="10" t="str">
        <f>CONCATENATE(base_piv2[[#This Row],[kommune]]," (",base_piv2[[#This Row],[fotoår]],")")</f>
        <v>Mandal  (2004)</v>
      </c>
      <c r="F1101" s="10" t="s">
        <v>467</v>
      </c>
      <c r="G1101" s="10">
        <v>94</v>
      </c>
      <c r="H1101" s="11" t="s">
        <v>908</v>
      </c>
    </row>
    <row r="1102" spans="1:8">
      <c r="A1102" s="10" t="s">
        <v>185</v>
      </c>
      <c r="B1102" s="10" t="str">
        <f>MID(base_piv2[[#This Row],[fnr fylke]],4,25)</f>
        <v>Vest-Agder</v>
      </c>
      <c r="C1102" s="10" t="s">
        <v>636</v>
      </c>
      <c r="D1102" s="10" t="str">
        <f>MID(base_piv2[[#This Row],[knr kommune]],6,25)</f>
        <v xml:space="preserve">Mandal </v>
      </c>
      <c r="E1102" s="10" t="str">
        <f>CONCATENATE(base_piv2[[#This Row],[kommune]]," (",base_piv2[[#This Row],[fotoår]],")")</f>
        <v>Mandal  (2004)</v>
      </c>
      <c r="F1102" s="10" t="s">
        <v>466</v>
      </c>
      <c r="G1102" s="10">
        <v>17</v>
      </c>
      <c r="H1102" s="11" t="s">
        <v>908</v>
      </c>
    </row>
    <row r="1103" spans="1:8">
      <c r="A1103" s="10" t="s">
        <v>185</v>
      </c>
      <c r="B1103" s="10" t="str">
        <f>MID(base_piv2[[#This Row],[fnr fylke]],4,25)</f>
        <v>Vest-Agder</v>
      </c>
      <c r="C1103" s="10" t="s">
        <v>636</v>
      </c>
      <c r="D1103" s="10" t="str">
        <f>MID(base_piv2[[#This Row],[knr kommune]],6,25)</f>
        <v xml:space="preserve">Mandal </v>
      </c>
      <c r="E1103" s="10" t="str">
        <f>CONCATENATE(base_piv2[[#This Row],[kommune]]," (",base_piv2[[#This Row],[fotoår]],")")</f>
        <v>Mandal  (2004)</v>
      </c>
      <c r="F1103" s="10" t="s">
        <v>468</v>
      </c>
      <c r="G1103" s="10">
        <v>133</v>
      </c>
      <c r="H1103" s="11" t="s">
        <v>908</v>
      </c>
    </row>
    <row r="1104" spans="1:8">
      <c r="A1104" s="10" t="s">
        <v>185</v>
      </c>
      <c r="B1104" s="10" t="str">
        <f>MID(base_piv2[[#This Row],[fnr fylke]],4,25)</f>
        <v>Vest-Agder</v>
      </c>
      <c r="C1104" s="10" t="s">
        <v>636</v>
      </c>
      <c r="D1104" s="10" t="str">
        <f>MID(base_piv2[[#This Row],[knr kommune]],6,25)</f>
        <v xml:space="preserve">Mandal </v>
      </c>
      <c r="E1104" s="10" t="str">
        <f>CONCATENATE(base_piv2[[#This Row],[kommune]]," (",base_piv2[[#This Row],[fotoår]],")")</f>
        <v>Mandal  (2004)</v>
      </c>
      <c r="F1104" s="10" t="s">
        <v>918</v>
      </c>
      <c r="G1104" s="10">
        <v>10</v>
      </c>
      <c r="H1104" s="11" t="s">
        <v>908</v>
      </c>
    </row>
    <row r="1105" spans="1:8">
      <c r="A1105" s="10" t="s">
        <v>185</v>
      </c>
      <c r="B1105" s="10" t="str">
        <f>MID(base_piv2[[#This Row],[fnr fylke]],4,25)</f>
        <v>Vest-Agder</v>
      </c>
      <c r="C1105" s="10" t="s">
        <v>636</v>
      </c>
      <c r="D1105" s="10" t="str">
        <f>MID(base_piv2[[#This Row],[knr kommune]],6,25)</f>
        <v xml:space="preserve">Mandal </v>
      </c>
      <c r="E1105" s="10" t="str">
        <f>CONCATENATE(base_piv2[[#This Row],[kommune]]," (",base_piv2[[#This Row],[fotoår]],")")</f>
        <v>Mandal  (2004)</v>
      </c>
      <c r="F1105" s="10" t="s">
        <v>470</v>
      </c>
      <c r="G1105" s="10">
        <v>19</v>
      </c>
      <c r="H1105" s="11" t="s">
        <v>908</v>
      </c>
    </row>
    <row r="1106" spans="1:8">
      <c r="A1106" s="10" t="s">
        <v>185</v>
      </c>
      <c r="B1106" s="10" t="str">
        <f>MID(base_piv2[[#This Row],[fnr fylke]],4,25)</f>
        <v>Vest-Agder</v>
      </c>
      <c r="C1106" s="10" t="s">
        <v>636</v>
      </c>
      <c r="D1106" s="10" t="str">
        <f>MID(base_piv2[[#This Row],[knr kommune]],6,25)</f>
        <v xml:space="preserve">Mandal </v>
      </c>
      <c r="E1106" s="10" t="str">
        <f>CONCATENATE(base_piv2[[#This Row],[kommune]]," (",base_piv2[[#This Row],[fotoår]],")")</f>
        <v>Mandal  (2004)</v>
      </c>
      <c r="F1106" s="10" t="s">
        <v>471</v>
      </c>
      <c r="G1106" s="10">
        <v>22</v>
      </c>
      <c r="H1106" s="11" t="s">
        <v>908</v>
      </c>
    </row>
    <row r="1107" spans="1:8">
      <c r="A1107" s="10" t="s">
        <v>185</v>
      </c>
      <c r="B1107" s="10" t="str">
        <f>MID(base_piv2[[#This Row],[fnr fylke]],4,25)</f>
        <v>Vest-Agder</v>
      </c>
      <c r="C1107" s="10" t="s">
        <v>636</v>
      </c>
      <c r="D1107" s="10" t="str">
        <f>MID(base_piv2[[#This Row],[knr kommune]],6,25)</f>
        <v xml:space="preserve">Mandal </v>
      </c>
      <c r="E1107" s="10" t="str">
        <f>CONCATENATE(base_piv2[[#This Row],[kommune]]," (",base_piv2[[#This Row],[fotoår]],")")</f>
        <v>Mandal  (2004)</v>
      </c>
      <c r="F1107" s="10" t="s">
        <v>472</v>
      </c>
      <c r="G1107" s="10">
        <v>25</v>
      </c>
      <c r="H1107" s="11" t="s">
        <v>908</v>
      </c>
    </row>
    <row r="1108" spans="1:8">
      <c r="A1108" s="10" t="s">
        <v>185</v>
      </c>
      <c r="B1108" s="10" t="str">
        <f>MID(base_piv2[[#This Row],[fnr fylke]],4,25)</f>
        <v>Vest-Agder</v>
      </c>
      <c r="C1108" s="10" t="s">
        <v>637</v>
      </c>
      <c r="D1108" s="10" t="str">
        <f>MID(base_piv2[[#This Row],[knr kommune]],6,25)</f>
        <v xml:space="preserve">Farsund </v>
      </c>
      <c r="E1108" s="10" t="str">
        <f>CONCATENATE(base_piv2[[#This Row],[kommune]]," (",base_piv2[[#This Row],[fotoår]],")")</f>
        <v>Farsund  (2002)</v>
      </c>
      <c r="F1108" s="10" t="s">
        <v>467</v>
      </c>
      <c r="G1108" s="10">
        <v>174</v>
      </c>
      <c r="H1108" s="11" t="s">
        <v>906</v>
      </c>
    </row>
    <row r="1109" spans="1:8">
      <c r="A1109" s="10" t="s">
        <v>185</v>
      </c>
      <c r="B1109" s="10" t="str">
        <f>MID(base_piv2[[#This Row],[fnr fylke]],4,25)</f>
        <v>Vest-Agder</v>
      </c>
      <c r="C1109" s="10" t="s">
        <v>637</v>
      </c>
      <c r="D1109" s="10" t="str">
        <f>MID(base_piv2[[#This Row],[knr kommune]],6,25)</f>
        <v xml:space="preserve">Farsund </v>
      </c>
      <c r="E1109" s="10" t="str">
        <f>CONCATENATE(base_piv2[[#This Row],[kommune]]," (",base_piv2[[#This Row],[fotoår]],")")</f>
        <v>Farsund  (2002)</v>
      </c>
      <c r="F1109" s="10" t="s">
        <v>466</v>
      </c>
      <c r="G1109" s="10">
        <v>99</v>
      </c>
      <c r="H1109" s="11" t="s">
        <v>906</v>
      </c>
    </row>
    <row r="1110" spans="1:8">
      <c r="A1110" s="10" t="s">
        <v>185</v>
      </c>
      <c r="B1110" s="10" t="str">
        <f>MID(base_piv2[[#This Row],[fnr fylke]],4,25)</f>
        <v>Vest-Agder</v>
      </c>
      <c r="C1110" s="10" t="s">
        <v>637</v>
      </c>
      <c r="D1110" s="10" t="str">
        <f>MID(base_piv2[[#This Row],[knr kommune]],6,25)</f>
        <v xml:space="preserve">Farsund </v>
      </c>
      <c r="E1110" s="10" t="str">
        <f>CONCATENATE(base_piv2[[#This Row],[kommune]]," (",base_piv2[[#This Row],[fotoår]],")")</f>
        <v>Farsund  (2002)</v>
      </c>
      <c r="F1110" s="10" t="s">
        <v>468</v>
      </c>
      <c r="G1110" s="10">
        <v>190</v>
      </c>
      <c r="H1110" s="11" t="s">
        <v>906</v>
      </c>
    </row>
    <row r="1111" spans="1:8">
      <c r="A1111" s="10" t="s">
        <v>185</v>
      </c>
      <c r="B1111" s="10" t="str">
        <f>MID(base_piv2[[#This Row],[fnr fylke]],4,25)</f>
        <v>Vest-Agder</v>
      </c>
      <c r="C1111" s="10" t="s">
        <v>637</v>
      </c>
      <c r="D1111" s="10" t="str">
        <f>MID(base_piv2[[#This Row],[knr kommune]],6,25)</f>
        <v xml:space="preserve">Farsund </v>
      </c>
      <c r="E1111" s="10" t="str">
        <f>CONCATENATE(base_piv2[[#This Row],[kommune]]," (",base_piv2[[#This Row],[fotoår]],")")</f>
        <v>Farsund  (2002)</v>
      </c>
      <c r="F1111" s="10" t="s">
        <v>918</v>
      </c>
      <c r="G1111" s="10">
        <v>49</v>
      </c>
      <c r="H1111" s="11" t="s">
        <v>906</v>
      </c>
    </row>
    <row r="1112" spans="1:8">
      <c r="A1112" s="10" t="s">
        <v>185</v>
      </c>
      <c r="B1112" s="10" t="str">
        <f>MID(base_piv2[[#This Row],[fnr fylke]],4,25)</f>
        <v>Vest-Agder</v>
      </c>
      <c r="C1112" s="10" t="s">
        <v>637</v>
      </c>
      <c r="D1112" s="10" t="str">
        <f>MID(base_piv2[[#This Row],[knr kommune]],6,25)</f>
        <v xml:space="preserve">Farsund </v>
      </c>
      <c r="E1112" s="10" t="str">
        <f>CONCATENATE(base_piv2[[#This Row],[kommune]]," (",base_piv2[[#This Row],[fotoår]],")")</f>
        <v>Farsund  (2002)</v>
      </c>
      <c r="F1112" s="10" t="s">
        <v>470</v>
      </c>
      <c r="G1112" s="10">
        <v>47</v>
      </c>
      <c r="H1112" s="11" t="s">
        <v>906</v>
      </c>
    </row>
    <row r="1113" spans="1:8">
      <c r="A1113" s="10" t="s">
        <v>185</v>
      </c>
      <c r="B1113" s="10" t="str">
        <f>MID(base_piv2[[#This Row],[fnr fylke]],4,25)</f>
        <v>Vest-Agder</v>
      </c>
      <c r="C1113" s="10" t="s">
        <v>637</v>
      </c>
      <c r="D1113" s="10" t="str">
        <f>MID(base_piv2[[#This Row],[knr kommune]],6,25)</f>
        <v xml:space="preserve">Farsund </v>
      </c>
      <c r="E1113" s="10" t="str">
        <f>CONCATENATE(base_piv2[[#This Row],[kommune]]," (",base_piv2[[#This Row],[fotoår]],")")</f>
        <v>Farsund  (2002)</v>
      </c>
      <c r="F1113" s="10" t="s">
        <v>471</v>
      </c>
      <c r="G1113" s="10">
        <v>29</v>
      </c>
      <c r="H1113" s="11" t="s">
        <v>906</v>
      </c>
    </row>
    <row r="1114" spans="1:8">
      <c r="A1114" s="10" t="s">
        <v>185</v>
      </c>
      <c r="B1114" s="10" t="str">
        <f>MID(base_piv2[[#This Row],[fnr fylke]],4,25)</f>
        <v>Vest-Agder</v>
      </c>
      <c r="C1114" s="10" t="s">
        <v>637</v>
      </c>
      <c r="D1114" s="10" t="str">
        <f>MID(base_piv2[[#This Row],[knr kommune]],6,25)</f>
        <v xml:space="preserve">Farsund </v>
      </c>
      <c r="E1114" s="10" t="str">
        <f>CONCATENATE(base_piv2[[#This Row],[kommune]]," (",base_piv2[[#This Row],[fotoår]],")")</f>
        <v>Farsund  (2002)</v>
      </c>
      <c r="F1114" s="10" t="s">
        <v>472</v>
      </c>
      <c r="G1114" s="10">
        <v>33</v>
      </c>
      <c r="H1114" s="11" t="s">
        <v>906</v>
      </c>
    </row>
    <row r="1115" spans="1:8">
      <c r="A1115" s="10" t="s">
        <v>185</v>
      </c>
      <c r="B1115" s="10" t="str">
        <f>MID(base_piv2[[#This Row],[fnr fylke]],4,25)</f>
        <v>Vest-Agder</v>
      </c>
      <c r="C1115" s="10" t="s">
        <v>638</v>
      </c>
      <c r="D1115" s="10" t="str">
        <f>MID(base_piv2[[#This Row],[knr kommune]],6,25)</f>
        <v xml:space="preserve">Flekkefjord </v>
      </c>
      <c r="E1115" s="10" t="str">
        <f>CONCATENATE(base_piv2[[#This Row],[kommune]]," (",base_piv2[[#This Row],[fotoår]],")")</f>
        <v>Flekkefjord  (2005)</v>
      </c>
      <c r="F1115" s="10" t="s">
        <v>467</v>
      </c>
      <c r="G1115" s="10">
        <v>52</v>
      </c>
      <c r="H1115" s="11" t="s">
        <v>911</v>
      </c>
    </row>
    <row r="1116" spans="1:8">
      <c r="A1116" s="10" t="s">
        <v>185</v>
      </c>
      <c r="B1116" s="10" t="str">
        <f>MID(base_piv2[[#This Row],[fnr fylke]],4,25)</f>
        <v>Vest-Agder</v>
      </c>
      <c r="C1116" s="10" t="s">
        <v>638</v>
      </c>
      <c r="D1116" s="10" t="str">
        <f>MID(base_piv2[[#This Row],[knr kommune]],6,25)</f>
        <v xml:space="preserve">Flekkefjord </v>
      </c>
      <c r="E1116" s="10" t="str">
        <f>CONCATENATE(base_piv2[[#This Row],[kommune]]," (",base_piv2[[#This Row],[fotoår]],")")</f>
        <v>Flekkefjord  (2005)</v>
      </c>
      <c r="F1116" s="10" t="s">
        <v>466</v>
      </c>
      <c r="G1116" s="10">
        <v>10</v>
      </c>
      <c r="H1116" s="11" t="s">
        <v>911</v>
      </c>
    </row>
    <row r="1117" spans="1:8">
      <c r="A1117" s="10" t="s">
        <v>185</v>
      </c>
      <c r="B1117" s="10" t="str">
        <f>MID(base_piv2[[#This Row],[fnr fylke]],4,25)</f>
        <v>Vest-Agder</v>
      </c>
      <c r="C1117" s="10" t="s">
        <v>638</v>
      </c>
      <c r="D1117" s="10" t="str">
        <f>MID(base_piv2[[#This Row],[knr kommune]],6,25)</f>
        <v xml:space="preserve">Flekkefjord </v>
      </c>
      <c r="E1117" s="10" t="str">
        <f>CONCATENATE(base_piv2[[#This Row],[kommune]]," (",base_piv2[[#This Row],[fotoår]],")")</f>
        <v>Flekkefjord  (2005)</v>
      </c>
      <c r="F1117" s="10" t="s">
        <v>468</v>
      </c>
      <c r="G1117" s="10">
        <v>10</v>
      </c>
      <c r="H1117" s="11" t="s">
        <v>911</v>
      </c>
    </row>
    <row r="1118" spans="1:8">
      <c r="A1118" s="10" t="s">
        <v>185</v>
      </c>
      <c r="B1118" s="10" t="str">
        <f>MID(base_piv2[[#This Row],[fnr fylke]],4,25)</f>
        <v>Vest-Agder</v>
      </c>
      <c r="C1118" s="10" t="s">
        <v>638</v>
      </c>
      <c r="D1118" s="10" t="str">
        <f>MID(base_piv2[[#This Row],[knr kommune]],6,25)</f>
        <v xml:space="preserve">Flekkefjord </v>
      </c>
      <c r="E1118" s="10" t="str">
        <f>CONCATENATE(base_piv2[[#This Row],[kommune]]," (",base_piv2[[#This Row],[fotoår]],")")</f>
        <v>Flekkefjord  (2005)</v>
      </c>
      <c r="F1118" s="10" t="s">
        <v>918</v>
      </c>
      <c r="G1118" s="10">
        <v>12</v>
      </c>
      <c r="H1118" s="11" t="s">
        <v>911</v>
      </c>
    </row>
    <row r="1119" spans="1:8">
      <c r="A1119" s="10" t="s">
        <v>185</v>
      </c>
      <c r="B1119" s="10" t="str">
        <f>MID(base_piv2[[#This Row],[fnr fylke]],4,25)</f>
        <v>Vest-Agder</v>
      </c>
      <c r="C1119" s="10" t="s">
        <v>638</v>
      </c>
      <c r="D1119" s="10" t="str">
        <f>MID(base_piv2[[#This Row],[knr kommune]],6,25)</f>
        <v xml:space="preserve">Flekkefjord </v>
      </c>
      <c r="E1119" s="10" t="str">
        <f>CONCATENATE(base_piv2[[#This Row],[kommune]]," (",base_piv2[[#This Row],[fotoår]],")")</f>
        <v>Flekkefjord  (2005)</v>
      </c>
      <c r="F1119" s="10" t="s">
        <v>470</v>
      </c>
      <c r="G1119" s="10">
        <v>19</v>
      </c>
      <c r="H1119" s="11" t="s">
        <v>911</v>
      </c>
    </row>
    <row r="1120" spans="1:8">
      <c r="A1120" s="10" t="s">
        <v>185</v>
      </c>
      <c r="B1120" s="10" t="str">
        <f>MID(base_piv2[[#This Row],[fnr fylke]],4,25)</f>
        <v>Vest-Agder</v>
      </c>
      <c r="C1120" s="10" t="s">
        <v>638</v>
      </c>
      <c r="D1120" s="10" t="str">
        <f>MID(base_piv2[[#This Row],[knr kommune]],6,25)</f>
        <v xml:space="preserve">Flekkefjord </v>
      </c>
      <c r="E1120" s="10" t="str">
        <f>CONCATENATE(base_piv2[[#This Row],[kommune]]," (",base_piv2[[#This Row],[fotoår]],")")</f>
        <v>Flekkefjord  (2005)</v>
      </c>
      <c r="F1120" s="10" t="s">
        <v>471</v>
      </c>
      <c r="G1120" s="10">
        <v>6</v>
      </c>
      <c r="H1120" s="11" t="s">
        <v>911</v>
      </c>
    </row>
    <row r="1121" spans="1:8">
      <c r="A1121" s="10" t="s">
        <v>185</v>
      </c>
      <c r="B1121" s="10" t="str">
        <f>MID(base_piv2[[#This Row],[fnr fylke]],4,25)</f>
        <v>Vest-Agder</v>
      </c>
      <c r="C1121" s="10" t="s">
        <v>638</v>
      </c>
      <c r="D1121" s="10" t="str">
        <f>MID(base_piv2[[#This Row],[knr kommune]],6,25)</f>
        <v xml:space="preserve">Flekkefjord </v>
      </c>
      <c r="E1121" s="10" t="str">
        <f>CONCATENATE(base_piv2[[#This Row],[kommune]]," (",base_piv2[[#This Row],[fotoår]],")")</f>
        <v>Flekkefjord  (2005)</v>
      </c>
      <c r="F1121" s="10" t="s">
        <v>472</v>
      </c>
      <c r="G1121" s="10">
        <v>14</v>
      </c>
      <c r="H1121" s="11" t="s">
        <v>911</v>
      </c>
    </row>
    <row r="1122" spans="1:8">
      <c r="A1122" s="10" t="s">
        <v>185</v>
      </c>
      <c r="B1122" s="10" t="str">
        <f>MID(base_piv2[[#This Row],[fnr fylke]],4,25)</f>
        <v>Vest-Agder</v>
      </c>
      <c r="C1122" s="10" t="s">
        <v>639</v>
      </c>
      <c r="D1122" s="10" t="str">
        <f>MID(base_piv2[[#This Row],[knr kommune]],6,25)</f>
        <v xml:space="preserve">Vennesla </v>
      </c>
      <c r="E1122" s="10" t="str">
        <f>CONCATENATE(base_piv2[[#This Row],[kommune]]," (",base_piv2[[#This Row],[fotoår]],")")</f>
        <v>Vennesla  (2004)</v>
      </c>
      <c r="F1122" s="10" t="s">
        <v>467</v>
      </c>
      <c r="G1122" s="10">
        <v>47</v>
      </c>
      <c r="H1122" s="11" t="s">
        <v>908</v>
      </c>
    </row>
    <row r="1123" spans="1:8">
      <c r="A1123" s="10" t="s">
        <v>185</v>
      </c>
      <c r="B1123" s="10" t="str">
        <f>MID(base_piv2[[#This Row],[fnr fylke]],4,25)</f>
        <v>Vest-Agder</v>
      </c>
      <c r="C1123" s="10" t="s">
        <v>639</v>
      </c>
      <c r="D1123" s="10" t="str">
        <f>MID(base_piv2[[#This Row],[knr kommune]],6,25)</f>
        <v xml:space="preserve">Vennesla </v>
      </c>
      <c r="E1123" s="10" t="str">
        <f>CONCATENATE(base_piv2[[#This Row],[kommune]]," (",base_piv2[[#This Row],[fotoår]],")")</f>
        <v>Vennesla  (2004)</v>
      </c>
      <c r="F1123" s="10" t="s">
        <v>466</v>
      </c>
      <c r="G1123" s="10">
        <v>3</v>
      </c>
      <c r="H1123" s="11" t="s">
        <v>908</v>
      </c>
    </row>
    <row r="1124" spans="1:8">
      <c r="A1124" s="10" t="s">
        <v>185</v>
      </c>
      <c r="B1124" s="10" t="str">
        <f>MID(base_piv2[[#This Row],[fnr fylke]],4,25)</f>
        <v>Vest-Agder</v>
      </c>
      <c r="C1124" s="10" t="s">
        <v>639</v>
      </c>
      <c r="D1124" s="10" t="str">
        <f>MID(base_piv2[[#This Row],[knr kommune]],6,25)</f>
        <v xml:space="preserve">Vennesla </v>
      </c>
      <c r="E1124" s="10" t="str">
        <f>CONCATENATE(base_piv2[[#This Row],[kommune]]," (",base_piv2[[#This Row],[fotoår]],")")</f>
        <v>Vennesla  (2004)</v>
      </c>
      <c r="F1124" s="10" t="s">
        <v>468</v>
      </c>
      <c r="G1124" s="10">
        <v>39</v>
      </c>
      <c r="H1124" s="11" t="s">
        <v>908</v>
      </c>
    </row>
    <row r="1125" spans="1:8">
      <c r="A1125" s="10" t="s">
        <v>185</v>
      </c>
      <c r="B1125" s="10" t="str">
        <f>MID(base_piv2[[#This Row],[fnr fylke]],4,25)</f>
        <v>Vest-Agder</v>
      </c>
      <c r="C1125" s="10" t="s">
        <v>639</v>
      </c>
      <c r="D1125" s="10" t="str">
        <f>MID(base_piv2[[#This Row],[knr kommune]],6,25)</f>
        <v xml:space="preserve">Vennesla </v>
      </c>
      <c r="E1125" s="10" t="str">
        <f>CONCATENATE(base_piv2[[#This Row],[kommune]]," (",base_piv2[[#This Row],[fotoår]],")")</f>
        <v>Vennesla  (2004)</v>
      </c>
      <c r="F1125" s="10" t="s">
        <v>918</v>
      </c>
      <c r="G1125" s="10">
        <v>17</v>
      </c>
      <c r="H1125" s="11" t="s">
        <v>908</v>
      </c>
    </row>
    <row r="1126" spans="1:8">
      <c r="A1126" s="10" t="s">
        <v>185</v>
      </c>
      <c r="B1126" s="10" t="str">
        <f>MID(base_piv2[[#This Row],[fnr fylke]],4,25)</f>
        <v>Vest-Agder</v>
      </c>
      <c r="C1126" s="10" t="s">
        <v>639</v>
      </c>
      <c r="D1126" s="10" t="str">
        <f>MID(base_piv2[[#This Row],[knr kommune]],6,25)</f>
        <v xml:space="preserve">Vennesla </v>
      </c>
      <c r="E1126" s="10" t="str">
        <f>CONCATENATE(base_piv2[[#This Row],[kommune]]," (",base_piv2[[#This Row],[fotoår]],")")</f>
        <v>Vennesla  (2004)</v>
      </c>
      <c r="F1126" s="10" t="s">
        <v>470</v>
      </c>
      <c r="G1126" s="10">
        <v>10</v>
      </c>
      <c r="H1126" s="11" t="s">
        <v>908</v>
      </c>
    </row>
    <row r="1127" spans="1:8">
      <c r="A1127" s="10" t="s">
        <v>185</v>
      </c>
      <c r="B1127" s="10" t="str">
        <f>MID(base_piv2[[#This Row],[fnr fylke]],4,25)</f>
        <v>Vest-Agder</v>
      </c>
      <c r="C1127" s="10" t="s">
        <v>639</v>
      </c>
      <c r="D1127" s="10" t="str">
        <f>MID(base_piv2[[#This Row],[knr kommune]],6,25)</f>
        <v xml:space="preserve">Vennesla </v>
      </c>
      <c r="E1127" s="10" t="str">
        <f>CONCATENATE(base_piv2[[#This Row],[kommune]]," (",base_piv2[[#This Row],[fotoår]],")")</f>
        <v>Vennesla  (2004)</v>
      </c>
      <c r="F1127" s="10" t="s">
        <v>471</v>
      </c>
      <c r="G1127" s="10">
        <v>18</v>
      </c>
      <c r="H1127" s="11" t="s">
        <v>908</v>
      </c>
    </row>
    <row r="1128" spans="1:8">
      <c r="A1128" s="10" t="s">
        <v>185</v>
      </c>
      <c r="B1128" s="10" t="str">
        <f>MID(base_piv2[[#This Row],[fnr fylke]],4,25)</f>
        <v>Vest-Agder</v>
      </c>
      <c r="C1128" s="10" t="s">
        <v>639</v>
      </c>
      <c r="D1128" s="10" t="str">
        <f>MID(base_piv2[[#This Row],[knr kommune]],6,25)</f>
        <v xml:space="preserve">Vennesla </v>
      </c>
      <c r="E1128" s="10" t="str">
        <f>CONCATENATE(base_piv2[[#This Row],[kommune]]," (",base_piv2[[#This Row],[fotoår]],")")</f>
        <v>Vennesla  (2004)</v>
      </c>
      <c r="F1128" s="10" t="s">
        <v>472</v>
      </c>
      <c r="G1128" s="10">
        <v>25</v>
      </c>
      <c r="H1128" s="11" t="s">
        <v>908</v>
      </c>
    </row>
    <row r="1129" spans="1:8">
      <c r="A1129" s="10" t="s">
        <v>185</v>
      </c>
      <c r="B1129" s="10" t="str">
        <f>MID(base_piv2[[#This Row],[fnr fylke]],4,25)</f>
        <v>Vest-Agder</v>
      </c>
      <c r="C1129" s="10" t="s">
        <v>640</v>
      </c>
      <c r="D1129" s="10" t="str">
        <f>MID(base_piv2[[#This Row],[knr kommune]],6,25)</f>
        <v xml:space="preserve">Songdalen </v>
      </c>
      <c r="E1129" s="10" t="str">
        <f>CONCATENATE(base_piv2[[#This Row],[kommune]]," (",base_piv2[[#This Row],[fotoår]],")")</f>
        <v>Songdalen  (2004)</v>
      </c>
      <c r="F1129" s="10" t="s">
        <v>467</v>
      </c>
      <c r="G1129" s="10">
        <v>67</v>
      </c>
      <c r="H1129" s="11" t="s">
        <v>908</v>
      </c>
    </row>
    <row r="1130" spans="1:8">
      <c r="A1130" s="10" t="s">
        <v>185</v>
      </c>
      <c r="B1130" s="10" t="str">
        <f>MID(base_piv2[[#This Row],[fnr fylke]],4,25)</f>
        <v>Vest-Agder</v>
      </c>
      <c r="C1130" s="10" t="s">
        <v>640</v>
      </c>
      <c r="D1130" s="10" t="str">
        <f>MID(base_piv2[[#This Row],[knr kommune]],6,25)</f>
        <v xml:space="preserve">Songdalen </v>
      </c>
      <c r="E1130" s="10" t="str">
        <f>CONCATENATE(base_piv2[[#This Row],[kommune]]," (",base_piv2[[#This Row],[fotoår]],")")</f>
        <v>Songdalen  (2004)</v>
      </c>
      <c r="F1130" s="10" t="s">
        <v>466</v>
      </c>
      <c r="G1130" s="10">
        <v>4</v>
      </c>
      <c r="H1130" s="11" t="s">
        <v>908</v>
      </c>
    </row>
    <row r="1131" spans="1:8">
      <c r="A1131" s="10" t="s">
        <v>185</v>
      </c>
      <c r="B1131" s="10" t="str">
        <f>MID(base_piv2[[#This Row],[fnr fylke]],4,25)</f>
        <v>Vest-Agder</v>
      </c>
      <c r="C1131" s="10" t="s">
        <v>640</v>
      </c>
      <c r="D1131" s="10" t="str">
        <f>MID(base_piv2[[#This Row],[knr kommune]],6,25)</f>
        <v xml:space="preserve">Songdalen </v>
      </c>
      <c r="E1131" s="10" t="str">
        <f>CONCATENATE(base_piv2[[#This Row],[kommune]]," (",base_piv2[[#This Row],[fotoår]],")")</f>
        <v>Songdalen  (2004)</v>
      </c>
      <c r="F1131" s="10" t="s">
        <v>468</v>
      </c>
      <c r="G1131" s="10">
        <v>89</v>
      </c>
      <c r="H1131" s="11" t="s">
        <v>908</v>
      </c>
    </row>
    <row r="1132" spans="1:8">
      <c r="A1132" s="10" t="s">
        <v>185</v>
      </c>
      <c r="B1132" s="10" t="str">
        <f>MID(base_piv2[[#This Row],[fnr fylke]],4,25)</f>
        <v>Vest-Agder</v>
      </c>
      <c r="C1132" s="10" t="s">
        <v>640</v>
      </c>
      <c r="D1132" s="10" t="str">
        <f>MID(base_piv2[[#This Row],[knr kommune]],6,25)</f>
        <v xml:space="preserve">Songdalen </v>
      </c>
      <c r="E1132" s="10" t="str">
        <f>CONCATENATE(base_piv2[[#This Row],[kommune]]," (",base_piv2[[#This Row],[fotoår]],")")</f>
        <v>Songdalen  (2004)</v>
      </c>
      <c r="F1132" s="10" t="s">
        <v>918</v>
      </c>
      <c r="G1132" s="10">
        <v>3</v>
      </c>
      <c r="H1132" s="11" t="s">
        <v>908</v>
      </c>
    </row>
    <row r="1133" spans="1:8">
      <c r="A1133" s="10" t="s">
        <v>185</v>
      </c>
      <c r="B1133" s="10" t="str">
        <f>MID(base_piv2[[#This Row],[fnr fylke]],4,25)</f>
        <v>Vest-Agder</v>
      </c>
      <c r="C1133" s="10" t="s">
        <v>640</v>
      </c>
      <c r="D1133" s="10" t="str">
        <f>MID(base_piv2[[#This Row],[knr kommune]],6,25)</f>
        <v xml:space="preserve">Songdalen </v>
      </c>
      <c r="E1133" s="10" t="str">
        <f>CONCATENATE(base_piv2[[#This Row],[kommune]]," (",base_piv2[[#This Row],[fotoår]],")")</f>
        <v>Songdalen  (2004)</v>
      </c>
      <c r="F1133" s="10" t="s">
        <v>470</v>
      </c>
      <c r="G1133" s="10">
        <v>10</v>
      </c>
      <c r="H1133" s="11" t="s">
        <v>908</v>
      </c>
    </row>
    <row r="1134" spans="1:8">
      <c r="A1134" s="10" t="s">
        <v>185</v>
      </c>
      <c r="B1134" s="10" t="str">
        <f>MID(base_piv2[[#This Row],[fnr fylke]],4,25)</f>
        <v>Vest-Agder</v>
      </c>
      <c r="C1134" s="10" t="s">
        <v>640</v>
      </c>
      <c r="D1134" s="10" t="str">
        <f>MID(base_piv2[[#This Row],[knr kommune]],6,25)</f>
        <v xml:space="preserve">Songdalen </v>
      </c>
      <c r="E1134" s="10" t="str">
        <f>CONCATENATE(base_piv2[[#This Row],[kommune]]," (",base_piv2[[#This Row],[fotoår]],")")</f>
        <v>Songdalen  (2004)</v>
      </c>
      <c r="F1134" s="10" t="s">
        <v>471</v>
      </c>
      <c r="G1134" s="10">
        <v>36</v>
      </c>
      <c r="H1134" s="11" t="s">
        <v>908</v>
      </c>
    </row>
    <row r="1135" spans="1:8">
      <c r="A1135" s="10" t="s">
        <v>185</v>
      </c>
      <c r="B1135" s="10" t="str">
        <f>MID(base_piv2[[#This Row],[fnr fylke]],4,25)</f>
        <v>Vest-Agder</v>
      </c>
      <c r="C1135" s="10" t="s">
        <v>640</v>
      </c>
      <c r="D1135" s="10" t="str">
        <f>MID(base_piv2[[#This Row],[knr kommune]],6,25)</f>
        <v xml:space="preserve">Songdalen </v>
      </c>
      <c r="E1135" s="10" t="str">
        <f>CONCATENATE(base_piv2[[#This Row],[kommune]]," (",base_piv2[[#This Row],[fotoår]],")")</f>
        <v>Songdalen  (2004)</v>
      </c>
      <c r="F1135" s="10" t="s">
        <v>472</v>
      </c>
      <c r="G1135" s="10">
        <v>21</v>
      </c>
      <c r="H1135" s="11" t="s">
        <v>908</v>
      </c>
    </row>
    <row r="1136" spans="1:8">
      <c r="A1136" s="10" t="s">
        <v>185</v>
      </c>
      <c r="B1136" s="10" t="str">
        <f>MID(base_piv2[[#This Row],[fnr fylke]],4,25)</f>
        <v>Vest-Agder</v>
      </c>
      <c r="C1136" s="10" t="s">
        <v>641</v>
      </c>
      <c r="D1136" s="10" t="str">
        <f>MID(base_piv2[[#This Row],[knr kommune]],6,25)</f>
        <v xml:space="preserve">Søgne </v>
      </c>
      <c r="E1136" s="10" t="str">
        <f>CONCATENATE(base_piv2[[#This Row],[kommune]]," (",base_piv2[[#This Row],[fotoår]],")")</f>
        <v>Søgne  (2000)</v>
      </c>
      <c r="F1136" s="10" t="s">
        <v>467</v>
      </c>
      <c r="G1136" s="10">
        <v>38</v>
      </c>
      <c r="H1136" s="11" t="s">
        <v>914</v>
      </c>
    </row>
    <row r="1137" spans="1:8">
      <c r="A1137" s="10" t="s">
        <v>185</v>
      </c>
      <c r="B1137" s="10" t="str">
        <f>MID(base_piv2[[#This Row],[fnr fylke]],4,25)</f>
        <v>Vest-Agder</v>
      </c>
      <c r="C1137" s="10" t="s">
        <v>641</v>
      </c>
      <c r="D1137" s="10" t="str">
        <f>MID(base_piv2[[#This Row],[knr kommune]],6,25)</f>
        <v xml:space="preserve">Søgne </v>
      </c>
      <c r="E1137" s="10" t="str">
        <f>CONCATENATE(base_piv2[[#This Row],[kommune]]," (",base_piv2[[#This Row],[fotoår]],")")</f>
        <v>Søgne  (2000)</v>
      </c>
      <c r="F1137" s="10" t="s">
        <v>466</v>
      </c>
      <c r="G1137" s="10">
        <v>3</v>
      </c>
      <c r="H1137" s="11" t="s">
        <v>914</v>
      </c>
    </row>
    <row r="1138" spans="1:8">
      <c r="A1138" s="10" t="s">
        <v>185</v>
      </c>
      <c r="B1138" s="10" t="str">
        <f>MID(base_piv2[[#This Row],[fnr fylke]],4,25)</f>
        <v>Vest-Agder</v>
      </c>
      <c r="C1138" s="10" t="s">
        <v>641</v>
      </c>
      <c r="D1138" s="10" t="str">
        <f>MID(base_piv2[[#This Row],[knr kommune]],6,25)</f>
        <v xml:space="preserve">Søgne </v>
      </c>
      <c r="E1138" s="10" t="str">
        <f>CONCATENATE(base_piv2[[#This Row],[kommune]]," (",base_piv2[[#This Row],[fotoår]],")")</f>
        <v>Søgne  (2000)</v>
      </c>
      <c r="F1138" s="10" t="s">
        <v>468</v>
      </c>
      <c r="G1138" s="10">
        <v>55</v>
      </c>
      <c r="H1138" s="11" t="s">
        <v>914</v>
      </c>
    </row>
    <row r="1139" spans="1:8">
      <c r="A1139" s="10" t="s">
        <v>185</v>
      </c>
      <c r="B1139" s="10" t="str">
        <f>MID(base_piv2[[#This Row],[fnr fylke]],4,25)</f>
        <v>Vest-Agder</v>
      </c>
      <c r="C1139" s="10" t="s">
        <v>641</v>
      </c>
      <c r="D1139" s="10" t="str">
        <f>MID(base_piv2[[#This Row],[knr kommune]],6,25)</f>
        <v xml:space="preserve">Søgne </v>
      </c>
      <c r="E1139" s="10" t="str">
        <f>CONCATENATE(base_piv2[[#This Row],[kommune]]," (",base_piv2[[#This Row],[fotoår]],")")</f>
        <v>Søgne  (2000)</v>
      </c>
      <c r="F1139" s="10" t="s">
        <v>918</v>
      </c>
      <c r="G1139" s="10">
        <v>3</v>
      </c>
      <c r="H1139" s="11" t="s">
        <v>914</v>
      </c>
    </row>
    <row r="1140" spans="1:8">
      <c r="A1140" s="10" t="s">
        <v>185</v>
      </c>
      <c r="B1140" s="10" t="str">
        <f>MID(base_piv2[[#This Row],[fnr fylke]],4,25)</f>
        <v>Vest-Agder</v>
      </c>
      <c r="C1140" s="10" t="s">
        <v>641</v>
      </c>
      <c r="D1140" s="10" t="str">
        <f>MID(base_piv2[[#This Row],[knr kommune]],6,25)</f>
        <v xml:space="preserve">Søgne </v>
      </c>
      <c r="E1140" s="10" t="str">
        <f>CONCATENATE(base_piv2[[#This Row],[kommune]]," (",base_piv2[[#This Row],[fotoår]],")")</f>
        <v>Søgne  (2000)</v>
      </c>
      <c r="F1140" s="10" t="s">
        <v>470</v>
      </c>
      <c r="G1140" s="10">
        <v>16</v>
      </c>
      <c r="H1140" s="11" t="s">
        <v>914</v>
      </c>
    </row>
    <row r="1141" spans="1:8">
      <c r="A1141" s="10" t="s">
        <v>185</v>
      </c>
      <c r="B1141" s="10" t="str">
        <f>MID(base_piv2[[#This Row],[fnr fylke]],4,25)</f>
        <v>Vest-Agder</v>
      </c>
      <c r="C1141" s="10" t="s">
        <v>641</v>
      </c>
      <c r="D1141" s="10" t="str">
        <f>MID(base_piv2[[#This Row],[knr kommune]],6,25)</f>
        <v xml:space="preserve">Søgne </v>
      </c>
      <c r="E1141" s="10" t="str">
        <f>CONCATENATE(base_piv2[[#This Row],[kommune]]," (",base_piv2[[#This Row],[fotoår]],")")</f>
        <v>Søgne  (2000)</v>
      </c>
      <c r="F1141" s="10" t="s">
        <v>471</v>
      </c>
      <c r="G1141" s="10">
        <v>6</v>
      </c>
      <c r="H1141" s="11" t="s">
        <v>914</v>
      </c>
    </row>
    <row r="1142" spans="1:8">
      <c r="A1142" s="10" t="s">
        <v>185</v>
      </c>
      <c r="B1142" s="10" t="str">
        <f>MID(base_piv2[[#This Row],[fnr fylke]],4,25)</f>
        <v>Vest-Agder</v>
      </c>
      <c r="C1142" s="10" t="s">
        <v>641</v>
      </c>
      <c r="D1142" s="10" t="str">
        <f>MID(base_piv2[[#This Row],[knr kommune]],6,25)</f>
        <v xml:space="preserve">Søgne </v>
      </c>
      <c r="E1142" s="10" t="str">
        <f>CONCATENATE(base_piv2[[#This Row],[kommune]]," (",base_piv2[[#This Row],[fotoår]],")")</f>
        <v>Søgne  (2000)</v>
      </c>
      <c r="F1142" s="10" t="s">
        <v>472</v>
      </c>
      <c r="G1142" s="10">
        <v>37</v>
      </c>
      <c r="H1142" s="11" t="s">
        <v>914</v>
      </c>
    </row>
    <row r="1143" spans="1:8">
      <c r="A1143" s="10" t="s">
        <v>185</v>
      </c>
      <c r="B1143" s="10" t="str">
        <f>MID(base_piv2[[#This Row],[fnr fylke]],4,25)</f>
        <v>Vest-Agder</v>
      </c>
      <c r="C1143" s="10" t="s">
        <v>642</v>
      </c>
      <c r="D1143" s="10" t="str">
        <f>MID(base_piv2[[#This Row],[knr kommune]],6,25)</f>
        <v xml:space="preserve">Marnardal </v>
      </c>
      <c r="E1143" s="10" t="str">
        <f>CONCATENATE(base_piv2[[#This Row],[kommune]]," (",base_piv2[[#This Row],[fotoår]],")")</f>
        <v>Marnardal  (2004)</v>
      </c>
      <c r="F1143" s="10" t="s">
        <v>467</v>
      </c>
      <c r="G1143" s="10">
        <v>10</v>
      </c>
      <c r="H1143" s="11" t="s">
        <v>908</v>
      </c>
    </row>
    <row r="1144" spans="1:8">
      <c r="A1144" s="10" t="s">
        <v>185</v>
      </c>
      <c r="B1144" s="10" t="str">
        <f>MID(base_piv2[[#This Row],[fnr fylke]],4,25)</f>
        <v>Vest-Agder</v>
      </c>
      <c r="C1144" s="10" t="s">
        <v>642</v>
      </c>
      <c r="D1144" s="10" t="str">
        <f>MID(base_piv2[[#This Row],[knr kommune]],6,25)</f>
        <v xml:space="preserve">Marnardal </v>
      </c>
      <c r="E1144" s="10" t="str">
        <f>CONCATENATE(base_piv2[[#This Row],[kommune]]," (",base_piv2[[#This Row],[fotoår]],")")</f>
        <v>Marnardal  (2004)</v>
      </c>
      <c r="F1144" s="10" t="s">
        <v>466</v>
      </c>
      <c r="G1144" s="10">
        <v>0</v>
      </c>
      <c r="H1144" s="11" t="s">
        <v>908</v>
      </c>
    </row>
    <row r="1145" spans="1:8">
      <c r="A1145" s="10" t="s">
        <v>185</v>
      </c>
      <c r="B1145" s="10" t="str">
        <f>MID(base_piv2[[#This Row],[fnr fylke]],4,25)</f>
        <v>Vest-Agder</v>
      </c>
      <c r="C1145" s="10" t="s">
        <v>642</v>
      </c>
      <c r="D1145" s="10" t="str">
        <f>MID(base_piv2[[#This Row],[knr kommune]],6,25)</f>
        <v xml:space="preserve">Marnardal </v>
      </c>
      <c r="E1145" s="10" t="str">
        <f>CONCATENATE(base_piv2[[#This Row],[kommune]]," (",base_piv2[[#This Row],[fotoår]],")")</f>
        <v>Marnardal  (2004)</v>
      </c>
      <c r="F1145" s="10" t="s">
        <v>468</v>
      </c>
      <c r="G1145" s="10">
        <v>4</v>
      </c>
      <c r="H1145" s="11" t="s">
        <v>908</v>
      </c>
    </row>
    <row r="1146" spans="1:8">
      <c r="A1146" s="10" t="s">
        <v>185</v>
      </c>
      <c r="B1146" s="10" t="str">
        <f>MID(base_piv2[[#This Row],[fnr fylke]],4,25)</f>
        <v>Vest-Agder</v>
      </c>
      <c r="C1146" s="10" t="s">
        <v>642</v>
      </c>
      <c r="D1146" s="10" t="str">
        <f>MID(base_piv2[[#This Row],[knr kommune]],6,25)</f>
        <v xml:space="preserve">Marnardal </v>
      </c>
      <c r="E1146" s="10" t="str">
        <f>CONCATENATE(base_piv2[[#This Row],[kommune]]," (",base_piv2[[#This Row],[fotoår]],")")</f>
        <v>Marnardal  (2004)</v>
      </c>
      <c r="F1146" s="10" t="s">
        <v>918</v>
      </c>
      <c r="G1146" s="10">
        <v>3</v>
      </c>
      <c r="H1146" s="11" t="s">
        <v>908</v>
      </c>
    </row>
    <row r="1147" spans="1:8">
      <c r="A1147" s="10" t="s">
        <v>185</v>
      </c>
      <c r="B1147" s="10" t="str">
        <f>MID(base_piv2[[#This Row],[fnr fylke]],4,25)</f>
        <v>Vest-Agder</v>
      </c>
      <c r="C1147" s="10" t="s">
        <v>642</v>
      </c>
      <c r="D1147" s="10" t="str">
        <f>MID(base_piv2[[#This Row],[knr kommune]],6,25)</f>
        <v xml:space="preserve">Marnardal </v>
      </c>
      <c r="E1147" s="10" t="str">
        <f>CONCATENATE(base_piv2[[#This Row],[kommune]]," (",base_piv2[[#This Row],[fotoår]],")")</f>
        <v>Marnardal  (2004)</v>
      </c>
      <c r="F1147" s="10" t="s">
        <v>470</v>
      </c>
      <c r="G1147" s="10">
        <v>0</v>
      </c>
      <c r="H1147" s="11" t="s">
        <v>908</v>
      </c>
    </row>
    <row r="1148" spans="1:8">
      <c r="A1148" s="10" t="s">
        <v>185</v>
      </c>
      <c r="B1148" s="10" t="str">
        <f>MID(base_piv2[[#This Row],[fnr fylke]],4,25)</f>
        <v>Vest-Agder</v>
      </c>
      <c r="C1148" s="10" t="s">
        <v>642</v>
      </c>
      <c r="D1148" s="10" t="str">
        <f>MID(base_piv2[[#This Row],[knr kommune]],6,25)</f>
        <v xml:space="preserve">Marnardal </v>
      </c>
      <c r="E1148" s="10" t="str">
        <f>CONCATENATE(base_piv2[[#This Row],[kommune]]," (",base_piv2[[#This Row],[fotoår]],")")</f>
        <v>Marnardal  (2004)</v>
      </c>
      <c r="F1148" s="10" t="s">
        <v>471</v>
      </c>
      <c r="G1148" s="10">
        <v>0</v>
      </c>
      <c r="H1148" s="11" t="s">
        <v>908</v>
      </c>
    </row>
    <row r="1149" spans="1:8">
      <c r="A1149" s="10" t="s">
        <v>185</v>
      </c>
      <c r="B1149" s="10" t="str">
        <f>MID(base_piv2[[#This Row],[fnr fylke]],4,25)</f>
        <v>Vest-Agder</v>
      </c>
      <c r="C1149" s="10" t="s">
        <v>642</v>
      </c>
      <c r="D1149" s="10" t="str">
        <f>MID(base_piv2[[#This Row],[knr kommune]],6,25)</f>
        <v xml:space="preserve">Marnardal </v>
      </c>
      <c r="E1149" s="10" t="str">
        <f>CONCATENATE(base_piv2[[#This Row],[kommune]]," (",base_piv2[[#This Row],[fotoår]],")")</f>
        <v>Marnardal  (2004)</v>
      </c>
      <c r="F1149" s="10" t="s">
        <v>472</v>
      </c>
      <c r="G1149" s="10">
        <v>3</v>
      </c>
      <c r="H1149" s="11" t="s">
        <v>908</v>
      </c>
    </row>
    <row r="1150" spans="1:8">
      <c r="A1150" s="10" t="s">
        <v>185</v>
      </c>
      <c r="B1150" s="10" t="str">
        <f>MID(base_piv2[[#This Row],[fnr fylke]],4,25)</f>
        <v>Vest-Agder</v>
      </c>
      <c r="C1150" s="10" t="s">
        <v>643</v>
      </c>
      <c r="D1150" s="10" t="str">
        <f>MID(base_piv2[[#This Row],[knr kommune]],6,25)</f>
        <v xml:space="preserve">Åseral </v>
      </c>
      <c r="E1150" s="10" t="str">
        <f>CONCATENATE(base_piv2[[#This Row],[kommune]]," (",base_piv2[[#This Row],[fotoår]],")")</f>
        <v>Åseral  (2005)</v>
      </c>
      <c r="F1150" s="10" t="s">
        <v>467</v>
      </c>
      <c r="G1150" s="10">
        <v>26</v>
      </c>
      <c r="H1150" s="11" t="s">
        <v>911</v>
      </c>
    </row>
    <row r="1151" spans="1:8">
      <c r="A1151" s="10" t="s">
        <v>185</v>
      </c>
      <c r="B1151" s="10" t="str">
        <f>MID(base_piv2[[#This Row],[fnr fylke]],4,25)</f>
        <v>Vest-Agder</v>
      </c>
      <c r="C1151" s="10" t="s">
        <v>643</v>
      </c>
      <c r="D1151" s="10" t="str">
        <f>MID(base_piv2[[#This Row],[knr kommune]],6,25)</f>
        <v xml:space="preserve">Åseral </v>
      </c>
      <c r="E1151" s="10" t="str">
        <f>CONCATENATE(base_piv2[[#This Row],[kommune]]," (",base_piv2[[#This Row],[fotoår]],")")</f>
        <v>Åseral  (2005)</v>
      </c>
      <c r="F1151" s="10" t="s">
        <v>466</v>
      </c>
      <c r="G1151" s="10">
        <v>1</v>
      </c>
      <c r="H1151" s="11" t="s">
        <v>911</v>
      </c>
    </row>
    <row r="1152" spans="1:8">
      <c r="A1152" s="10" t="s">
        <v>185</v>
      </c>
      <c r="B1152" s="10" t="str">
        <f>MID(base_piv2[[#This Row],[fnr fylke]],4,25)</f>
        <v>Vest-Agder</v>
      </c>
      <c r="C1152" s="10" t="s">
        <v>643</v>
      </c>
      <c r="D1152" s="10" t="str">
        <f>MID(base_piv2[[#This Row],[knr kommune]],6,25)</f>
        <v xml:space="preserve">Åseral </v>
      </c>
      <c r="E1152" s="10" t="str">
        <f>CONCATENATE(base_piv2[[#This Row],[kommune]]," (",base_piv2[[#This Row],[fotoår]],")")</f>
        <v>Åseral  (2005)</v>
      </c>
      <c r="F1152" s="10" t="s">
        <v>468</v>
      </c>
      <c r="G1152" s="10">
        <v>9</v>
      </c>
      <c r="H1152" s="11" t="s">
        <v>911</v>
      </c>
    </row>
    <row r="1153" spans="1:8">
      <c r="A1153" s="10" t="s">
        <v>185</v>
      </c>
      <c r="B1153" s="10" t="str">
        <f>MID(base_piv2[[#This Row],[fnr fylke]],4,25)</f>
        <v>Vest-Agder</v>
      </c>
      <c r="C1153" s="10" t="s">
        <v>643</v>
      </c>
      <c r="D1153" s="10" t="str">
        <f>MID(base_piv2[[#This Row],[knr kommune]],6,25)</f>
        <v xml:space="preserve">Åseral </v>
      </c>
      <c r="E1153" s="10" t="str">
        <f>CONCATENATE(base_piv2[[#This Row],[kommune]]," (",base_piv2[[#This Row],[fotoår]],")")</f>
        <v>Åseral  (2005)</v>
      </c>
      <c r="F1153" s="10" t="s">
        <v>918</v>
      </c>
      <c r="G1153" s="10">
        <v>11</v>
      </c>
      <c r="H1153" s="11" t="s">
        <v>911</v>
      </c>
    </row>
    <row r="1154" spans="1:8">
      <c r="A1154" s="10" t="s">
        <v>185</v>
      </c>
      <c r="B1154" s="10" t="str">
        <f>MID(base_piv2[[#This Row],[fnr fylke]],4,25)</f>
        <v>Vest-Agder</v>
      </c>
      <c r="C1154" s="10" t="s">
        <v>643</v>
      </c>
      <c r="D1154" s="10" t="str">
        <f>MID(base_piv2[[#This Row],[knr kommune]],6,25)</f>
        <v xml:space="preserve">Åseral </v>
      </c>
      <c r="E1154" s="10" t="str">
        <f>CONCATENATE(base_piv2[[#This Row],[kommune]]," (",base_piv2[[#This Row],[fotoår]],")")</f>
        <v>Åseral  (2005)</v>
      </c>
      <c r="F1154" s="10" t="s">
        <v>470</v>
      </c>
      <c r="G1154" s="10">
        <v>11</v>
      </c>
      <c r="H1154" s="11" t="s">
        <v>911</v>
      </c>
    </row>
    <row r="1155" spans="1:8">
      <c r="A1155" s="10" t="s">
        <v>185</v>
      </c>
      <c r="B1155" s="10" t="str">
        <f>MID(base_piv2[[#This Row],[fnr fylke]],4,25)</f>
        <v>Vest-Agder</v>
      </c>
      <c r="C1155" s="10" t="s">
        <v>643</v>
      </c>
      <c r="D1155" s="10" t="str">
        <f>MID(base_piv2[[#This Row],[knr kommune]],6,25)</f>
        <v xml:space="preserve">Åseral </v>
      </c>
      <c r="E1155" s="10" t="str">
        <f>CONCATENATE(base_piv2[[#This Row],[kommune]]," (",base_piv2[[#This Row],[fotoår]],")")</f>
        <v>Åseral  (2005)</v>
      </c>
      <c r="F1155" s="10" t="s">
        <v>471</v>
      </c>
      <c r="G1155" s="10">
        <v>0</v>
      </c>
      <c r="H1155" s="11" t="s">
        <v>911</v>
      </c>
    </row>
    <row r="1156" spans="1:8">
      <c r="A1156" s="10" t="s">
        <v>185</v>
      </c>
      <c r="B1156" s="10" t="str">
        <f>MID(base_piv2[[#This Row],[fnr fylke]],4,25)</f>
        <v>Vest-Agder</v>
      </c>
      <c r="C1156" s="10" t="s">
        <v>643</v>
      </c>
      <c r="D1156" s="10" t="str">
        <f>MID(base_piv2[[#This Row],[knr kommune]],6,25)</f>
        <v xml:space="preserve">Åseral </v>
      </c>
      <c r="E1156" s="10" t="str">
        <f>CONCATENATE(base_piv2[[#This Row],[kommune]]," (",base_piv2[[#This Row],[fotoår]],")")</f>
        <v>Åseral  (2005)</v>
      </c>
      <c r="F1156" s="10" t="s">
        <v>472</v>
      </c>
      <c r="G1156" s="10">
        <v>11</v>
      </c>
      <c r="H1156" s="11" t="s">
        <v>911</v>
      </c>
    </row>
    <row r="1157" spans="1:8">
      <c r="A1157" s="10" t="s">
        <v>185</v>
      </c>
      <c r="B1157" s="10" t="str">
        <f>MID(base_piv2[[#This Row],[fnr fylke]],4,25)</f>
        <v>Vest-Agder</v>
      </c>
      <c r="C1157" s="10" t="s">
        <v>644</v>
      </c>
      <c r="D1157" s="10" t="str">
        <f>MID(base_piv2[[#This Row],[knr kommune]],6,25)</f>
        <v xml:space="preserve">Audnedal </v>
      </c>
      <c r="E1157" s="10" t="str">
        <f>CONCATENATE(base_piv2[[#This Row],[kommune]]," (",base_piv2[[#This Row],[fotoår]],")")</f>
        <v>Audnedal  (2004)</v>
      </c>
      <c r="F1157" s="10" t="s">
        <v>467</v>
      </c>
      <c r="G1157" s="10">
        <v>31</v>
      </c>
      <c r="H1157" s="11" t="s">
        <v>908</v>
      </c>
    </row>
    <row r="1158" spans="1:8">
      <c r="A1158" s="10" t="s">
        <v>185</v>
      </c>
      <c r="B1158" s="10" t="str">
        <f>MID(base_piv2[[#This Row],[fnr fylke]],4,25)</f>
        <v>Vest-Agder</v>
      </c>
      <c r="C1158" s="10" t="s">
        <v>644</v>
      </c>
      <c r="D1158" s="10" t="str">
        <f>MID(base_piv2[[#This Row],[knr kommune]],6,25)</f>
        <v xml:space="preserve">Audnedal </v>
      </c>
      <c r="E1158" s="10" t="str">
        <f>CONCATENATE(base_piv2[[#This Row],[kommune]]," (",base_piv2[[#This Row],[fotoår]],")")</f>
        <v>Audnedal  (2004)</v>
      </c>
      <c r="F1158" s="10" t="s">
        <v>466</v>
      </c>
      <c r="G1158" s="10">
        <v>1</v>
      </c>
      <c r="H1158" s="11" t="s">
        <v>908</v>
      </c>
    </row>
    <row r="1159" spans="1:8">
      <c r="A1159" s="10" t="s">
        <v>185</v>
      </c>
      <c r="B1159" s="10" t="str">
        <f>MID(base_piv2[[#This Row],[fnr fylke]],4,25)</f>
        <v>Vest-Agder</v>
      </c>
      <c r="C1159" s="10" t="s">
        <v>644</v>
      </c>
      <c r="D1159" s="10" t="str">
        <f>MID(base_piv2[[#This Row],[knr kommune]],6,25)</f>
        <v xml:space="preserve">Audnedal </v>
      </c>
      <c r="E1159" s="10" t="str">
        <f>CONCATENATE(base_piv2[[#This Row],[kommune]]," (",base_piv2[[#This Row],[fotoår]],")")</f>
        <v>Audnedal  (2004)</v>
      </c>
      <c r="F1159" s="10" t="s">
        <v>468</v>
      </c>
      <c r="G1159" s="10">
        <v>9</v>
      </c>
      <c r="H1159" s="11" t="s">
        <v>908</v>
      </c>
    </row>
    <row r="1160" spans="1:8">
      <c r="A1160" s="10" t="s">
        <v>185</v>
      </c>
      <c r="B1160" s="10" t="str">
        <f>MID(base_piv2[[#This Row],[fnr fylke]],4,25)</f>
        <v>Vest-Agder</v>
      </c>
      <c r="C1160" s="10" t="s">
        <v>644</v>
      </c>
      <c r="D1160" s="10" t="str">
        <f>MID(base_piv2[[#This Row],[knr kommune]],6,25)</f>
        <v xml:space="preserve">Audnedal </v>
      </c>
      <c r="E1160" s="10" t="str">
        <f>CONCATENATE(base_piv2[[#This Row],[kommune]]," (",base_piv2[[#This Row],[fotoår]],")")</f>
        <v>Audnedal  (2004)</v>
      </c>
      <c r="F1160" s="10" t="s">
        <v>918</v>
      </c>
      <c r="G1160" s="10">
        <v>0</v>
      </c>
      <c r="H1160" s="11" t="s">
        <v>908</v>
      </c>
    </row>
    <row r="1161" spans="1:8">
      <c r="A1161" s="10" t="s">
        <v>185</v>
      </c>
      <c r="B1161" s="10" t="str">
        <f>MID(base_piv2[[#This Row],[fnr fylke]],4,25)</f>
        <v>Vest-Agder</v>
      </c>
      <c r="C1161" s="10" t="s">
        <v>644</v>
      </c>
      <c r="D1161" s="10" t="str">
        <f>MID(base_piv2[[#This Row],[knr kommune]],6,25)</f>
        <v xml:space="preserve">Audnedal </v>
      </c>
      <c r="E1161" s="10" t="str">
        <f>CONCATENATE(base_piv2[[#This Row],[kommune]]," (",base_piv2[[#This Row],[fotoår]],")")</f>
        <v>Audnedal  (2004)</v>
      </c>
      <c r="F1161" s="10" t="s">
        <v>470</v>
      </c>
      <c r="G1161" s="10">
        <v>10</v>
      </c>
      <c r="H1161" s="11" t="s">
        <v>908</v>
      </c>
    </row>
    <row r="1162" spans="1:8">
      <c r="A1162" s="10" t="s">
        <v>185</v>
      </c>
      <c r="B1162" s="10" t="str">
        <f>MID(base_piv2[[#This Row],[fnr fylke]],4,25)</f>
        <v>Vest-Agder</v>
      </c>
      <c r="C1162" s="10" t="s">
        <v>644</v>
      </c>
      <c r="D1162" s="10" t="str">
        <f>MID(base_piv2[[#This Row],[knr kommune]],6,25)</f>
        <v xml:space="preserve">Audnedal </v>
      </c>
      <c r="E1162" s="10" t="str">
        <f>CONCATENATE(base_piv2[[#This Row],[kommune]]," (",base_piv2[[#This Row],[fotoår]],")")</f>
        <v>Audnedal  (2004)</v>
      </c>
      <c r="F1162" s="10" t="s">
        <v>471</v>
      </c>
      <c r="G1162" s="10">
        <v>0</v>
      </c>
      <c r="H1162" s="11" t="s">
        <v>908</v>
      </c>
    </row>
    <row r="1163" spans="1:8">
      <c r="A1163" s="10" t="s">
        <v>185</v>
      </c>
      <c r="B1163" s="10" t="str">
        <f>MID(base_piv2[[#This Row],[fnr fylke]],4,25)</f>
        <v>Vest-Agder</v>
      </c>
      <c r="C1163" s="10" t="s">
        <v>644</v>
      </c>
      <c r="D1163" s="10" t="str">
        <f>MID(base_piv2[[#This Row],[knr kommune]],6,25)</f>
        <v xml:space="preserve">Audnedal </v>
      </c>
      <c r="E1163" s="10" t="str">
        <f>CONCATENATE(base_piv2[[#This Row],[kommune]]," (",base_piv2[[#This Row],[fotoår]],")")</f>
        <v>Audnedal  (2004)</v>
      </c>
      <c r="F1163" s="10" t="s">
        <v>472</v>
      </c>
      <c r="G1163" s="10">
        <v>3</v>
      </c>
      <c r="H1163" s="11" t="s">
        <v>908</v>
      </c>
    </row>
    <row r="1164" spans="1:8">
      <c r="A1164" s="10" t="s">
        <v>185</v>
      </c>
      <c r="B1164" s="10" t="str">
        <f>MID(base_piv2[[#This Row],[fnr fylke]],4,25)</f>
        <v>Vest-Agder</v>
      </c>
      <c r="C1164" s="10" t="s">
        <v>645</v>
      </c>
      <c r="D1164" s="10" t="str">
        <f>MID(base_piv2[[#This Row],[knr kommune]],6,25)</f>
        <v xml:space="preserve">Lindesnes </v>
      </c>
      <c r="E1164" s="10" t="str">
        <f>CONCATENATE(base_piv2[[#This Row],[kommune]]," (",base_piv2[[#This Row],[fotoår]],")")</f>
        <v>Lindesnes  (2004)</v>
      </c>
      <c r="F1164" s="10" t="s">
        <v>467</v>
      </c>
      <c r="G1164" s="10">
        <v>85</v>
      </c>
      <c r="H1164" s="11" t="s">
        <v>908</v>
      </c>
    </row>
    <row r="1165" spans="1:8">
      <c r="A1165" s="10" t="s">
        <v>185</v>
      </c>
      <c r="B1165" s="10" t="str">
        <f>MID(base_piv2[[#This Row],[fnr fylke]],4,25)</f>
        <v>Vest-Agder</v>
      </c>
      <c r="C1165" s="10" t="s">
        <v>645</v>
      </c>
      <c r="D1165" s="10" t="str">
        <f>MID(base_piv2[[#This Row],[knr kommune]],6,25)</f>
        <v xml:space="preserve">Lindesnes </v>
      </c>
      <c r="E1165" s="10" t="str">
        <f>CONCATENATE(base_piv2[[#This Row],[kommune]]," (",base_piv2[[#This Row],[fotoår]],")")</f>
        <v>Lindesnes  (2004)</v>
      </c>
      <c r="F1165" s="10" t="s">
        <v>466</v>
      </c>
      <c r="G1165" s="10">
        <v>33</v>
      </c>
      <c r="H1165" s="11" t="s">
        <v>908</v>
      </c>
    </row>
    <row r="1166" spans="1:8">
      <c r="A1166" s="10" t="s">
        <v>185</v>
      </c>
      <c r="B1166" s="10" t="str">
        <f>MID(base_piv2[[#This Row],[fnr fylke]],4,25)</f>
        <v>Vest-Agder</v>
      </c>
      <c r="C1166" s="10" t="s">
        <v>645</v>
      </c>
      <c r="D1166" s="10" t="str">
        <f>MID(base_piv2[[#This Row],[knr kommune]],6,25)</f>
        <v xml:space="preserve">Lindesnes </v>
      </c>
      <c r="E1166" s="10" t="str">
        <f>CONCATENATE(base_piv2[[#This Row],[kommune]]," (",base_piv2[[#This Row],[fotoår]],")")</f>
        <v>Lindesnes  (2004)</v>
      </c>
      <c r="F1166" s="10" t="s">
        <v>468</v>
      </c>
      <c r="G1166" s="10">
        <v>106</v>
      </c>
      <c r="H1166" s="11" t="s">
        <v>908</v>
      </c>
    </row>
    <row r="1167" spans="1:8">
      <c r="A1167" s="10" t="s">
        <v>185</v>
      </c>
      <c r="B1167" s="10" t="str">
        <f>MID(base_piv2[[#This Row],[fnr fylke]],4,25)</f>
        <v>Vest-Agder</v>
      </c>
      <c r="C1167" s="10" t="s">
        <v>645</v>
      </c>
      <c r="D1167" s="10" t="str">
        <f>MID(base_piv2[[#This Row],[knr kommune]],6,25)</f>
        <v xml:space="preserve">Lindesnes </v>
      </c>
      <c r="E1167" s="10" t="str">
        <f>CONCATENATE(base_piv2[[#This Row],[kommune]]," (",base_piv2[[#This Row],[fotoår]],")")</f>
        <v>Lindesnes  (2004)</v>
      </c>
      <c r="F1167" s="10" t="s">
        <v>918</v>
      </c>
      <c r="G1167" s="10">
        <v>15</v>
      </c>
      <c r="H1167" s="11" t="s">
        <v>908</v>
      </c>
    </row>
    <row r="1168" spans="1:8">
      <c r="A1168" s="10" t="s">
        <v>185</v>
      </c>
      <c r="B1168" s="10" t="str">
        <f>MID(base_piv2[[#This Row],[fnr fylke]],4,25)</f>
        <v>Vest-Agder</v>
      </c>
      <c r="C1168" s="10" t="s">
        <v>645</v>
      </c>
      <c r="D1168" s="10" t="str">
        <f>MID(base_piv2[[#This Row],[knr kommune]],6,25)</f>
        <v xml:space="preserve">Lindesnes </v>
      </c>
      <c r="E1168" s="10" t="str">
        <f>CONCATENATE(base_piv2[[#This Row],[kommune]]," (",base_piv2[[#This Row],[fotoår]],")")</f>
        <v>Lindesnes  (2004)</v>
      </c>
      <c r="F1168" s="10" t="s">
        <v>470</v>
      </c>
      <c r="G1168" s="10">
        <v>37</v>
      </c>
      <c r="H1168" s="11" t="s">
        <v>908</v>
      </c>
    </row>
    <row r="1169" spans="1:8">
      <c r="A1169" s="10" t="s">
        <v>185</v>
      </c>
      <c r="B1169" s="10" t="str">
        <f>MID(base_piv2[[#This Row],[fnr fylke]],4,25)</f>
        <v>Vest-Agder</v>
      </c>
      <c r="C1169" s="10" t="s">
        <v>645</v>
      </c>
      <c r="D1169" s="10" t="str">
        <f>MID(base_piv2[[#This Row],[knr kommune]],6,25)</f>
        <v xml:space="preserve">Lindesnes </v>
      </c>
      <c r="E1169" s="10" t="str">
        <f>CONCATENATE(base_piv2[[#This Row],[kommune]]," (",base_piv2[[#This Row],[fotoår]],")")</f>
        <v>Lindesnes  (2004)</v>
      </c>
      <c r="F1169" s="10" t="s">
        <v>471</v>
      </c>
      <c r="G1169" s="10">
        <v>10</v>
      </c>
      <c r="H1169" s="11" t="s">
        <v>908</v>
      </c>
    </row>
    <row r="1170" spans="1:8">
      <c r="A1170" s="10" t="s">
        <v>185</v>
      </c>
      <c r="B1170" s="10" t="str">
        <f>MID(base_piv2[[#This Row],[fnr fylke]],4,25)</f>
        <v>Vest-Agder</v>
      </c>
      <c r="C1170" s="10" t="s">
        <v>645</v>
      </c>
      <c r="D1170" s="10" t="str">
        <f>MID(base_piv2[[#This Row],[knr kommune]],6,25)</f>
        <v xml:space="preserve">Lindesnes </v>
      </c>
      <c r="E1170" s="10" t="str">
        <f>CONCATENATE(base_piv2[[#This Row],[kommune]]," (",base_piv2[[#This Row],[fotoår]],")")</f>
        <v>Lindesnes  (2004)</v>
      </c>
      <c r="F1170" s="10" t="s">
        <v>472</v>
      </c>
      <c r="G1170" s="10">
        <v>9</v>
      </c>
      <c r="H1170" s="11" t="s">
        <v>908</v>
      </c>
    </row>
    <row r="1171" spans="1:8">
      <c r="A1171" s="10" t="s">
        <v>185</v>
      </c>
      <c r="B1171" s="10" t="str">
        <f>MID(base_piv2[[#This Row],[fnr fylke]],4,25)</f>
        <v>Vest-Agder</v>
      </c>
      <c r="C1171" s="10" t="s">
        <v>646</v>
      </c>
      <c r="D1171" s="10" t="str">
        <f>MID(base_piv2[[#This Row],[knr kommune]],6,25)</f>
        <v xml:space="preserve">Lyngdal </v>
      </c>
      <c r="E1171" s="10" t="str">
        <f>CONCATENATE(base_piv2[[#This Row],[kommune]]," (",base_piv2[[#This Row],[fotoår]],")")</f>
        <v>Lyngdal  (2004)</v>
      </c>
      <c r="F1171" s="10" t="s">
        <v>467</v>
      </c>
      <c r="G1171" s="10">
        <v>93</v>
      </c>
      <c r="H1171" s="11" t="s">
        <v>908</v>
      </c>
    </row>
    <row r="1172" spans="1:8">
      <c r="A1172" s="10" t="s">
        <v>185</v>
      </c>
      <c r="B1172" s="10" t="str">
        <f>MID(base_piv2[[#This Row],[fnr fylke]],4,25)</f>
        <v>Vest-Agder</v>
      </c>
      <c r="C1172" s="10" t="s">
        <v>646</v>
      </c>
      <c r="D1172" s="10" t="str">
        <f>MID(base_piv2[[#This Row],[knr kommune]],6,25)</f>
        <v xml:space="preserve">Lyngdal </v>
      </c>
      <c r="E1172" s="10" t="str">
        <f>CONCATENATE(base_piv2[[#This Row],[kommune]]," (",base_piv2[[#This Row],[fotoår]],")")</f>
        <v>Lyngdal  (2004)</v>
      </c>
      <c r="F1172" s="10" t="s">
        <v>466</v>
      </c>
      <c r="G1172" s="10">
        <v>29</v>
      </c>
      <c r="H1172" s="11" t="s">
        <v>908</v>
      </c>
    </row>
    <row r="1173" spans="1:8">
      <c r="A1173" s="10" t="s">
        <v>185</v>
      </c>
      <c r="B1173" s="10" t="str">
        <f>MID(base_piv2[[#This Row],[fnr fylke]],4,25)</f>
        <v>Vest-Agder</v>
      </c>
      <c r="C1173" s="10" t="s">
        <v>646</v>
      </c>
      <c r="D1173" s="10" t="str">
        <f>MID(base_piv2[[#This Row],[knr kommune]],6,25)</f>
        <v xml:space="preserve">Lyngdal </v>
      </c>
      <c r="E1173" s="10" t="str">
        <f>CONCATENATE(base_piv2[[#This Row],[kommune]]," (",base_piv2[[#This Row],[fotoår]],")")</f>
        <v>Lyngdal  (2004)</v>
      </c>
      <c r="F1173" s="10" t="s">
        <v>468</v>
      </c>
      <c r="G1173" s="10">
        <v>117</v>
      </c>
      <c r="H1173" s="11" t="s">
        <v>908</v>
      </c>
    </row>
    <row r="1174" spans="1:8">
      <c r="A1174" s="10" t="s">
        <v>185</v>
      </c>
      <c r="B1174" s="10" t="str">
        <f>MID(base_piv2[[#This Row],[fnr fylke]],4,25)</f>
        <v>Vest-Agder</v>
      </c>
      <c r="C1174" s="10" t="s">
        <v>646</v>
      </c>
      <c r="D1174" s="10" t="str">
        <f>MID(base_piv2[[#This Row],[knr kommune]],6,25)</f>
        <v xml:space="preserve">Lyngdal </v>
      </c>
      <c r="E1174" s="10" t="str">
        <f>CONCATENATE(base_piv2[[#This Row],[kommune]]," (",base_piv2[[#This Row],[fotoår]],")")</f>
        <v>Lyngdal  (2004)</v>
      </c>
      <c r="F1174" s="10" t="s">
        <v>918</v>
      </c>
      <c r="G1174" s="10">
        <v>102</v>
      </c>
      <c r="H1174" s="11" t="s">
        <v>908</v>
      </c>
    </row>
    <row r="1175" spans="1:8">
      <c r="A1175" s="10" t="s">
        <v>185</v>
      </c>
      <c r="B1175" s="10" t="str">
        <f>MID(base_piv2[[#This Row],[fnr fylke]],4,25)</f>
        <v>Vest-Agder</v>
      </c>
      <c r="C1175" s="10" t="s">
        <v>646</v>
      </c>
      <c r="D1175" s="10" t="str">
        <f>MID(base_piv2[[#This Row],[knr kommune]],6,25)</f>
        <v xml:space="preserve">Lyngdal </v>
      </c>
      <c r="E1175" s="10" t="str">
        <f>CONCATENATE(base_piv2[[#This Row],[kommune]]," (",base_piv2[[#This Row],[fotoår]],")")</f>
        <v>Lyngdal  (2004)</v>
      </c>
      <c r="F1175" s="10" t="s">
        <v>470</v>
      </c>
      <c r="G1175" s="10">
        <v>56</v>
      </c>
      <c r="H1175" s="11" t="s">
        <v>908</v>
      </c>
    </row>
    <row r="1176" spans="1:8">
      <c r="A1176" s="10" t="s">
        <v>185</v>
      </c>
      <c r="B1176" s="10" t="str">
        <f>MID(base_piv2[[#This Row],[fnr fylke]],4,25)</f>
        <v>Vest-Agder</v>
      </c>
      <c r="C1176" s="10" t="s">
        <v>646</v>
      </c>
      <c r="D1176" s="10" t="str">
        <f>MID(base_piv2[[#This Row],[knr kommune]],6,25)</f>
        <v xml:space="preserve">Lyngdal </v>
      </c>
      <c r="E1176" s="10" t="str">
        <f>CONCATENATE(base_piv2[[#This Row],[kommune]]," (",base_piv2[[#This Row],[fotoår]],")")</f>
        <v>Lyngdal  (2004)</v>
      </c>
      <c r="F1176" s="10" t="s">
        <v>471</v>
      </c>
      <c r="G1176" s="10">
        <v>26</v>
      </c>
      <c r="H1176" s="11" t="s">
        <v>908</v>
      </c>
    </row>
    <row r="1177" spans="1:8">
      <c r="A1177" s="10" t="s">
        <v>185</v>
      </c>
      <c r="B1177" s="10" t="str">
        <f>MID(base_piv2[[#This Row],[fnr fylke]],4,25)</f>
        <v>Vest-Agder</v>
      </c>
      <c r="C1177" s="10" t="s">
        <v>646</v>
      </c>
      <c r="D1177" s="10" t="str">
        <f>MID(base_piv2[[#This Row],[knr kommune]],6,25)</f>
        <v xml:space="preserve">Lyngdal </v>
      </c>
      <c r="E1177" s="10" t="str">
        <f>CONCATENATE(base_piv2[[#This Row],[kommune]]," (",base_piv2[[#This Row],[fotoår]],")")</f>
        <v>Lyngdal  (2004)</v>
      </c>
      <c r="F1177" s="10" t="s">
        <v>472</v>
      </c>
      <c r="G1177" s="10">
        <v>83</v>
      </c>
      <c r="H1177" s="11" t="s">
        <v>908</v>
      </c>
    </row>
    <row r="1178" spans="1:8">
      <c r="A1178" s="10" t="s">
        <v>185</v>
      </c>
      <c r="B1178" s="10" t="str">
        <f>MID(base_piv2[[#This Row],[fnr fylke]],4,25)</f>
        <v>Vest-Agder</v>
      </c>
      <c r="C1178" s="10" t="s">
        <v>647</v>
      </c>
      <c r="D1178" s="10" t="str">
        <f>MID(base_piv2[[#This Row],[knr kommune]],6,25)</f>
        <v xml:space="preserve">Hægebostad </v>
      </c>
      <c r="E1178" s="10" t="str">
        <f>CONCATENATE(base_piv2[[#This Row],[kommune]]," (",base_piv2[[#This Row],[fotoår]],")")</f>
        <v>Hægebostad  (2006)</v>
      </c>
      <c r="F1178" s="10" t="s">
        <v>467</v>
      </c>
      <c r="G1178" s="10">
        <v>35</v>
      </c>
      <c r="H1178" s="11" t="s">
        <v>910</v>
      </c>
    </row>
    <row r="1179" spans="1:8">
      <c r="A1179" s="10" t="s">
        <v>185</v>
      </c>
      <c r="B1179" s="10" t="str">
        <f>MID(base_piv2[[#This Row],[fnr fylke]],4,25)</f>
        <v>Vest-Agder</v>
      </c>
      <c r="C1179" s="10" t="s">
        <v>647</v>
      </c>
      <c r="D1179" s="10" t="str">
        <f>MID(base_piv2[[#This Row],[knr kommune]],6,25)</f>
        <v xml:space="preserve">Hægebostad </v>
      </c>
      <c r="E1179" s="10" t="str">
        <f>CONCATENATE(base_piv2[[#This Row],[kommune]]," (",base_piv2[[#This Row],[fotoår]],")")</f>
        <v>Hægebostad  (2006)</v>
      </c>
      <c r="F1179" s="10" t="s">
        <v>466</v>
      </c>
      <c r="G1179" s="10">
        <v>3</v>
      </c>
      <c r="H1179" s="11" t="s">
        <v>910</v>
      </c>
    </row>
    <row r="1180" spans="1:8">
      <c r="A1180" s="10" t="s">
        <v>185</v>
      </c>
      <c r="B1180" s="10" t="str">
        <f>MID(base_piv2[[#This Row],[fnr fylke]],4,25)</f>
        <v>Vest-Agder</v>
      </c>
      <c r="C1180" s="10" t="s">
        <v>647</v>
      </c>
      <c r="D1180" s="10" t="str">
        <f>MID(base_piv2[[#This Row],[knr kommune]],6,25)</f>
        <v xml:space="preserve">Hægebostad </v>
      </c>
      <c r="E1180" s="10" t="str">
        <f>CONCATENATE(base_piv2[[#This Row],[kommune]]," (",base_piv2[[#This Row],[fotoår]],")")</f>
        <v>Hægebostad  (2006)</v>
      </c>
      <c r="F1180" s="10" t="s">
        <v>468</v>
      </c>
      <c r="G1180" s="10">
        <v>20</v>
      </c>
      <c r="H1180" s="11" t="s">
        <v>910</v>
      </c>
    </row>
    <row r="1181" spans="1:8">
      <c r="A1181" s="10" t="s">
        <v>185</v>
      </c>
      <c r="B1181" s="10" t="str">
        <f>MID(base_piv2[[#This Row],[fnr fylke]],4,25)</f>
        <v>Vest-Agder</v>
      </c>
      <c r="C1181" s="10" t="s">
        <v>647</v>
      </c>
      <c r="D1181" s="10" t="str">
        <f>MID(base_piv2[[#This Row],[knr kommune]],6,25)</f>
        <v xml:space="preserve">Hægebostad </v>
      </c>
      <c r="E1181" s="10" t="str">
        <f>CONCATENATE(base_piv2[[#This Row],[kommune]]," (",base_piv2[[#This Row],[fotoår]],")")</f>
        <v>Hægebostad  (2006)</v>
      </c>
      <c r="F1181" s="10" t="s">
        <v>918</v>
      </c>
      <c r="G1181" s="10">
        <v>6</v>
      </c>
      <c r="H1181" s="11" t="s">
        <v>910</v>
      </c>
    </row>
    <row r="1182" spans="1:8">
      <c r="A1182" s="10" t="s">
        <v>185</v>
      </c>
      <c r="B1182" s="10" t="str">
        <f>MID(base_piv2[[#This Row],[fnr fylke]],4,25)</f>
        <v>Vest-Agder</v>
      </c>
      <c r="C1182" s="10" t="s">
        <v>647</v>
      </c>
      <c r="D1182" s="10" t="str">
        <f>MID(base_piv2[[#This Row],[knr kommune]],6,25)</f>
        <v xml:space="preserve">Hægebostad </v>
      </c>
      <c r="E1182" s="10" t="str">
        <f>CONCATENATE(base_piv2[[#This Row],[kommune]]," (",base_piv2[[#This Row],[fotoår]],")")</f>
        <v>Hægebostad  (2006)</v>
      </c>
      <c r="F1182" s="10" t="s">
        <v>470</v>
      </c>
      <c r="G1182" s="10">
        <v>10</v>
      </c>
      <c r="H1182" s="11" t="s">
        <v>910</v>
      </c>
    </row>
    <row r="1183" spans="1:8">
      <c r="A1183" s="10" t="s">
        <v>185</v>
      </c>
      <c r="B1183" s="10" t="str">
        <f>MID(base_piv2[[#This Row],[fnr fylke]],4,25)</f>
        <v>Vest-Agder</v>
      </c>
      <c r="C1183" s="10" t="s">
        <v>647</v>
      </c>
      <c r="D1183" s="10" t="str">
        <f>MID(base_piv2[[#This Row],[knr kommune]],6,25)</f>
        <v xml:space="preserve">Hægebostad </v>
      </c>
      <c r="E1183" s="10" t="str">
        <f>CONCATENATE(base_piv2[[#This Row],[kommune]]," (",base_piv2[[#This Row],[fotoår]],")")</f>
        <v>Hægebostad  (2006)</v>
      </c>
      <c r="F1183" s="10" t="s">
        <v>471</v>
      </c>
      <c r="G1183" s="10">
        <v>12</v>
      </c>
      <c r="H1183" s="11" t="s">
        <v>910</v>
      </c>
    </row>
    <row r="1184" spans="1:8">
      <c r="A1184" s="10" t="s">
        <v>185</v>
      </c>
      <c r="B1184" s="10" t="str">
        <f>MID(base_piv2[[#This Row],[fnr fylke]],4,25)</f>
        <v>Vest-Agder</v>
      </c>
      <c r="C1184" s="10" t="s">
        <v>647</v>
      </c>
      <c r="D1184" s="10" t="str">
        <f>MID(base_piv2[[#This Row],[knr kommune]],6,25)</f>
        <v xml:space="preserve">Hægebostad </v>
      </c>
      <c r="E1184" s="10" t="str">
        <f>CONCATENATE(base_piv2[[#This Row],[kommune]]," (",base_piv2[[#This Row],[fotoår]],")")</f>
        <v>Hægebostad  (2006)</v>
      </c>
      <c r="F1184" s="10" t="s">
        <v>472</v>
      </c>
      <c r="G1184" s="10">
        <v>19</v>
      </c>
      <c r="H1184" s="11" t="s">
        <v>910</v>
      </c>
    </row>
    <row r="1185" spans="1:8">
      <c r="A1185" s="10" t="s">
        <v>185</v>
      </c>
      <c r="B1185" s="10" t="str">
        <f>MID(base_piv2[[#This Row],[fnr fylke]],4,25)</f>
        <v>Vest-Agder</v>
      </c>
      <c r="C1185" s="10" t="s">
        <v>648</v>
      </c>
      <c r="D1185" s="10" t="str">
        <f>MID(base_piv2[[#This Row],[knr kommune]],6,25)</f>
        <v xml:space="preserve">Kvinesdal </v>
      </c>
      <c r="E1185" s="10" t="str">
        <f>CONCATENATE(base_piv2[[#This Row],[kommune]]," (",base_piv2[[#This Row],[fotoår]],")")</f>
        <v>Kvinesdal  (2006)</v>
      </c>
      <c r="F1185" s="10" t="s">
        <v>467</v>
      </c>
      <c r="G1185" s="10">
        <v>123</v>
      </c>
      <c r="H1185" s="11" t="s">
        <v>910</v>
      </c>
    </row>
    <row r="1186" spans="1:8">
      <c r="A1186" s="10" t="s">
        <v>185</v>
      </c>
      <c r="B1186" s="10" t="str">
        <f>MID(base_piv2[[#This Row],[fnr fylke]],4,25)</f>
        <v>Vest-Agder</v>
      </c>
      <c r="C1186" s="10" t="s">
        <v>648</v>
      </c>
      <c r="D1186" s="10" t="str">
        <f>MID(base_piv2[[#This Row],[knr kommune]],6,25)</f>
        <v xml:space="preserve">Kvinesdal </v>
      </c>
      <c r="E1186" s="10" t="str">
        <f>CONCATENATE(base_piv2[[#This Row],[kommune]]," (",base_piv2[[#This Row],[fotoår]],")")</f>
        <v>Kvinesdal  (2006)</v>
      </c>
      <c r="F1186" s="10" t="s">
        <v>466</v>
      </c>
      <c r="G1186" s="10">
        <v>5</v>
      </c>
      <c r="H1186" s="11" t="s">
        <v>910</v>
      </c>
    </row>
    <row r="1187" spans="1:8">
      <c r="A1187" s="10" t="s">
        <v>185</v>
      </c>
      <c r="B1187" s="10" t="str">
        <f>MID(base_piv2[[#This Row],[fnr fylke]],4,25)</f>
        <v>Vest-Agder</v>
      </c>
      <c r="C1187" s="10" t="s">
        <v>648</v>
      </c>
      <c r="D1187" s="10" t="str">
        <f>MID(base_piv2[[#This Row],[knr kommune]],6,25)</f>
        <v xml:space="preserve">Kvinesdal </v>
      </c>
      <c r="E1187" s="10" t="str">
        <f>CONCATENATE(base_piv2[[#This Row],[kommune]]," (",base_piv2[[#This Row],[fotoår]],")")</f>
        <v>Kvinesdal  (2006)</v>
      </c>
      <c r="F1187" s="10" t="s">
        <v>468</v>
      </c>
      <c r="G1187" s="10">
        <v>36</v>
      </c>
      <c r="H1187" s="11" t="s">
        <v>910</v>
      </c>
    </row>
    <row r="1188" spans="1:8">
      <c r="A1188" s="10" t="s">
        <v>185</v>
      </c>
      <c r="B1188" s="10" t="str">
        <f>MID(base_piv2[[#This Row],[fnr fylke]],4,25)</f>
        <v>Vest-Agder</v>
      </c>
      <c r="C1188" s="10" t="s">
        <v>648</v>
      </c>
      <c r="D1188" s="10" t="str">
        <f>MID(base_piv2[[#This Row],[knr kommune]],6,25)</f>
        <v xml:space="preserve">Kvinesdal </v>
      </c>
      <c r="E1188" s="10" t="str">
        <f>CONCATENATE(base_piv2[[#This Row],[kommune]]," (",base_piv2[[#This Row],[fotoår]],")")</f>
        <v>Kvinesdal  (2006)</v>
      </c>
      <c r="F1188" s="10" t="s">
        <v>918</v>
      </c>
      <c r="G1188" s="10">
        <v>39</v>
      </c>
      <c r="H1188" s="11" t="s">
        <v>910</v>
      </c>
    </row>
    <row r="1189" spans="1:8">
      <c r="A1189" s="10" t="s">
        <v>185</v>
      </c>
      <c r="B1189" s="10" t="str">
        <f>MID(base_piv2[[#This Row],[fnr fylke]],4,25)</f>
        <v>Vest-Agder</v>
      </c>
      <c r="C1189" s="10" t="s">
        <v>648</v>
      </c>
      <c r="D1189" s="10" t="str">
        <f>MID(base_piv2[[#This Row],[knr kommune]],6,25)</f>
        <v xml:space="preserve">Kvinesdal </v>
      </c>
      <c r="E1189" s="10" t="str">
        <f>CONCATENATE(base_piv2[[#This Row],[kommune]]," (",base_piv2[[#This Row],[fotoår]],")")</f>
        <v>Kvinesdal  (2006)</v>
      </c>
      <c r="F1189" s="10" t="s">
        <v>470</v>
      </c>
      <c r="G1189" s="10">
        <v>33</v>
      </c>
      <c r="H1189" s="11" t="s">
        <v>910</v>
      </c>
    </row>
    <row r="1190" spans="1:8">
      <c r="A1190" s="10" t="s">
        <v>185</v>
      </c>
      <c r="B1190" s="10" t="str">
        <f>MID(base_piv2[[#This Row],[fnr fylke]],4,25)</f>
        <v>Vest-Agder</v>
      </c>
      <c r="C1190" s="10" t="s">
        <v>648</v>
      </c>
      <c r="D1190" s="10" t="str">
        <f>MID(base_piv2[[#This Row],[knr kommune]],6,25)</f>
        <v xml:space="preserve">Kvinesdal </v>
      </c>
      <c r="E1190" s="10" t="str">
        <f>CONCATENATE(base_piv2[[#This Row],[kommune]]," (",base_piv2[[#This Row],[fotoår]],")")</f>
        <v>Kvinesdal  (2006)</v>
      </c>
      <c r="F1190" s="10" t="s">
        <v>471</v>
      </c>
      <c r="G1190" s="10">
        <v>15</v>
      </c>
      <c r="H1190" s="11" t="s">
        <v>910</v>
      </c>
    </row>
    <row r="1191" spans="1:8">
      <c r="A1191" s="10" t="s">
        <v>185</v>
      </c>
      <c r="B1191" s="10" t="str">
        <f>MID(base_piv2[[#This Row],[fnr fylke]],4,25)</f>
        <v>Vest-Agder</v>
      </c>
      <c r="C1191" s="10" t="s">
        <v>648</v>
      </c>
      <c r="D1191" s="10" t="str">
        <f>MID(base_piv2[[#This Row],[knr kommune]],6,25)</f>
        <v xml:space="preserve">Kvinesdal </v>
      </c>
      <c r="E1191" s="10" t="str">
        <f>CONCATENATE(base_piv2[[#This Row],[kommune]]," (",base_piv2[[#This Row],[fotoår]],")")</f>
        <v>Kvinesdal  (2006)</v>
      </c>
      <c r="F1191" s="10" t="s">
        <v>472</v>
      </c>
      <c r="G1191" s="10">
        <v>26</v>
      </c>
      <c r="H1191" s="11" t="s">
        <v>910</v>
      </c>
    </row>
    <row r="1192" spans="1:8">
      <c r="A1192" s="10" t="s">
        <v>185</v>
      </c>
      <c r="B1192" s="10" t="str">
        <f>MID(base_piv2[[#This Row],[fnr fylke]],4,25)</f>
        <v>Vest-Agder</v>
      </c>
      <c r="C1192" s="10" t="s">
        <v>649</v>
      </c>
      <c r="D1192" s="10" t="str">
        <f>MID(base_piv2[[#This Row],[knr kommune]],6,25)</f>
        <v xml:space="preserve">Sirdal </v>
      </c>
      <c r="E1192" s="10" t="str">
        <f>CONCATENATE(base_piv2[[#This Row],[kommune]]," (",base_piv2[[#This Row],[fotoår]],")")</f>
        <v>Sirdal  (2006)</v>
      </c>
      <c r="F1192" s="10" t="s">
        <v>467</v>
      </c>
      <c r="G1192" s="10">
        <v>38</v>
      </c>
      <c r="H1192" s="11" t="s">
        <v>910</v>
      </c>
    </row>
    <row r="1193" spans="1:8">
      <c r="A1193" s="10" t="s">
        <v>185</v>
      </c>
      <c r="B1193" s="10" t="str">
        <f>MID(base_piv2[[#This Row],[fnr fylke]],4,25)</f>
        <v>Vest-Agder</v>
      </c>
      <c r="C1193" s="10" t="s">
        <v>649</v>
      </c>
      <c r="D1193" s="10" t="str">
        <f>MID(base_piv2[[#This Row],[knr kommune]],6,25)</f>
        <v xml:space="preserve">Sirdal </v>
      </c>
      <c r="E1193" s="10" t="str">
        <f>CONCATENATE(base_piv2[[#This Row],[kommune]]," (",base_piv2[[#This Row],[fotoår]],")")</f>
        <v>Sirdal  (2006)</v>
      </c>
      <c r="F1193" s="10" t="s">
        <v>466</v>
      </c>
      <c r="G1193" s="10">
        <v>33</v>
      </c>
      <c r="H1193" s="11" t="s">
        <v>910</v>
      </c>
    </row>
    <row r="1194" spans="1:8">
      <c r="A1194" s="10" t="s">
        <v>185</v>
      </c>
      <c r="B1194" s="10" t="str">
        <f>MID(base_piv2[[#This Row],[fnr fylke]],4,25)</f>
        <v>Vest-Agder</v>
      </c>
      <c r="C1194" s="10" t="s">
        <v>649</v>
      </c>
      <c r="D1194" s="10" t="str">
        <f>MID(base_piv2[[#This Row],[knr kommune]],6,25)</f>
        <v xml:space="preserve">Sirdal </v>
      </c>
      <c r="E1194" s="10" t="str">
        <f>CONCATENATE(base_piv2[[#This Row],[kommune]]," (",base_piv2[[#This Row],[fotoår]],")")</f>
        <v>Sirdal  (2006)</v>
      </c>
      <c r="F1194" s="10" t="s">
        <v>468</v>
      </c>
      <c r="G1194" s="10">
        <v>80</v>
      </c>
      <c r="H1194" s="11" t="s">
        <v>910</v>
      </c>
    </row>
    <row r="1195" spans="1:8">
      <c r="A1195" s="10" t="s">
        <v>185</v>
      </c>
      <c r="B1195" s="10" t="str">
        <f>MID(base_piv2[[#This Row],[fnr fylke]],4,25)</f>
        <v>Vest-Agder</v>
      </c>
      <c r="C1195" s="10" t="s">
        <v>649</v>
      </c>
      <c r="D1195" s="10" t="str">
        <f>MID(base_piv2[[#This Row],[knr kommune]],6,25)</f>
        <v xml:space="preserve">Sirdal </v>
      </c>
      <c r="E1195" s="10" t="str">
        <f>CONCATENATE(base_piv2[[#This Row],[kommune]]," (",base_piv2[[#This Row],[fotoår]],")")</f>
        <v>Sirdal  (2006)</v>
      </c>
      <c r="F1195" s="10" t="s">
        <v>918</v>
      </c>
      <c r="G1195" s="10">
        <v>14</v>
      </c>
      <c r="H1195" s="11" t="s">
        <v>910</v>
      </c>
    </row>
    <row r="1196" spans="1:8">
      <c r="A1196" s="10" t="s">
        <v>185</v>
      </c>
      <c r="B1196" s="10" t="str">
        <f>MID(base_piv2[[#This Row],[fnr fylke]],4,25)</f>
        <v>Vest-Agder</v>
      </c>
      <c r="C1196" s="10" t="s">
        <v>649</v>
      </c>
      <c r="D1196" s="10" t="str">
        <f>MID(base_piv2[[#This Row],[knr kommune]],6,25)</f>
        <v xml:space="preserve">Sirdal </v>
      </c>
      <c r="E1196" s="10" t="str">
        <f>CONCATENATE(base_piv2[[#This Row],[kommune]]," (",base_piv2[[#This Row],[fotoår]],")")</f>
        <v>Sirdal  (2006)</v>
      </c>
      <c r="F1196" s="10" t="s">
        <v>470</v>
      </c>
      <c r="G1196" s="10">
        <v>22</v>
      </c>
      <c r="H1196" s="11" t="s">
        <v>910</v>
      </c>
    </row>
    <row r="1197" spans="1:8">
      <c r="A1197" s="10" t="s">
        <v>185</v>
      </c>
      <c r="B1197" s="10" t="str">
        <f>MID(base_piv2[[#This Row],[fnr fylke]],4,25)</f>
        <v>Vest-Agder</v>
      </c>
      <c r="C1197" s="10" t="s">
        <v>649</v>
      </c>
      <c r="D1197" s="10" t="str">
        <f>MID(base_piv2[[#This Row],[knr kommune]],6,25)</f>
        <v xml:space="preserve">Sirdal </v>
      </c>
      <c r="E1197" s="10" t="str">
        <f>CONCATENATE(base_piv2[[#This Row],[kommune]]," (",base_piv2[[#This Row],[fotoår]],")")</f>
        <v>Sirdal  (2006)</v>
      </c>
      <c r="F1197" s="10" t="s">
        <v>471</v>
      </c>
      <c r="G1197" s="10">
        <v>2</v>
      </c>
      <c r="H1197" s="11" t="s">
        <v>910</v>
      </c>
    </row>
    <row r="1198" spans="1:8">
      <c r="A1198" s="10" t="s">
        <v>185</v>
      </c>
      <c r="B1198" s="10" t="str">
        <f>MID(base_piv2[[#This Row],[fnr fylke]],4,25)</f>
        <v>Vest-Agder</v>
      </c>
      <c r="C1198" s="10" t="s">
        <v>649</v>
      </c>
      <c r="D1198" s="10" t="str">
        <f>MID(base_piv2[[#This Row],[knr kommune]],6,25)</f>
        <v xml:space="preserve">Sirdal </v>
      </c>
      <c r="E1198" s="10" t="str">
        <f>CONCATENATE(base_piv2[[#This Row],[kommune]]," (",base_piv2[[#This Row],[fotoår]],")")</f>
        <v>Sirdal  (2006)</v>
      </c>
      <c r="F1198" s="10" t="s">
        <v>472</v>
      </c>
      <c r="G1198" s="10">
        <v>6</v>
      </c>
      <c r="H1198" s="11" t="s">
        <v>910</v>
      </c>
    </row>
    <row r="1199" spans="1:8">
      <c r="A1199" s="10" t="s">
        <v>201</v>
      </c>
      <c r="B1199" s="10" t="str">
        <f>MID(base_piv2[[#This Row],[fnr fylke]],4,25)</f>
        <v>Rogaland</v>
      </c>
      <c r="C1199" s="10" t="s">
        <v>650</v>
      </c>
      <c r="D1199" s="10" t="str">
        <f>MID(base_piv2[[#This Row],[knr kommune]],6,25)</f>
        <v xml:space="preserve">Eigersund </v>
      </c>
      <c r="E1199" s="10" t="str">
        <f>CONCATENATE(base_piv2[[#This Row],[kommune]]," (",base_piv2[[#This Row],[fotoår]],")")</f>
        <v>Eigersund  (2003)</v>
      </c>
      <c r="F1199" s="10" t="s">
        <v>467</v>
      </c>
      <c r="G1199" s="10">
        <v>97</v>
      </c>
      <c r="H1199" s="11" t="s">
        <v>904</v>
      </c>
    </row>
    <row r="1200" spans="1:8">
      <c r="A1200" s="10" t="s">
        <v>201</v>
      </c>
      <c r="B1200" s="10" t="str">
        <f>MID(base_piv2[[#This Row],[fnr fylke]],4,25)</f>
        <v>Rogaland</v>
      </c>
      <c r="C1200" s="10" t="s">
        <v>650</v>
      </c>
      <c r="D1200" s="10" t="str">
        <f>MID(base_piv2[[#This Row],[knr kommune]],6,25)</f>
        <v xml:space="preserve">Eigersund </v>
      </c>
      <c r="E1200" s="10" t="str">
        <f>CONCATENATE(base_piv2[[#This Row],[kommune]]," (",base_piv2[[#This Row],[fotoår]],")")</f>
        <v>Eigersund  (2003)</v>
      </c>
      <c r="F1200" s="10" t="s">
        <v>466</v>
      </c>
      <c r="G1200" s="10">
        <v>28</v>
      </c>
      <c r="H1200" s="11" t="s">
        <v>904</v>
      </c>
    </row>
    <row r="1201" spans="1:8">
      <c r="A1201" s="10" t="s">
        <v>201</v>
      </c>
      <c r="B1201" s="10" t="str">
        <f>MID(base_piv2[[#This Row],[fnr fylke]],4,25)</f>
        <v>Rogaland</v>
      </c>
      <c r="C1201" s="10" t="s">
        <v>650</v>
      </c>
      <c r="D1201" s="10" t="str">
        <f>MID(base_piv2[[#This Row],[knr kommune]],6,25)</f>
        <v xml:space="preserve">Eigersund </v>
      </c>
      <c r="E1201" s="10" t="str">
        <f>CONCATENATE(base_piv2[[#This Row],[kommune]]," (",base_piv2[[#This Row],[fotoår]],")")</f>
        <v>Eigersund  (2003)</v>
      </c>
      <c r="F1201" s="10" t="s">
        <v>468</v>
      </c>
      <c r="G1201" s="10">
        <v>128</v>
      </c>
      <c r="H1201" s="11" t="s">
        <v>904</v>
      </c>
    </row>
    <row r="1202" spans="1:8">
      <c r="A1202" s="10" t="s">
        <v>201</v>
      </c>
      <c r="B1202" s="10" t="str">
        <f>MID(base_piv2[[#This Row],[fnr fylke]],4,25)</f>
        <v>Rogaland</v>
      </c>
      <c r="C1202" s="10" t="s">
        <v>650</v>
      </c>
      <c r="D1202" s="10" t="str">
        <f>MID(base_piv2[[#This Row],[knr kommune]],6,25)</f>
        <v xml:space="preserve">Eigersund </v>
      </c>
      <c r="E1202" s="10" t="str">
        <f>CONCATENATE(base_piv2[[#This Row],[kommune]]," (",base_piv2[[#This Row],[fotoår]],")")</f>
        <v>Eigersund  (2003)</v>
      </c>
      <c r="F1202" s="10" t="s">
        <v>918</v>
      </c>
      <c r="G1202" s="10">
        <v>36</v>
      </c>
      <c r="H1202" s="11" t="s">
        <v>904</v>
      </c>
    </row>
    <row r="1203" spans="1:8">
      <c r="A1203" s="10" t="s">
        <v>201</v>
      </c>
      <c r="B1203" s="10" t="str">
        <f>MID(base_piv2[[#This Row],[fnr fylke]],4,25)</f>
        <v>Rogaland</v>
      </c>
      <c r="C1203" s="10" t="s">
        <v>650</v>
      </c>
      <c r="D1203" s="10" t="str">
        <f>MID(base_piv2[[#This Row],[knr kommune]],6,25)</f>
        <v xml:space="preserve">Eigersund </v>
      </c>
      <c r="E1203" s="10" t="str">
        <f>CONCATENATE(base_piv2[[#This Row],[kommune]]," (",base_piv2[[#This Row],[fotoår]],")")</f>
        <v>Eigersund  (2003)</v>
      </c>
      <c r="F1203" s="10" t="s">
        <v>470</v>
      </c>
      <c r="G1203" s="10">
        <v>221</v>
      </c>
      <c r="H1203" s="11" t="s">
        <v>904</v>
      </c>
    </row>
    <row r="1204" spans="1:8">
      <c r="A1204" s="10" t="s">
        <v>201</v>
      </c>
      <c r="B1204" s="10" t="str">
        <f>MID(base_piv2[[#This Row],[fnr fylke]],4,25)</f>
        <v>Rogaland</v>
      </c>
      <c r="C1204" s="10" t="s">
        <v>650</v>
      </c>
      <c r="D1204" s="10" t="str">
        <f>MID(base_piv2[[#This Row],[knr kommune]],6,25)</f>
        <v xml:space="preserve">Eigersund </v>
      </c>
      <c r="E1204" s="10" t="str">
        <f>CONCATENATE(base_piv2[[#This Row],[kommune]]," (",base_piv2[[#This Row],[fotoår]],")")</f>
        <v>Eigersund  (2003)</v>
      </c>
      <c r="F1204" s="10" t="s">
        <v>471</v>
      </c>
      <c r="G1204" s="10">
        <v>33</v>
      </c>
      <c r="H1204" s="11" t="s">
        <v>904</v>
      </c>
    </row>
    <row r="1205" spans="1:8">
      <c r="A1205" s="10" t="s">
        <v>201</v>
      </c>
      <c r="B1205" s="10" t="str">
        <f>MID(base_piv2[[#This Row],[fnr fylke]],4,25)</f>
        <v>Rogaland</v>
      </c>
      <c r="C1205" s="10" t="s">
        <v>650</v>
      </c>
      <c r="D1205" s="10" t="str">
        <f>MID(base_piv2[[#This Row],[knr kommune]],6,25)</f>
        <v xml:space="preserve">Eigersund </v>
      </c>
      <c r="E1205" s="10" t="str">
        <f>CONCATENATE(base_piv2[[#This Row],[kommune]]," (",base_piv2[[#This Row],[fotoår]],")")</f>
        <v>Eigersund  (2003)</v>
      </c>
      <c r="F1205" s="10" t="s">
        <v>472</v>
      </c>
      <c r="G1205" s="10">
        <v>31</v>
      </c>
      <c r="H1205" s="11" t="s">
        <v>904</v>
      </c>
    </row>
    <row r="1206" spans="1:8">
      <c r="A1206" s="10" t="s">
        <v>201</v>
      </c>
      <c r="B1206" s="10" t="str">
        <f>MID(base_piv2[[#This Row],[fnr fylke]],4,25)</f>
        <v>Rogaland</v>
      </c>
      <c r="C1206" s="10" t="s">
        <v>651</v>
      </c>
      <c r="D1206" s="10" t="str">
        <f>MID(base_piv2[[#This Row],[knr kommune]],6,25)</f>
        <v xml:space="preserve">Sandnes </v>
      </c>
      <c r="E1206" s="10" t="str">
        <f>CONCATENATE(base_piv2[[#This Row],[kommune]]," (",base_piv2[[#This Row],[fotoår]],")")</f>
        <v>Sandnes  (2003)</v>
      </c>
      <c r="F1206" s="10" t="s">
        <v>467</v>
      </c>
      <c r="G1206" s="10">
        <v>593</v>
      </c>
      <c r="H1206" s="11" t="s">
        <v>904</v>
      </c>
    </row>
    <row r="1207" spans="1:8">
      <c r="A1207" s="10" t="s">
        <v>201</v>
      </c>
      <c r="B1207" s="10" t="str">
        <f>MID(base_piv2[[#This Row],[fnr fylke]],4,25)</f>
        <v>Rogaland</v>
      </c>
      <c r="C1207" s="10" t="s">
        <v>651</v>
      </c>
      <c r="D1207" s="10" t="str">
        <f>MID(base_piv2[[#This Row],[knr kommune]],6,25)</f>
        <v xml:space="preserve">Sandnes </v>
      </c>
      <c r="E1207" s="10" t="str">
        <f>CONCATENATE(base_piv2[[#This Row],[kommune]]," (",base_piv2[[#This Row],[fotoår]],")")</f>
        <v>Sandnes  (2003)</v>
      </c>
      <c r="F1207" s="10" t="s">
        <v>466</v>
      </c>
      <c r="G1207" s="10">
        <v>3</v>
      </c>
      <c r="H1207" s="11" t="s">
        <v>904</v>
      </c>
    </row>
    <row r="1208" spans="1:8">
      <c r="A1208" s="10" t="s">
        <v>201</v>
      </c>
      <c r="B1208" s="10" t="str">
        <f>MID(base_piv2[[#This Row],[fnr fylke]],4,25)</f>
        <v>Rogaland</v>
      </c>
      <c r="C1208" s="10" t="s">
        <v>651</v>
      </c>
      <c r="D1208" s="10" t="str">
        <f>MID(base_piv2[[#This Row],[knr kommune]],6,25)</f>
        <v xml:space="preserve">Sandnes </v>
      </c>
      <c r="E1208" s="10" t="str">
        <f>CONCATENATE(base_piv2[[#This Row],[kommune]]," (",base_piv2[[#This Row],[fotoår]],")")</f>
        <v>Sandnes  (2003)</v>
      </c>
      <c r="F1208" s="10" t="s">
        <v>468</v>
      </c>
      <c r="G1208" s="10">
        <v>173</v>
      </c>
      <c r="H1208" s="11" t="s">
        <v>904</v>
      </c>
    </row>
    <row r="1209" spans="1:8">
      <c r="A1209" s="10" t="s">
        <v>201</v>
      </c>
      <c r="B1209" s="10" t="str">
        <f>MID(base_piv2[[#This Row],[fnr fylke]],4,25)</f>
        <v>Rogaland</v>
      </c>
      <c r="C1209" s="10" t="s">
        <v>651</v>
      </c>
      <c r="D1209" s="10" t="str">
        <f>MID(base_piv2[[#This Row],[knr kommune]],6,25)</f>
        <v xml:space="preserve">Sandnes </v>
      </c>
      <c r="E1209" s="10" t="str">
        <f>CONCATENATE(base_piv2[[#This Row],[kommune]]," (",base_piv2[[#This Row],[fotoår]],")")</f>
        <v>Sandnes  (2003)</v>
      </c>
      <c r="F1209" s="10" t="s">
        <v>918</v>
      </c>
      <c r="G1209" s="10">
        <v>578</v>
      </c>
      <c r="H1209" s="11" t="s">
        <v>904</v>
      </c>
    </row>
    <row r="1210" spans="1:8">
      <c r="A1210" s="10" t="s">
        <v>201</v>
      </c>
      <c r="B1210" s="10" t="str">
        <f>MID(base_piv2[[#This Row],[fnr fylke]],4,25)</f>
        <v>Rogaland</v>
      </c>
      <c r="C1210" s="10" t="s">
        <v>651</v>
      </c>
      <c r="D1210" s="10" t="str">
        <f>MID(base_piv2[[#This Row],[knr kommune]],6,25)</f>
        <v xml:space="preserve">Sandnes </v>
      </c>
      <c r="E1210" s="10" t="str">
        <f>CONCATENATE(base_piv2[[#This Row],[kommune]]," (",base_piv2[[#This Row],[fotoår]],")")</f>
        <v>Sandnes  (2003)</v>
      </c>
      <c r="F1210" s="10" t="s">
        <v>470</v>
      </c>
      <c r="G1210" s="10">
        <v>347</v>
      </c>
      <c r="H1210" s="11" t="s">
        <v>904</v>
      </c>
    </row>
    <row r="1211" spans="1:8">
      <c r="A1211" s="10" t="s">
        <v>201</v>
      </c>
      <c r="B1211" s="10" t="str">
        <f>MID(base_piv2[[#This Row],[fnr fylke]],4,25)</f>
        <v>Rogaland</v>
      </c>
      <c r="C1211" s="10" t="s">
        <v>651</v>
      </c>
      <c r="D1211" s="10" t="str">
        <f>MID(base_piv2[[#This Row],[knr kommune]],6,25)</f>
        <v xml:space="preserve">Sandnes </v>
      </c>
      <c r="E1211" s="10" t="str">
        <f>CONCATENATE(base_piv2[[#This Row],[kommune]]," (",base_piv2[[#This Row],[fotoår]],")")</f>
        <v>Sandnes  (2003)</v>
      </c>
      <c r="F1211" s="10" t="s">
        <v>471</v>
      </c>
      <c r="G1211" s="10">
        <v>219</v>
      </c>
      <c r="H1211" s="11" t="s">
        <v>904</v>
      </c>
    </row>
    <row r="1212" spans="1:8">
      <c r="A1212" s="10" t="s">
        <v>201</v>
      </c>
      <c r="B1212" s="10" t="str">
        <f>MID(base_piv2[[#This Row],[fnr fylke]],4,25)</f>
        <v>Rogaland</v>
      </c>
      <c r="C1212" s="10" t="s">
        <v>651</v>
      </c>
      <c r="D1212" s="10" t="str">
        <f>MID(base_piv2[[#This Row],[knr kommune]],6,25)</f>
        <v xml:space="preserve">Sandnes </v>
      </c>
      <c r="E1212" s="10" t="str">
        <f>CONCATENATE(base_piv2[[#This Row],[kommune]]," (",base_piv2[[#This Row],[fotoår]],")")</f>
        <v>Sandnes  (2003)</v>
      </c>
      <c r="F1212" s="10" t="s">
        <v>472</v>
      </c>
      <c r="G1212" s="10">
        <v>512</v>
      </c>
      <c r="H1212" s="11" t="s">
        <v>904</v>
      </c>
    </row>
    <row r="1213" spans="1:8">
      <c r="A1213" s="10" t="s">
        <v>201</v>
      </c>
      <c r="B1213" s="10" t="str">
        <f>MID(base_piv2[[#This Row],[fnr fylke]],4,25)</f>
        <v>Rogaland</v>
      </c>
      <c r="C1213" s="10" t="s">
        <v>652</v>
      </c>
      <c r="D1213" s="10" t="str">
        <f>MID(base_piv2[[#This Row],[knr kommune]],6,25)</f>
        <v xml:space="preserve">Stavanger </v>
      </c>
      <c r="E1213" s="10" t="str">
        <f>CONCATENATE(base_piv2[[#This Row],[kommune]]," (",base_piv2[[#This Row],[fotoår]],")")</f>
        <v>Stavanger  (2007)</v>
      </c>
      <c r="F1213" s="10" t="s">
        <v>467</v>
      </c>
      <c r="G1213" s="10">
        <v>94</v>
      </c>
      <c r="H1213" s="11" t="s">
        <v>907</v>
      </c>
    </row>
    <row r="1214" spans="1:8">
      <c r="A1214" s="10" t="s">
        <v>201</v>
      </c>
      <c r="B1214" s="10" t="str">
        <f>MID(base_piv2[[#This Row],[fnr fylke]],4,25)</f>
        <v>Rogaland</v>
      </c>
      <c r="C1214" s="10" t="s">
        <v>652</v>
      </c>
      <c r="D1214" s="10" t="str">
        <f>MID(base_piv2[[#This Row],[knr kommune]],6,25)</f>
        <v xml:space="preserve">Stavanger </v>
      </c>
      <c r="E1214" s="10" t="str">
        <f>CONCATENATE(base_piv2[[#This Row],[kommune]]," (",base_piv2[[#This Row],[fotoår]],")")</f>
        <v>Stavanger  (2007)</v>
      </c>
      <c r="F1214" s="10" t="s">
        <v>466</v>
      </c>
      <c r="G1214" s="10">
        <v>0</v>
      </c>
      <c r="H1214" s="11" t="s">
        <v>907</v>
      </c>
    </row>
    <row r="1215" spans="1:8">
      <c r="A1215" s="10" t="s">
        <v>201</v>
      </c>
      <c r="B1215" s="10" t="str">
        <f>MID(base_piv2[[#This Row],[fnr fylke]],4,25)</f>
        <v>Rogaland</v>
      </c>
      <c r="C1215" s="10" t="s">
        <v>652</v>
      </c>
      <c r="D1215" s="10" t="str">
        <f>MID(base_piv2[[#This Row],[knr kommune]],6,25)</f>
        <v xml:space="preserve">Stavanger </v>
      </c>
      <c r="E1215" s="10" t="str">
        <f>CONCATENATE(base_piv2[[#This Row],[kommune]]," (",base_piv2[[#This Row],[fotoår]],")")</f>
        <v>Stavanger  (2007)</v>
      </c>
      <c r="F1215" s="10" t="s">
        <v>468</v>
      </c>
      <c r="G1215" s="10">
        <v>44</v>
      </c>
      <c r="H1215" s="11" t="s">
        <v>907</v>
      </c>
    </row>
    <row r="1216" spans="1:8">
      <c r="A1216" s="10" t="s">
        <v>201</v>
      </c>
      <c r="B1216" s="10" t="str">
        <f>MID(base_piv2[[#This Row],[fnr fylke]],4,25)</f>
        <v>Rogaland</v>
      </c>
      <c r="C1216" s="10" t="s">
        <v>652</v>
      </c>
      <c r="D1216" s="10" t="str">
        <f>MID(base_piv2[[#This Row],[knr kommune]],6,25)</f>
        <v xml:space="preserve">Stavanger </v>
      </c>
      <c r="E1216" s="10" t="str">
        <f>CONCATENATE(base_piv2[[#This Row],[kommune]]," (",base_piv2[[#This Row],[fotoår]],")")</f>
        <v>Stavanger  (2007)</v>
      </c>
      <c r="F1216" s="10" t="s">
        <v>918</v>
      </c>
      <c r="G1216" s="10">
        <v>74</v>
      </c>
      <c r="H1216" s="11" t="s">
        <v>907</v>
      </c>
    </row>
    <row r="1217" spans="1:8">
      <c r="A1217" s="10" t="s">
        <v>201</v>
      </c>
      <c r="B1217" s="10" t="str">
        <f>MID(base_piv2[[#This Row],[fnr fylke]],4,25)</f>
        <v>Rogaland</v>
      </c>
      <c r="C1217" s="10" t="s">
        <v>652</v>
      </c>
      <c r="D1217" s="10" t="str">
        <f>MID(base_piv2[[#This Row],[knr kommune]],6,25)</f>
        <v xml:space="preserve">Stavanger </v>
      </c>
      <c r="E1217" s="10" t="str">
        <f>CONCATENATE(base_piv2[[#This Row],[kommune]]," (",base_piv2[[#This Row],[fotoår]],")")</f>
        <v>Stavanger  (2007)</v>
      </c>
      <c r="F1217" s="10" t="s">
        <v>470</v>
      </c>
      <c r="G1217" s="10">
        <v>73</v>
      </c>
      <c r="H1217" s="11" t="s">
        <v>907</v>
      </c>
    </row>
    <row r="1218" spans="1:8">
      <c r="A1218" s="10" t="s">
        <v>201</v>
      </c>
      <c r="B1218" s="10" t="str">
        <f>MID(base_piv2[[#This Row],[fnr fylke]],4,25)</f>
        <v>Rogaland</v>
      </c>
      <c r="C1218" s="10" t="s">
        <v>652</v>
      </c>
      <c r="D1218" s="10" t="str">
        <f>MID(base_piv2[[#This Row],[knr kommune]],6,25)</f>
        <v xml:space="preserve">Stavanger </v>
      </c>
      <c r="E1218" s="10" t="str">
        <f>CONCATENATE(base_piv2[[#This Row],[kommune]]," (",base_piv2[[#This Row],[fotoår]],")")</f>
        <v>Stavanger  (2007)</v>
      </c>
      <c r="F1218" s="10" t="s">
        <v>471</v>
      </c>
      <c r="G1218" s="10">
        <v>53</v>
      </c>
      <c r="H1218" s="11" t="s">
        <v>907</v>
      </c>
    </row>
    <row r="1219" spans="1:8">
      <c r="A1219" s="10" t="s">
        <v>201</v>
      </c>
      <c r="B1219" s="10" t="str">
        <f>MID(base_piv2[[#This Row],[fnr fylke]],4,25)</f>
        <v>Rogaland</v>
      </c>
      <c r="C1219" s="10" t="s">
        <v>652</v>
      </c>
      <c r="D1219" s="10" t="str">
        <f>MID(base_piv2[[#This Row],[knr kommune]],6,25)</f>
        <v xml:space="preserve">Stavanger </v>
      </c>
      <c r="E1219" s="10" t="str">
        <f>CONCATENATE(base_piv2[[#This Row],[kommune]]," (",base_piv2[[#This Row],[fotoår]],")")</f>
        <v>Stavanger  (2007)</v>
      </c>
      <c r="F1219" s="10" t="s">
        <v>472</v>
      </c>
      <c r="G1219" s="10">
        <v>172</v>
      </c>
      <c r="H1219" s="11" t="s">
        <v>907</v>
      </c>
    </row>
    <row r="1220" spans="1:8">
      <c r="A1220" s="10" t="s">
        <v>201</v>
      </c>
      <c r="B1220" s="10" t="str">
        <f>MID(base_piv2[[#This Row],[fnr fylke]],4,25)</f>
        <v>Rogaland</v>
      </c>
      <c r="C1220" s="10" t="s">
        <v>653</v>
      </c>
      <c r="D1220" s="10" t="str">
        <f>MID(base_piv2[[#This Row],[knr kommune]],6,25)</f>
        <v xml:space="preserve">Haugesund </v>
      </c>
      <c r="E1220" s="10" t="str">
        <f>CONCATENATE(base_piv2[[#This Row],[kommune]]," (",base_piv2[[#This Row],[fotoår]],")")</f>
        <v>Haugesund  (2002)</v>
      </c>
      <c r="F1220" s="10" t="s">
        <v>467</v>
      </c>
      <c r="G1220" s="10">
        <v>267</v>
      </c>
      <c r="H1220" s="11" t="s">
        <v>906</v>
      </c>
    </row>
    <row r="1221" spans="1:8">
      <c r="A1221" s="10" t="s">
        <v>201</v>
      </c>
      <c r="B1221" s="10" t="str">
        <f>MID(base_piv2[[#This Row],[fnr fylke]],4,25)</f>
        <v>Rogaland</v>
      </c>
      <c r="C1221" s="10" t="s">
        <v>653</v>
      </c>
      <c r="D1221" s="10" t="str">
        <f>MID(base_piv2[[#This Row],[knr kommune]],6,25)</f>
        <v xml:space="preserve">Haugesund </v>
      </c>
      <c r="E1221" s="10" t="str">
        <f>CONCATENATE(base_piv2[[#This Row],[kommune]]," (",base_piv2[[#This Row],[fotoår]],")")</f>
        <v>Haugesund  (2002)</v>
      </c>
      <c r="F1221" s="10" t="s">
        <v>466</v>
      </c>
      <c r="G1221" s="10">
        <v>19</v>
      </c>
      <c r="H1221" s="11" t="s">
        <v>906</v>
      </c>
    </row>
    <row r="1222" spans="1:8">
      <c r="A1222" s="10" t="s">
        <v>201</v>
      </c>
      <c r="B1222" s="10" t="str">
        <f>MID(base_piv2[[#This Row],[fnr fylke]],4,25)</f>
        <v>Rogaland</v>
      </c>
      <c r="C1222" s="10" t="s">
        <v>653</v>
      </c>
      <c r="D1222" s="10" t="str">
        <f>MID(base_piv2[[#This Row],[knr kommune]],6,25)</f>
        <v xml:space="preserve">Haugesund </v>
      </c>
      <c r="E1222" s="10" t="str">
        <f>CONCATENATE(base_piv2[[#This Row],[kommune]]," (",base_piv2[[#This Row],[fotoår]],")")</f>
        <v>Haugesund  (2002)</v>
      </c>
      <c r="F1222" s="10" t="s">
        <v>468</v>
      </c>
      <c r="G1222" s="10">
        <v>31</v>
      </c>
      <c r="H1222" s="11" t="s">
        <v>906</v>
      </c>
    </row>
    <row r="1223" spans="1:8">
      <c r="A1223" s="10" t="s">
        <v>201</v>
      </c>
      <c r="B1223" s="10" t="str">
        <f>MID(base_piv2[[#This Row],[fnr fylke]],4,25)</f>
        <v>Rogaland</v>
      </c>
      <c r="C1223" s="10" t="s">
        <v>653</v>
      </c>
      <c r="D1223" s="10" t="str">
        <f>MID(base_piv2[[#This Row],[knr kommune]],6,25)</f>
        <v xml:space="preserve">Haugesund </v>
      </c>
      <c r="E1223" s="10" t="str">
        <f>CONCATENATE(base_piv2[[#This Row],[kommune]]," (",base_piv2[[#This Row],[fotoår]],")")</f>
        <v>Haugesund  (2002)</v>
      </c>
      <c r="F1223" s="10" t="s">
        <v>918</v>
      </c>
      <c r="G1223" s="10">
        <v>10</v>
      </c>
      <c r="H1223" s="11" t="s">
        <v>906</v>
      </c>
    </row>
    <row r="1224" spans="1:8">
      <c r="A1224" s="10" t="s">
        <v>201</v>
      </c>
      <c r="B1224" s="10" t="str">
        <f>MID(base_piv2[[#This Row],[fnr fylke]],4,25)</f>
        <v>Rogaland</v>
      </c>
      <c r="C1224" s="10" t="s">
        <v>653</v>
      </c>
      <c r="D1224" s="10" t="str">
        <f>MID(base_piv2[[#This Row],[knr kommune]],6,25)</f>
        <v xml:space="preserve">Haugesund </v>
      </c>
      <c r="E1224" s="10" t="str">
        <f>CONCATENATE(base_piv2[[#This Row],[kommune]]," (",base_piv2[[#This Row],[fotoår]],")")</f>
        <v>Haugesund  (2002)</v>
      </c>
      <c r="F1224" s="10" t="s">
        <v>470</v>
      </c>
      <c r="G1224" s="10">
        <v>106</v>
      </c>
      <c r="H1224" s="11" t="s">
        <v>906</v>
      </c>
    </row>
    <row r="1225" spans="1:8">
      <c r="A1225" s="10" t="s">
        <v>201</v>
      </c>
      <c r="B1225" s="10" t="str">
        <f>MID(base_piv2[[#This Row],[fnr fylke]],4,25)</f>
        <v>Rogaland</v>
      </c>
      <c r="C1225" s="10" t="s">
        <v>653</v>
      </c>
      <c r="D1225" s="10" t="str">
        <f>MID(base_piv2[[#This Row],[knr kommune]],6,25)</f>
        <v xml:space="preserve">Haugesund </v>
      </c>
      <c r="E1225" s="10" t="str">
        <f>CONCATENATE(base_piv2[[#This Row],[kommune]]," (",base_piv2[[#This Row],[fotoår]],")")</f>
        <v>Haugesund  (2002)</v>
      </c>
      <c r="F1225" s="10" t="s">
        <v>471</v>
      </c>
      <c r="G1225" s="10">
        <v>8</v>
      </c>
      <c r="H1225" s="11" t="s">
        <v>906</v>
      </c>
    </row>
    <row r="1226" spans="1:8">
      <c r="A1226" s="10" t="s">
        <v>201</v>
      </c>
      <c r="B1226" s="10" t="str">
        <f>MID(base_piv2[[#This Row],[fnr fylke]],4,25)</f>
        <v>Rogaland</v>
      </c>
      <c r="C1226" s="10" t="s">
        <v>653</v>
      </c>
      <c r="D1226" s="10" t="str">
        <f>MID(base_piv2[[#This Row],[knr kommune]],6,25)</f>
        <v xml:space="preserve">Haugesund </v>
      </c>
      <c r="E1226" s="10" t="str">
        <f>CONCATENATE(base_piv2[[#This Row],[kommune]]," (",base_piv2[[#This Row],[fotoår]],")")</f>
        <v>Haugesund  (2002)</v>
      </c>
      <c r="F1226" s="10" t="s">
        <v>472</v>
      </c>
      <c r="G1226" s="10">
        <v>77</v>
      </c>
      <c r="H1226" s="11" t="s">
        <v>906</v>
      </c>
    </row>
    <row r="1227" spans="1:8">
      <c r="A1227" s="10" t="s">
        <v>201</v>
      </c>
      <c r="B1227" s="10" t="str">
        <f>MID(base_piv2[[#This Row],[fnr fylke]],4,25)</f>
        <v>Rogaland</v>
      </c>
      <c r="C1227" s="10" t="s">
        <v>654</v>
      </c>
      <c r="D1227" s="10" t="str">
        <f>MID(base_piv2[[#This Row],[knr kommune]],6,25)</f>
        <v xml:space="preserve">Sokndal </v>
      </c>
      <c r="E1227" s="10" t="str">
        <f>CONCATENATE(base_piv2[[#This Row],[kommune]]," (",base_piv2[[#This Row],[fotoår]],")")</f>
        <v>Sokndal  (2003)</v>
      </c>
      <c r="F1227" s="10" t="s">
        <v>467</v>
      </c>
      <c r="G1227" s="10">
        <v>55</v>
      </c>
      <c r="H1227" s="11" t="s">
        <v>904</v>
      </c>
    </row>
    <row r="1228" spans="1:8">
      <c r="A1228" s="10" t="s">
        <v>201</v>
      </c>
      <c r="B1228" s="10" t="str">
        <f>MID(base_piv2[[#This Row],[fnr fylke]],4,25)</f>
        <v>Rogaland</v>
      </c>
      <c r="C1228" s="10" t="s">
        <v>654</v>
      </c>
      <c r="D1228" s="10" t="str">
        <f>MID(base_piv2[[#This Row],[knr kommune]],6,25)</f>
        <v xml:space="preserve">Sokndal </v>
      </c>
      <c r="E1228" s="10" t="str">
        <f>CONCATENATE(base_piv2[[#This Row],[kommune]]," (",base_piv2[[#This Row],[fotoår]],")")</f>
        <v>Sokndal  (2003)</v>
      </c>
      <c r="F1228" s="10" t="s">
        <v>466</v>
      </c>
      <c r="G1228" s="10">
        <v>1</v>
      </c>
      <c r="H1228" s="11" t="s">
        <v>904</v>
      </c>
    </row>
    <row r="1229" spans="1:8">
      <c r="A1229" s="10" t="s">
        <v>201</v>
      </c>
      <c r="B1229" s="10" t="str">
        <f>MID(base_piv2[[#This Row],[fnr fylke]],4,25)</f>
        <v>Rogaland</v>
      </c>
      <c r="C1229" s="10" t="s">
        <v>654</v>
      </c>
      <c r="D1229" s="10" t="str">
        <f>MID(base_piv2[[#This Row],[knr kommune]],6,25)</f>
        <v xml:space="preserve">Sokndal </v>
      </c>
      <c r="E1229" s="10" t="str">
        <f>CONCATENATE(base_piv2[[#This Row],[kommune]]," (",base_piv2[[#This Row],[fotoår]],")")</f>
        <v>Sokndal  (2003)</v>
      </c>
      <c r="F1229" s="10" t="s">
        <v>468</v>
      </c>
      <c r="G1229" s="10">
        <v>16</v>
      </c>
      <c r="H1229" s="11" t="s">
        <v>904</v>
      </c>
    </row>
    <row r="1230" spans="1:8">
      <c r="A1230" s="10" t="s">
        <v>201</v>
      </c>
      <c r="B1230" s="10" t="str">
        <f>MID(base_piv2[[#This Row],[fnr fylke]],4,25)</f>
        <v>Rogaland</v>
      </c>
      <c r="C1230" s="10" t="s">
        <v>654</v>
      </c>
      <c r="D1230" s="10" t="str">
        <f>MID(base_piv2[[#This Row],[knr kommune]],6,25)</f>
        <v xml:space="preserve">Sokndal </v>
      </c>
      <c r="E1230" s="10" t="str">
        <f>CONCATENATE(base_piv2[[#This Row],[kommune]]," (",base_piv2[[#This Row],[fotoår]],")")</f>
        <v>Sokndal  (2003)</v>
      </c>
      <c r="F1230" s="10" t="s">
        <v>918</v>
      </c>
      <c r="G1230" s="10">
        <v>15</v>
      </c>
      <c r="H1230" s="11" t="s">
        <v>904</v>
      </c>
    </row>
    <row r="1231" spans="1:8">
      <c r="A1231" s="10" t="s">
        <v>201</v>
      </c>
      <c r="B1231" s="10" t="str">
        <f>MID(base_piv2[[#This Row],[fnr fylke]],4,25)</f>
        <v>Rogaland</v>
      </c>
      <c r="C1231" s="10" t="s">
        <v>654</v>
      </c>
      <c r="D1231" s="10" t="str">
        <f>MID(base_piv2[[#This Row],[knr kommune]],6,25)</f>
        <v xml:space="preserve">Sokndal </v>
      </c>
      <c r="E1231" s="10" t="str">
        <f>CONCATENATE(base_piv2[[#This Row],[kommune]]," (",base_piv2[[#This Row],[fotoår]],")")</f>
        <v>Sokndal  (2003)</v>
      </c>
      <c r="F1231" s="10" t="s">
        <v>470</v>
      </c>
      <c r="G1231" s="10">
        <v>51</v>
      </c>
      <c r="H1231" s="11" t="s">
        <v>904</v>
      </c>
    </row>
    <row r="1232" spans="1:8">
      <c r="A1232" s="10" t="s">
        <v>201</v>
      </c>
      <c r="B1232" s="10" t="str">
        <f>MID(base_piv2[[#This Row],[fnr fylke]],4,25)</f>
        <v>Rogaland</v>
      </c>
      <c r="C1232" s="10" t="s">
        <v>654</v>
      </c>
      <c r="D1232" s="10" t="str">
        <f>MID(base_piv2[[#This Row],[knr kommune]],6,25)</f>
        <v xml:space="preserve">Sokndal </v>
      </c>
      <c r="E1232" s="10" t="str">
        <f>CONCATENATE(base_piv2[[#This Row],[kommune]]," (",base_piv2[[#This Row],[fotoår]],")")</f>
        <v>Sokndal  (2003)</v>
      </c>
      <c r="F1232" s="10" t="s">
        <v>471</v>
      </c>
      <c r="G1232" s="10">
        <v>43</v>
      </c>
      <c r="H1232" s="11" t="s">
        <v>904</v>
      </c>
    </row>
    <row r="1233" spans="1:8">
      <c r="A1233" s="10" t="s">
        <v>201</v>
      </c>
      <c r="B1233" s="10" t="str">
        <f>MID(base_piv2[[#This Row],[fnr fylke]],4,25)</f>
        <v>Rogaland</v>
      </c>
      <c r="C1233" s="10" t="s">
        <v>654</v>
      </c>
      <c r="D1233" s="10" t="str">
        <f>MID(base_piv2[[#This Row],[knr kommune]],6,25)</f>
        <v xml:space="preserve">Sokndal </v>
      </c>
      <c r="E1233" s="10" t="str">
        <f>CONCATENATE(base_piv2[[#This Row],[kommune]]," (",base_piv2[[#This Row],[fotoår]],")")</f>
        <v>Sokndal  (2003)</v>
      </c>
      <c r="F1233" s="10" t="s">
        <v>472</v>
      </c>
      <c r="G1233" s="10">
        <v>10</v>
      </c>
      <c r="H1233" s="11" t="s">
        <v>904</v>
      </c>
    </row>
    <row r="1234" spans="1:8">
      <c r="A1234" s="10" t="s">
        <v>201</v>
      </c>
      <c r="B1234" s="10" t="str">
        <f>MID(base_piv2[[#This Row],[fnr fylke]],4,25)</f>
        <v>Rogaland</v>
      </c>
      <c r="C1234" s="10" t="s">
        <v>655</v>
      </c>
      <c r="D1234" s="10" t="str">
        <f>MID(base_piv2[[#This Row],[knr kommune]],6,25)</f>
        <v xml:space="preserve">Lund </v>
      </c>
      <c r="E1234" s="10" t="str">
        <f>CONCATENATE(base_piv2[[#This Row],[kommune]]," (",base_piv2[[#This Row],[fotoår]],")")</f>
        <v>Lund  (2003)</v>
      </c>
      <c r="F1234" s="10" t="s">
        <v>467</v>
      </c>
      <c r="G1234" s="10">
        <v>31</v>
      </c>
      <c r="H1234" s="11" t="s">
        <v>904</v>
      </c>
    </row>
    <row r="1235" spans="1:8">
      <c r="A1235" s="10" t="s">
        <v>201</v>
      </c>
      <c r="B1235" s="10" t="str">
        <f>MID(base_piv2[[#This Row],[fnr fylke]],4,25)</f>
        <v>Rogaland</v>
      </c>
      <c r="C1235" s="10" t="s">
        <v>655</v>
      </c>
      <c r="D1235" s="10" t="str">
        <f>MID(base_piv2[[#This Row],[knr kommune]],6,25)</f>
        <v xml:space="preserve">Lund </v>
      </c>
      <c r="E1235" s="10" t="str">
        <f>CONCATENATE(base_piv2[[#This Row],[kommune]]," (",base_piv2[[#This Row],[fotoår]],")")</f>
        <v>Lund  (2003)</v>
      </c>
      <c r="F1235" s="10" t="s">
        <v>466</v>
      </c>
      <c r="G1235" s="10">
        <v>10</v>
      </c>
      <c r="H1235" s="11" t="s">
        <v>904</v>
      </c>
    </row>
    <row r="1236" spans="1:8">
      <c r="A1236" s="10" t="s">
        <v>201</v>
      </c>
      <c r="B1236" s="10" t="str">
        <f>MID(base_piv2[[#This Row],[fnr fylke]],4,25)</f>
        <v>Rogaland</v>
      </c>
      <c r="C1236" s="10" t="s">
        <v>655</v>
      </c>
      <c r="D1236" s="10" t="str">
        <f>MID(base_piv2[[#This Row],[knr kommune]],6,25)</f>
        <v xml:space="preserve">Lund </v>
      </c>
      <c r="E1236" s="10" t="str">
        <f>CONCATENATE(base_piv2[[#This Row],[kommune]]," (",base_piv2[[#This Row],[fotoår]],")")</f>
        <v>Lund  (2003)</v>
      </c>
      <c r="F1236" s="10" t="s">
        <v>468</v>
      </c>
      <c r="G1236" s="10">
        <v>42</v>
      </c>
      <c r="H1236" s="11" t="s">
        <v>904</v>
      </c>
    </row>
    <row r="1237" spans="1:8">
      <c r="A1237" s="10" t="s">
        <v>201</v>
      </c>
      <c r="B1237" s="10" t="str">
        <f>MID(base_piv2[[#This Row],[fnr fylke]],4,25)</f>
        <v>Rogaland</v>
      </c>
      <c r="C1237" s="10" t="s">
        <v>655</v>
      </c>
      <c r="D1237" s="10" t="str">
        <f>MID(base_piv2[[#This Row],[knr kommune]],6,25)</f>
        <v xml:space="preserve">Lund </v>
      </c>
      <c r="E1237" s="10" t="str">
        <f>CONCATENATE(base_piv2[[#This Row],[kommune]]," (",base_piv2[[#This Row],[fotoår]],")")</f>
        <v>Lund  (2003)</v>
      </c>
      <c r="F1237" s="10" t="s">
        <v>918</v>
      </c>
      <c r="G1237" s="10">
        <v>34</v>
      </c>
      <c r="H1237" s="11" t="s">
        <v>904</v>
      </c>
    </row>
    <row r="1238" spans="1:8">
      <c r="A1238" s="10" t="s">
        <v>201</v>
      </c>
      <c r="B1238" s="10" t="str">
        <f>MID(base_piv2[[#This Row],[fnr fylke]],4,25)</f>
        <v>Rogaland</v>
      </c>
      <c r="C1238" s="10" t="s">
        <v>655</v>
      </c>
      <c r="D1238" s="10" t="str">
        <f>MID(base_piv2[[#This Row],[knr kommune]],6,25)</f>
        <v xml:space="preserve">Lund </v>
      </c>
      <c r="E1238" s="10" t="str">
        <f>CONCATENATE(base_piv2[[#This Row],[kommune]]," (",base_piv2[[#This Row],[fotoår]],")")</f>
        <v>Lund  (2003)</v>
      </c>
      <c r="F1238" s="10" t="s">
        <v>470</v>
      </c>
      <c r="G1238" s="10">
        <v>33</v>
      </c>
      <c r="H1238" s="11" t="s">
        <v>904</v>
      </c>
    </row>
    <row r="1239" spans="1:8">
      <c r="A1239" s="10" t="s">
        <v>201</v>
      </c>
      <c r="B1239" s="10" t="str">
        <f>MID(base_piv2[[#This Row],[fnr fylke]],4,25)</f>
        <v>Rogaland</v>
      </c>
      <c r="C1239" s="10" t="s">
        <v>655</v>
      </c>
      <c r="D1239" s="10" t="str">
        <f>MID(base_piv2[[#This Row],[knr kommune]],6,25)</f>
        <v xml:space="preserve">Lund </v>
      </c>
      <c r="E1239" s="10" t="str">
        <f>CONCATENATE(base_piv2[[#This Row],[kommune]]," (",base_piv2[[#This Row],[fotoår]],")")</f>
        <v>Lund  (2003)</v>
      </c>
      <c r="F1239" s="10" t="s">
        <v>471</v>
      </c>
      <c r="G1239" s="10">
        <v>9</v>
      </c>
      <c r="H1239" s="11" t="s">
        <v>904</v>
      </c>
    </row>
    <row r="1240" spans="1:8">
      <c r="A1240" s="10" t="s">
        <v>201</v>
      </c>
      <c r="B1240" s="10" t="str">
        <f>MID(base_piv2[[#This Row],[fnr fylke]],4,25)</f>
        <v>Rogaland</v>
      </c>
      <c r="C1240" s="10" t="s">
        <v>655</v>
      </c>
      <c r="D1240" s="10" t="str">
        <f>MID(base_piv2[[#This Row],[knr kommune]],6,25)</f>
        <v xml:space="preserve">Lund </v>
      </c>
      <c r="E1240" s="10" t="str">
        <f>CONCATENATE(base_piv2[[#This Row],[kommune]]," (",base_piv2[[#This Row],[fotoår]],")")</f>
        <v>Lund  (2003)</v>
      </c>
      <c r="F1240" s="10" t="s">
        <v>472</v>
      </c>
      <c r="G1240" s="10">
        <v>27</v>
      </c>
      <c r="H1240" s="11" t="s">
        <v>904</v>
      </c>
    </row>
    <row r="1241" spans="1:8">
      <c r="A1241" s="10" t="s">
        <v>201</v>
      </c>
      <c r="B1241" s="10" t="str">
        <f>MID(base_piv2[[#This Row],[fnr fylke]],4,25)</f>
        <v>Rogaland</v>
      </c>
      <c r="C1241" s="10" t="s">
        <v>656</v>
      </c>
      <c r="D1241" s="10" t="str">
        <f>MID(base_piv2[[#This Row],[knr kommune]],6,25)</f>
        <v xml:space="preserve">Bjerkreim </v>
      </c>
      <c r="E1241" s="10" t="str">
        <f>CONCATENATE(base_piv2[[#This Row],[kommune]]," (",base_piv2[[#This Row],[fotoår]],")")</f>
        <v>Bjerkreim  (2003)</v>
      </c>
      <c r="F1241" s="10" t="s">
        <v>467</v>
      </c>
      <c r="G1241" s="10">
        <v>30</v>
      </c>
      <c r="H1241" s="11" t="s">
        <v>904</v>
      </c>
    </row>
    <row r="1242" spans="1:8">
      <c r="A1242" s="10" t="s">
        <v>201</v>
      </c>
      <c r="B1242" s="10" t="str">
        <f>MID(base_piv2[[#This Row],[fnr fylke]],4,25)</f>
        <v>Rogaland</v>
      </c>
      <c r="C1242" s="10" t="s">
        <v>656</v>
      </c>
      <c r="D1242" s="10" t="str">
        <f>MID(base_piv2[[#This Row],[knr kommune]],6,25)</f>
        <v xml:space="preserve">Bjerkreim </v>
      </c>
      <c r="E1242" s="10" t="str">
        <f>CONCATENATE(base_piv2[[#This Row],[kommune]]," (",base_piv2[[#This Row],[fotoår]],")")</f>
        <v>Bjerkreim  (2003)</v>
      </c>
      <c r="F1242" s="10" t="s">
        <v>466</v>
      </c>
      <c r="G1242" s="10">
        <v>0</v>
      </c>
      <c r="H1242" s="11" t="s">
        <v>904</v>
      </c>
    </row>
    <row r="1243" spans="1:8">
      <c r="A1243" s="10" t="s">
        <v>201</v>
      </c>
      <c r="B1243" s="10" t="str">
        <f>MID(base_piv2[[#This Row],[fnr fylke]],4,25)</f>
        <v>Rogaland</v>
      </c>
      <c r="C1243" s="10" t="s">
        <v>656</v>
      </c>
      <c r="D1243" s="10" t="str">
        <f>MID(base_piv2[[#This Row],[knr kommune]],6,25)</f>
        <v xml:space="preserve">Bjerkreim </v>
      </c>
      <c r="E1243" s="10" t="str">
        <f>CONCATENATE(base_piv2[[#This Row],[kommune]]," (",base_piv2[[#This Row],[fotoår]],")")</f>
        <v>Bjerkreim  (2003)</v>
      </c>
      <c r="F1243" s="10" t="s">
        <v>468</v>
      </c>
      <c r="G1243" s="10">
        <v>44</v>
      </c>
      <c r="H1243" s="11" t="s">
        <v>904</v>
      </c>
    </row>
    <row r="1244" spans="1:8">
      <c r="A1244" s="10" t="s">
        <v>201</v>
      </c>
      <c r="B1244" s="10" t="str">
        <f>MID(base_piv2[[#This Row],[fnr fylke]],4,25)</f>
        <v>Rogaland</v>
      </c>
      <c r="C1244" s="10" t="s">
        <v>656</v>
      </c>
      <c r="D1244" s="10" t="str">
        <f>MID(base_piv2[[#This Row],[knr kommune]],6,25)</f>
        <v xml:space="preserve">Bjerkreim </v>
      </c>
      <c r="E1244" s="10" t="str">
        <f>CONCATENATE(base_piv2[[#This Row],[kommune]]," (",base_piv2[[#This Row],[fotoår]],")")</f>
        <v>Bjerkreim  (2003)</v>
      </c>
      <c r="F1244" s="10" t="s">
        <v>918</v>
      </c>
      <c r="G1244" s="10">
        <v>5</v>
      </c>
      <c r="H1244" s="11" t="s">
        <v>904</v>
      </c>
    </row>
    <row r="1245" spans="1:8">
      <c r="A1245" s="10" t="s">
        <v>201</v>
      </c>
      <c r="B1245" s="10" t="str">
        <f>MID(base_piv2[[#This Row],[fnr fylke]],4,25)</f>
        <v>Rogaland</v>
      </c>
      <c r="C1245" s="10" t="s">
        <v>656</v>
      </c>
      <c r="D1245" s="10" t="str">
        <f>MID(base_piv2[[#This Row],[knr kommune]],6,25)</f>
        <v xml:space="preserve">Bjerkreim </v>
      </c>
      <c r="E1245" s="10" t="str">
        <f>CONCATENATE(base_piv2[[#This Row],[kommune]]," (",base_piv2[[#This Row],[fotoår]],")")</f>
        <v>Bjerkreim  (2003)</v>
      </c>
      <c r="F1245" s="10" t="s">
        <v>470</v>
      </c>
      <c r="G1245" s="10">
        <v>98</v>
      </c>
      <c r="H1245" s="11" t="s">
        <v>904</v>
      </c>
    </row>
    <row r="1246" spans="1:8">
      <c r="A1246" s="10" t="s">
        <v>201</v>
      </c>
      <c r="B1246" s="10" t="str">
        <f>MID(base_piv2[[#This Row],[fnr fylke]],4,25)</f>
        <v>Rogaland</v>
      </c>
      <c r="C1246" s="10" t="s">
        <v>656</v>
      </c>
      <c r="D1246" s="10" t="str">
        <f>MID(base_piv2[[#This Row],[knr kommune]],6,25)</f>
        <v xml:space="preserve">Bjerkreim </v>
      </c>
      <c r="E1246" s="10" t="str">
        <f>CONCATENATE(base_piv2[[#This Row],[kommune]]," (",base_piv2[[#This Row],[fotoår]],")")</f>
        <v>Bjerkreim  (2003)</v>
      </c>
      <c r="F1246" s="10" t="s">
        <v>471</v>
      </c>
      <c r="G1246" s="10">
        <v>1</v>
      </c>
      <c r="H1246" s="11" t="s">
        <v>904</v>
      </c>
    </row>
    <row r="1247" spans="1:8">
      <c r="A1247" s="10" t="s">
        <v>201</v>
      </c>
      <c r="B1247" s="10" t="str">
        <f>MID(base_piv2[[#This Row],[fnr fylke]],4,25)</f>
        <v>Rogaland</v>
      </c>
      <c r="C1247" s="10" t="s">
        <v>656</v>
      </c>
      <c r="D1247" s="10" t="str">
        <f>MID(base_piv2[[#This Row],[knr kommune]],6,25)</f>
        <v xml:space="preserve">Bjerkreim </v>
      </c>
      <c r="E1247" s="10" t="str">
        <f>CONCATENATE(base_piv2[[#This Row],[kommune]]," (",base_piv2[[#This Row],[fotoår]],")")</f>
        <v>Bjerkreim  (2003)</v>
      </c>
      <c r="F1247" s="10" t="s">
        <v>472</v>
      </c>
      <c r="G1247" s="10">
        <v>15</v>
      </c>
      <c r="H1247" s="11" t="s">
        <v>904</v>
      </c>
    </row>
    <row r="1248" spans="1:8">
      <c r="A1248" s="10" t="s">
        <v>201</v>
      </c>
      <c r="B1248" s="10" t="str">
        <f>MID(base_piv2[[#This Row],[fnr fylke]],4,25)</f>
        <v>Rogaland</v>
      </c>
      <c r="C1248" s="10" t="s">
        <v>657</v>
      </c>
      <c r="D1248" s="10" t="str">
        <f>MID(base_piv2[[#This Row],[knr kommune]],6,25)</f>
        <v xml:space="preserve">Hå  </v>
      </c>
      <c r="E1248" s="10" t="str">
        <f>CONCATENATE(base_piv2[[#This Row],[kommune]]," (",base_piv2[[#This Row],[fotoår]],")")</f>
        <v>Hå   (2003)</v>
      </c>
      <c r="F1248" s="10" t="s">
        <v>467</v>
      </c>
      <c r="G1248" s="10">
        <v>220</v>
      </c>
      <c r="H1248" s="11" t="s">
        <v>904</v>
      </c>
    </row>
    <row r="1249" spans="1:8">
      <c r="A1249" s="10" t="s">
        <v>201</v>
      </c>
      <c r="B1249" s="10" t="str">
        <f>MID(base_piv2[[#This Row],[fnr fylke]],4,25)</f>
        <v>Rogaland</v>
      </c>
      <c r="C1249" s="10" t="s">
        <v>657</v>
      </c>
      <c r="D1249" s="10" t="str">
        <f>MID(base_piv2[[#This Row],[knr kommune]],6,25)</f>
        <v xml:space="preserve">Hå  </v>
      </c>
      <c r="E1249" s="10" t="str">
        <f>CONCATENATE(base_piv2[[#This Row],[kommune]]," (",base_piv2[[#This Row],[fotoår]],")")</f>
        <v>Hå   (2003)</v>
      </c>
      <c r="F1249" s="10" t="s">
        <v>466</v>
      </c>
      <c r="G1249" s="10">
        <v>19</v>
      </c>
      <c r="H1249" s="11" t="s">
        <v>904</v>
      </c>
    </row>
    <row r="1250" spans="1:8">
      <c r="A1250" s="10" t="s">
        <v>201</v>
      </c>
      <c r="B1250" s="10" t="str">
        <f>MID(base_piv2[[#This Row],[fnr fylke]],4,25)</f>
        <v>Rogaland</v>
      </c>
      <c r="C1250" s="10" t="s">
        <v>657</v>
      </c>
      <c r="D1250" s="10" t="str">
        <f>MID(base_piv2[[#This Row],[knr kommune]],6,25)</f>
        <v xml:space="preserve">Hå  </v>
      </c>
      <c r="E1250" s="10" t="str">
        <f>CONCATENATE(base_piv2[[#This Row],[kommune]]," (",base_piv2[[#This Row],[fotoår]],")")</f>
        <v>Hå   (2003)</v>
      </c>
      <c r="F1250" s="10" t="s">
        <v>468</v>
      </c>
      <c r="G1250" s="10">
        <v>274</v>
      </c>
      <c r="H1250" s="11" t="s">
        <v>904</v>
      </c>
    </row>
    <row r="1251" spans="1:8">
      <c r="A1251" s="10" t="s">
        <v>201</v>
      </c>
      <c r="B1251" s="10" t="str">
        <f>MID(base_piv2[[#This Row],[fnr fylke]],4,25)</f>
        <v>Rogaland</v>
      </c>
      <c r="C1251" s="10" t="s">
        <v>657</v>
      </c>
      <c r="D1251" s="10" t="str">
        <f>MID(base_piv2[[#This Row],[knr kommune]],6,25)</f>
        <v xml:space="preserve">Hå  </v>
      </c>
      <c r="E1251" s="10" t="str">
        <f>CONCATENATE(base_piv2[[#This Row],[kommune]]," (",base_piv2[[#This Row],[fotoår]],")")</f>
        <v>Hå   (2003)</v>
      </c>
      <c r="F1251" s="10" t="s">
        <v>918</v>
      </c>
      <c r="G1251" s="10">
        <v>374</v>
      </c>
      <c r="H1251" s="11" t="s">
        <v>904</v>
      </c>
    </row>
    <row r="1252" spans="1:8">
      <c r="A1252" s="10" t="s">
        <v>201</v>
      </c>
      <c r="B1252" s="10" t="str">
        <f>MID(base_piv2[[#This Row],[fnr fylke]],4,25)</f>
        <v>Rogaland</v>
      </c>
      <c r="C1252" s="10" t="s">
        <v>657</v>
      </c>
      <c r="D1252" s="10" t="str">
        <f>MID(base_piv2[[#This Row],[knr kommune]],6,25)</f>
        <v xml:space="preserve">Hå  </v>
      </c>
      <c r="E1252" s="10" t="str">
        <f>CONCATENATE(base_piv2[[#This Row],[kommune]]," (",base_piv2[[#This Row],[fotoår]],")")</f>
        <v>Hå   (2003)</v>
      </c>
      <c r="F1252" s="10" t="s">
        <v>470</v>
      </c>
      <c r="G1252" s="10">
        <v>110</v>
      </c>
      <c r="H1252" s="11" t="s">
        <v>904</v>
      </c>
    </row>
    <row r="1253" spans="1:8">
      <c r="A1253" s="10" t="s">
        <v>201</v>
      </c>
      <c r="B1253" s="10" t="str">
        <f>MID(base_piv2[[#This Row],[fnr fylke]],4,25)</f>
        <v>Rogaland</v>
      </c>
      <c r="C1253" s="10" t="s">
        <v>657</v>
      </c>
      <c r="D1253" s="10" t="str">
        <f>MID(base_piv2[[#This Row],[knr kommune]],6,25)</f>
        <v xml:space="preserve">Hå  </v>
      </c>
      <c r="E1253" s="10" t="str">
        <f>CONCATENATE(base_piv2[[#This Row],[kommune]]," (",base_piv2[[#This Row],[fotoår]],")")</f>
        <v>Hå   (2003)</v>
      </c>
      <c r="F1253" s="10" t="s">
        <v>471</v>
      </c>
      <c r="G1253" s="10">
        <v>25</v>
      </c>
      <c r="H1253" s="11" t="s">
        <v>904</v>
      </c>
    </row>
    <row r="1254" spans="1:8">
      <c r="A1254" s="10" t="s">
        <v>201</v>
      </c>
      <c r="B1254" s="10" t="str">
        <f>MID(base_piv2[[#This Row],[fnr fylke]],4,25)</f>
        <v>Rogaland</v>
      </c>
      <c r="C1254" s="10" t="s">
        <v>657</v>
      </c>
      <c r="D1254" s="10" t="str">
        <f>MID(base_piv2[[#This Row],[knr kommune]],6,25)</f>
        <v xml:space="preserve">Hå  </v>
      </c>
      <c r="E1254" s="10" t="str">
        <f>CONCATENATE(base_piv2[[#This Row],[kommune]]," (",base_piv2[[#This Row],[fotoår]],")")</f>
        <v>Hå   (2003)</v>
      </c>
      <c r="F1254" s="10" t="s">
        <v>472</v>
      </c>
      <c r="G1254" s="10">
        <v>198</v>
      </c>
      <c r="H1254" s="11" t="s">
        <v>904</v>
      </c>
    </row>
    <row r="1255" spans="1:8">
      <c r="A1255" s="10" t="s">
        <v>201</v>
      </c>
      <c r="B1255" s="10" t="str">
        <f>MID(base_piv2[[#This Row],[fnr fylke]],4,25)</f>
        <v>Rogaland</v>
      </c>
      <c r="C1255" s="10" t="s">
        <v>658</v>
      </c>
      <c r="D1255" s="10" t="str">
        <f>MID(base_piv2[[#This Row],[knr kommune]],6,25)</f>
        <v xml:space="preserve">Klepp </v>
      </c>
      <c r="E1255" s="10" t="str">
        <f>CONCATENATE(base_piv2[[#This Row],[kommune]]," (",base_piv2[[#This Row],[fotoår]],")")</f>
        <v>Klepp  (2002)</v>
      </c>
      <c r="F1255" s="10" t="s">
        <v>467</v>
      </c>
      <c r="G1255" s="10">
        <v>298</v>
      </c>
      <c r="H1255" s="11" t="s">
        <v>906</v>
      </c>
    </row>
    <row r="1256" spans="1:8">
      <c r="A1256" s="10" t="s">
        <v>201</v>
      </c>
      <c r="B1256" s="10" t="str">
        <f>MID(base_piv2[[#This Row],[fnr fylke]],4,25)</f>
        <v>Rogaland</v>
      </c>
      <c r="C1256" s="10" t="s">
        <v>658</v>
      </c>
      <c r="D1256" s="10" t="str">
        <f>MID(base_piv2[[#This Row],[knr kommune]],6,25)</f>
        <v xml:space="preserve">Klepp </v>
      </c>
      <c r="E1256" s="10" t="str">
        <f>CONCATENATE(base_piv2[[#This Row],[kommune]]," (",base_piv2[[#This Row],[fotoår]],")")</f>
        <v>Klepp  (2002)</v>
      </c>
      <c r="F1256" s="10" t="s">
        <v>466</v>
      </c>
      <c r="G1256" s="10">
        <v>3</v>
      </c>
      <c r="H1256" s="11" t="s">
        <v>906</v>
      </c>
    </row>
    <row r="1257" spans="1:8">
      <c r="A1257" s="10" t="s">
        <v>201</v>
      </c>
      <c r="B1257" s="10" t="str">
        <f>MID(base_piv2[[#This Row],[fnr fylke]],4,25)</f>
        <v>Rogaland</v>
      </c>
      <c r="C1257" s="10" t="s">
        <v>658</v>
      </c>
      <c r="D1257" s="10" t="str">
        <f>MID(base_piv2[[#This Row],[knr kommune]],6,25)</f>
        <v xml:space="preserve">Klepp </v>
      </c>
      <c r="E1257" s="10" t="str">
        <f>CONCATENATE(base_piv2[[#This Row],[kommune]]," (",base_piv2[[#This Row],[fotoår]],")")</f>
        <v>Klepp  (2002)</v>
      </c>
      <c r="F1257" s="10" t="s">
        <v>468</v>
      </c>
      <c r="G1257" s="10">
        <v>424</v>
      </c>
      <c r="H1257" s="11" t="s">
        <v>906</v>
      </c>
    </row>
    <row r="1258" spans="1:8">
      <c r="A1258" s="10" t="s">
        <v>201</v>
      </c>
      <c r="B1258" s="10" t="str">
        <f>MID(base_piv2[[#This Row],[fnr fylke]],4,25)</f>
        <v>Rogaland</v>
      </c>
      <c r="C1258" s="10" t="s">
        <v>658</v>
      </c>
      <c r="D1258" s="10" t="str">
        <f>MID(base_piv2[[#This Row],[knr kommune]],6,25)</f>
        <v xml:space="preserve">Klepp </v>
      </c>
      <c r="E1258" s="10" t="str">
        <f>CONCATENATE(base_piv2[[#This Row],[kommune]]," (",base_piv2[[#This Row],[fotoår]],")")</f>
        <v>Klepp  (2002)</v>
      </c>
      <c r="F1258" s="10" t="s">
        <v>918</v>
      </c>
      <c r="G1258" s="10">
        <v>375</v>
      </c>
      <c r="H1258" s="11" t="s">
        <v>906</v>
      </c>
    </row>
    <row r="1259" spans="1:8">
      <c r="A1259" s="10" t="s">
        <v>201</v>
      </c>
      <c r="B1259" s="10" t="str">
        <f>MID(base_piv2[[#This Row],[fnr fylke]],4,25)</f>
        <v>Rogaland</v>
      </c>
      <c r="C1259" s="10" t="s">
        <v>658</v>
      </c>
      <c r="D1259" s="10" t="str">
        <f>MID(base_piv2[[#This Row],[knr kommune]],6,25)</f>
        <v xml:space="preserve">Klepp </v>
      </c>
      <c r="E1259" s="10" t="str">
        <f>CONCATENATE(base_piv2[[#This Row],[kommune]]," (",base_piv2[[#This Row],[fotoår]],")")</f>
        <v>Klepp  (2002)</v>
      </c>
      <c r="F1259" s="10" t="s">
        <v>470</v>
      </c>
      <c r="G1259" s="10">
        <v>393</v>
      </c>
      <c r="H1259" s="11" t="s">
        <v>906</v>
      </c>
    </row>
    <row r="1260" spans="1:8">
      <c r="A1260" s="10" t="s">
        <v>201</v>
      </c>
      <c r="B1260" s="10" t="str">
        <f>MID(base_piv2[[#This Row],[fnr fylke]],4,25)</f>
        <v>Rogaland</v>
      </c>
      <c r="C1260" s="10" t="s">
        <v>658</v>
      </c>
      <c r="D1260" s="10" t="str">
        <f>MID(base_piv2[[#This Row],[knr kommune]],6,25)</f>
        <v xml:space="preserve">Klepp </v>
      </c>
      <c r="E1260" s="10" t="str">
        <f>CONCATENATE(base_piv2[[#This Row],[kommune]]," (",base_piv2[[#This Row],[fotoår]],")")</f>
        <v>Klepp  (2002)</v>
      </c>
      <c r="F1260" s="10" t="s">
        <v>471</v>
      </c>
      <c r="G1260" s="10">
        <v>51</v>
      </c>
      <c r="H1260" s="11" t="s">
        <v>906</v>
      </c>
    </row>
    <row r="1261" spans="1:8">
      <c r="A1261" s="10" t="s">
        <v>201</v>
      </c>
      <c r="B1261" s="10" t="str">
        <f>MID(base_piv2[[#This Row],[fnr fylke]],4,25)</f>
        <v>Rogaland</v>
      </c>
      <c r="C1261" s="10" t="s">
        <v>658</v>
      </c>
      <c r="D1261" s="10" t="str">
        <f>MID(base_piv2[[#This Row],[knr kommune]],6,25)</f>
        <v xml:space="preserve">Klepp </v>
      </c>
      <c r="E1261" s="10" t="str">
        <f>CONCATENATE(base_piv2[[#This Row],[kommune]]," (",base_piv2[[#This Row],[fotoår]],")")</f>
        <v>Klepp  (2002)</v>
      </c>
      <c r="F1261" s="10" t="s">
        <v>472</v>
      </c>
      <c r="G1261" s="10">
        <v>180</v>
      </c>
      <c r="H1261" s="11" t="s">
        <v>906</v>
      </c>
    </row>
    <row r="1262" spans="1:8">
      <c r="A1262" s="10" t="s">
        <v>201</v>
      </c>
      <c r="B1262" s="10" t="str">
        <f>MID(base_piv2[[#This Row],[fnr fylke]],4,25)</f>
        <v>Rogaland</v>
      </c>
      <c r="C1262" s="10" t="s">
        <v>659</v>
      </c>
      <c r="D1262" s="10" t="str">
        <f>MID(base_piv2[[#This Row],[knr kommune]],6,25)</f>
        <v xml:space="preserve">Time </v>
      </c>
      <c r="E1262" s="10" t="str">
        <f>CONCATENATE(base_piv2[[#This Row],[kommune]]," (",base_piv2[[#This Row],[fotoår]],")")</f>
        <v>Time  (2002)</v>
      </c>
      <c r="F1262" s="10" t="s">
        <v>467</v>
      </c>
      <c r="G1262" s="10">
        <v>193</v>
      </c>
      <c r="H1262" s="11" t="s">
        <v>906</v>
      </c>
    </row>
    <row r="1263" spans="1:8">
      <c r="A1263" s="10" t="s">
        <v>201</v>
      </c>
      <c r="B1263" s="10" t="str">
        <f>MID(base_piv2[[#This Row],[fnr fylke]],4,25)</f>
        <v>Rogaland</v>
      </c>
      <c r="C1263" s="10" t="s">
        <v>659</v>
      </c>
      <c r="D1263" s="10" t="str">
        <f>MID(base_piv2[[#This Row],[knr kommune]],6,25)</f>
        <v xml:space="preserve">Time </v>
      </c>
      <c r="E1263" s="10" t="str">
        <f>CONCATENATE(base_piv2[[#This Row],[kommune]]," (",base_piv2[[#This Row],[fotoår]],")")</f>
        <v>Time  (2002)</v>
      </c>
      <c r="F1263" s="10" t="s">
        <v>466</v>
      </c>
      <c r="G1263" s="10">
        <v>1</v>
      </c>
      <c r="H1263" s="11" t="s">
        <v>906</v>
      </c>
    </row>
    <row r="1264" spans="1:8">
      <c r="A1264" s="10" t="s">
        <v>201</v>
      </c>
      <c r="B1264" s="10" t="str">
        <f>MID(base_piv2[[#This Row],[fnr fylke]],4,25)</f>
        <v>Rogaland</v>
      </c>
      <c r="C1264" s="10" t="s">
        <v>659</v>
      </c>
      <c r="D1264" s="10" t="str">
        <f>MID(base_piv2[[#This Row],[knr kommune]],6,25)</f>
        <v xml:space="preserve">Time </v>
      </c>
      <c r="E1264" s="10" t="str">
        <f>CONCATENATE(base_piv2[[#This Row],[kommune]]," (",base_piv2[[#This Row],[fotoår]],")")</f>
        <v>Time  (2002)</v>
      </c>
      <c r="F1264" s="10" t="s">
        <v>468</v>
      </c>
      <c r="G1264" s="10">
        <v>295</v>
      </c>
      <c r="H1264" s="11" t="s">
        <v>906</v>
      </c>
    </row>
    <row r="1265" spans="1:8">
      <c r="A1265" s="10" t="s">
        <v>201</v>
      </c>
      <c r="B1265" s="10" t="str">
        <f>MID(base_piv2[[#This Row],[fnr fylke]],4,25)</f>
        <v>Rogaland</v>
      </c>
      <c r="C1265" s="10" t="s">
        <v>659</v>
      </c>
      <c r="D1265" s="10" t="str">
        <f>MID(base_piv2[[#This Row],[knr kommune]],6,25)</f>
        <v xml:space="preserve">Time </v>
      </c>
      <c r="E1265" s="10" t="str">
        <f>CONCATENATE(base_piv2[[#This Row],[kommune]]," (",base_piv2[[#This Row],[fotoår]],")")</f>
        <v>Time  (2002)</v>
      </c>
      <c r="F1265" s="10" t="s">
        <v>918</v>
      </c>
      <c r="G1265" s="10">
        <v>488</v>
      </c>
      <c r="H1265" s="11" t="s">
        <v>906</v>
      </c>
    </row>
    <row r="1266" spans="1:8">
      <c r="A1266" s="10" t="s">
        <v>201</v>
      </c>
      <c r="B1266" s="10" t="str">
        <f>MID(base_piv2[[#This Row],[fnr fylke]],4,25)</f>
        <v>Rogaland</v>
      </c>
      <c r="C1266" s="10" t="s">
        <v>659</v>
      </c>
      <c r="D1266" s="10" t="str">
        <f>MID(base_piv2[[#This Row],[knr kommune]],6,25)</f>
        <v xml:space="preserve">Time </v>
      </c>
      <c r="E1266" s="10" t="str">
        <f>CONCATENATE(base_piv2[[#This Row],[kommune]]," (",base_piv2[[#This Row],[fotoår]],")")</f>
        <v>Time  (2002)</v>
      </c>
      <c r="F1266" s="10" t="s">
        <v>470</v>
      </c>
      <c r="G1266" s="10">
        <v>525</v>
      </c>
      <c r="H1266" s="11" t="s">
        <v>906</v>
      </c>
    </row>
    <row r="1267" spans="1:8">
      <c r="A1267" s="10" t="s">
        <v>201</v>
      </c>
      <c r="B1267" s="10" t="str">
        <f>MID(base_piv2[[#This Row],[fnr fylke]],4,25)</f>
        <v>Rogaland</v>
      </c>
      <c r="C1267" s="10" t="s">
        <v>659</v>
      </c>
      <c r="D1267" s="10" t="str">
        <f>MID(base_piv2[[#This Row],[knr kommune]],6,25)</f>
        <v xml:space="preserve">Time </v>
      </c>
      <c r="E1267" s="10" t="str">
        <f>CONCATENATE(base_piv2[[#This Row],[kommune]]," (",base_piv2[[#This Row],[fotoår]],")")</f>
        <v>Time  (2002)</v>
      </c>
      <c r="F1267" s="10" t="s">
        <v>471</v>
      </c>
      <c r="G1267" s="10">
        <v>63</v>
      </c>
      <c r="H1267" s="11" t="s">
        <v>906</v>
      </c>
    </row>
    <row r="1268" spans="1:8">
      <c r="A1268" s="10" t="s">
        <v>201</v>
      </c>
      <c r="B1268" s="10" t="str">
        <f>MID(base_piv2[[#This Row],[fnr fylke]],4,25)</f>
        <v>Rogaland</v>
      </c>
      <c r="C1268" s="10" t="s">
        <v>659</v>
      </c>
      <c r="D1268" s="10" t="str">
        <f>MID(base_piv2[[#This Row],[knr kommune]],6,25)</f>
        <v xml:space="preserve">Time </v>
      </c>
      <c r="E1268" s="10" t="str">
        <f>CONCATENATE(base_piv2[[#This Row],[kommune]]," (",base_piv2[[#This Row],[fotoår]],")")</f>
        <v>Time  (2002)</v>
      </c>
      <c r="F1268" s="10" t="s">
        <v>472</v>
      </c>
      <c r="G1268" s="10">
        <v>180</v>
      </c>
      <c r="H1268" s="11" t="s">
        <v>906</v>
      </c>
    </row>
    <row r="1269" spans="1:8">
      <c r="A1269" s="10" t="s">
        <v>201</v>
      </c>
      <c r="B1269" s="10" t="str">
        <f>MID(base_piv2[[#This Row],[fnr fylke]],4,25)</f>
        <v>Rogaland</v>
      </c>
      <c r="C1269" s="10" t="s">
        <v>660</v>
      </c>
      <c r="D1269" s="10" t="str">
        <f>MID(base_piv2[[#This Row],[knr kommune]],6,25)</f>
        <v xml:space="preserve">Gjesdal </v>
      </c>
      <c r="E1269" s="10" t="str">
        <f>CONCATENATE(base_piv2[[#This Row],[kommune]]," (",base_piv2[[#This Row],[fotoår]],")")</f>
        <v>Gjesdal  (2003)</v>
      </c>
      <c r="F1269" s="10" t="s">
        <v>467</v>
      </c>
      <c r="G1269" s="10">
        <v>113</v>
      </c>
      <c r="H1269" s="11" t="s">
        <v>904</v>
      </c>
    </row>
    <row r="1270" spans="1:8">
      <c r="A1270" s="10" t="s">
        <v>201</v>
      </c>
      <c r="B1270" s="10" t="str">
        <f>MID(base_piv2[[#This Row],[fnr fylke]],4,25)</f>
        <v>Rogaland</v>
      </c>
      <c r="C1270" s="10" t="s">
        <v>660</v>
      </c>
      <c r="D1270" s="10" t="str">
        <f>MID(base_piv2[[#This Row],[knr kommune]],6,25)</f>
        <v xml:space="preserve">Gjesdal </v>
      </c>
      <c r="E1270" s="10" t="str">
        <f>CONCATENATE(base_piv2[[#This Row],[kommune]]," (",base_piv2[[#This Row],[fotoår]],")")</f>
        <v>Gjesdal  (2003)</v>
      </c>
      <c r="F1270" s="10" t="s">
        <v>466</v>
      </c>
      <c r="G1270" s="10">
        <v>3</v>
      </c>
      <c r="H1270" s="11" t="s">
        <v>904</v>
      </c>
    </row>
    <row r="1271" spans="1:8">
      <c r="A1271" s="10" t="s">
        <v>201</v>
      </c>
      <c r="B1271" s="10" t="str">
        <f>MID(base_piv2[[#This Row],[fnr fylke]],4,25)</f>
        <v>Rogaland</v>
      </c>
      <c r="C1271" s="10" t="s">
        <v>660</v>
      </c>
      <c r="D1271" s="10" t="str">
        <f>MID(base_piv2[[#This Row],[knr kommune]],6,25)</f>
        <v xml:space="preserve">Gjesdal </v>
      </c>
      <c r="E1271" s="10" t="str">
        <f>CONCATENATE(base_piv2[[#This Row],[kommune]]," (",base_piv2[[#This Row],[fotoår]],")")</f>
        <v>Gjesdal  (2003)</v>
      </c>
      <c r="F1271" s="10" t="s">
        <v>468</v>
      </c>
      <c r="G1271" s="10">
        <v>58</v>
      </c>
      <c r="H1271" s="11" t="s">
        <v>904</v>
      </c>
    </row>
    <row r="1272" spans="1:8">
      <c r="A1272" s="10" t="s">
        <v>201</v>
      </c>
      <c r="B1272" s="10" t="str">
        <f>MID(base_piv2[[#This Row],[fnr fylke]],4,25)</f>
        <v>Rogaland</v>
      </c>
      <c r="C1272" s="10" t="s">
        <v>660</v>
      </c>
      <c r="D1272" s="10" t="str">
        <f>MID(base_piv2[[#This Row],[knr kommune]],6,25)</f>
        <v xml:space="preserve">Gjesdal </v>
      </c>
      <c r="E1272" s="10" t="str">
        <f>CONCATENATE(base_piv2[[#This Row],[kommune]]," (",base_piv2[[#This Row],[fotoår]],")")</f>
        <v>Gjesdal  (2003)</v>
      </c>
      <c r="F1272" s="10" t="s">
        <v>918</v>
      </c>
      <c r="G1272" s="10">
        <v>49</v>
      </c>
      <c r="H1272" s="11" t="s">
        <v>904</v>
      </c>
    </row>
    <row r="1273" spans="1:8">
      <c r="A1273" s="10" t="s">
        <v>201</v>
      </c>
      <c r="B1273" s="10" t="str">
        <f>MID(base_piv2[[#This Row],[fnr fylke]],4,25)</f>
        <v>Rogaland</v>
      </c>
      <c r="C1273" s="10" t="s">
        <v>660</v>
      </c>
      <c r="D1273" s="10" t="str">
        <f>MID(base_piv2[[#This Row],[knr kommune]],6,25)</f>
        <v xml:space="preserve">Gjesdal </v>
      </c>
      <c r="E1273" s="10" t="str">
        <f>CONCATENATE(base_piv2[[#This Row],[kommune]]," (",base_piv2[[#This Row],[fotoår]],")")</f>
        <v>Gjesdal  (2003)</v>
      </c>
      <c r="F1273" s="10" t="s">
        <v>470</v>
      </c>
      <c r="G1273" s="10">
        <v>92</v>
      </c>
      <c r="H1273" s="11" t="s">
        <v>904</v>
      </c>
    </row>
    <row r="1274" spans="1:8">
      <c r="A1274" s="10" t="s">
        <v>201</v>
      </c>
      <c r="B1274" s="10" t="str">
        <f>MID(base_piv2[[#This Row],[fnr fylke]],4,25)</f>
        <v>Rogaland</v>
      </c>
      <c r="C1274" s="10" t="s">
        <v>660</v>
      </c>
      <c r="D1274" s="10" t="str">
        <f>MID(base_piv2[[#This Row],[knr kommune]],6,25)</f>
        <v xml:space="preserve">Gjesdal </v>
      </c>
      <c r="E1274" s="10" t="str">
        <f>CONCATENATE(base_piv2[[#This Row],[kommune]]," (",base_piv2[[#This Row],[fotoår]],")")</f>
        <v>Gjesdal  (2003)</v>
      </c>
      <c r="F1274" s="10" t="s">
        <v>471</v>
      </c>
      <c r="G1274" s="10">
        <v>3</v>
      </c>
      <c r="H1274" s="11" t="s">
        <v>904</v>
      </c>
    </row>
    <row r="1275" spans="1:8">
      <c r="A1275" s="10" t="s">
        <v>201</v>
      </c>
      <c r="B1275" s="10" t="str">
        <f>MID(base_piv2[[#This Row],[fnr fylke]],4,25)</f>
        <v>Rogaland</v>
      </c>
      <c r="C1275" s="10" t="s">
        <v>660</v>
      </c>
      <c r="D1275" s="10" t="str">
        <f>MID(base_piv2[[#This Row],[knr kommune]],6,25)</f>
        <v xml:space="preserve">Gjesdal </v>
      </c>
      <c r="E1275" s="10" t="str">
        <f>CONCATENATE(base_piv2[[#This Row],[kommune]]," (",base_piv2[[#This Row],[fotoår]],")")</f>
        <v>Gjesdal  (2003)</v>
      </c>
      <c r="F1275" s="10" t="s">
        <v>472</v>
      </c>
      <c r="G1275" s="10">
        <v>36</v>
      </c>
      <c r="H1275" s="11" t="s">
        <v>904</v>
      </c>
    </row>
    <row r="1276" spans="1:8">
      <c r="A1276" s="10" t="s">
        <v>201</v>
      </c>
      <c r="B1276" s="10" t="str">
        <f>MID(base_piv2[[#This Row],[fnr fylke]],4,25)</f>
        <v>Rogaland</v>
      </c>
      <c r="C1276" s="10" t="s">
        <v>661</v>
      </c>
      <c r="D1276" s="10" t="str">
        <f>MID(base_piv2[[#This Row],[knr kommune]],6,25)</f>
        <v xml:space="preserve">Sola </v>
      </c>
      <c r="E1276" s="10" t="str">
        <f>CONCATENATE(base_piv2[[#This Row],[kommune]]," (",base_piv2[[#This Row],[fotoår]],")")</f>
        <v>Sola  (2003)</v>
      </c>
      <c r="F1276" s="10" t="s">
        <v>467</v>
      </c>
      <c r="G1276" s="10">
        <v>325</v>
      </c>
      <c r="H1276" s="11" t="s">
        <v>904</v>
      </c>
    </row>
    <row r="1277" spans="1:8">
      <c r="A1277" s="10" t="s">
        <v>201</v>
      </c>
      <c r="B1277" s="10" t="str">
        <f>MID(base_piv2[[#This Row],[fnr fylke]],4,25)</f>
        <v>Rogaland</v>
      </c>
      <c r="C1277" s="10" t="s">
        <v>661</v>
      </c>
      <c r="D1277" s="10" t="str">
        <f>MID(base_piv2[[#This Row],[knr kommune]],6,25)</f>
        <v xml:space="preserve">Sola </v>
      </c>
      <c r="E1277" s="10" t="str">
        <f>CONCATENATE(base_piv2[[#This Row],[kommune]]," (",base_piv2[[#This Row],[fotoår]],")")</f>
        <v>Sola  (2003)</v>
      </c>
      <c r="F1277" s="10" t="s">
        <v>466</v>
      </c>
      <c r="G1277" s="10">
        <v>0</v>
      </c>
      <c r="H1277" s="11" t="s">
        <v>904</v>
      </c>
    </row>
    <row r="1278" spans="1:8">
      <c r="A1278" s="10" t="s">
        <v>201</v>
      </c>
      <c r="B1278" s="10" t="str">
        <f>MID(base_piv2[[#This Row],[fnr fylke]],4,25)</f>
        <v>Rogaland</v>
      </c>
      <c r="C1278" s="10" t="s">
        <v>661</v>
      </c>
      <c r="D1278" s="10" t="str">
        <f>MID(base_piv2[[#This Row],[knr kommune]],6,25)</f>
        <v xml:space="preserve">Sola </v>
      </c>
      <c r="E1278" s="10" t="str">
        <f>CONCATENATE(base_piv2[[#This Row],[kommune]]," (",base_piv2[[#This Row],[fotoår]],")")</f>
        <v>Sola  (2003)</v>
      </c>
      <c r="F1278" s="10" t="s">
        <v>468</v>
      </c>
      <c r="G1278" s="10">
        <v>116</v>
      </c>
      <c r="H1278" s="11" t="s">
        <v>904</v>
      </c>
    </row>
    <row r="1279" spans="1:8">
      <c r="A1279" s="10" t="s">
        <v>201</v>
      </c>
      <c r="B1279" s="10" t="str">
        <f>MID(base_piv2[[#This Row],[fnr fylke]],4,25)</f>
        <v>Rogaland</v>
      </c>
      <c r="C1279" s="10" t="s">
        <v>661</v>
      </c>
      <c r="D1279" s="10" t="str">
        <f>MID(base_piv2[[#This Row],[knr kommune]],6,25)</f>
        <v xml:space="preserve">Sola </v>
      </c>
      <c r="E1279" s="10" t="str">
        <f>CONCATENATE(base_piv2[[#This Row],[kommune]]," (",base_piv2[[#This Row],[fotoår]],")")</f>
        <v>Sola  (2003)</v>
      </c>
      <c r="F1279" s="10" t="s">
        <v>918</v>
      </c>
      <c r="G1279" s="10">
        <v>435</v>
      </c>
      <c r="H1279" s="11" t="s">
        <v>904</v>
      </c>
    </row>
    <row r="1280" spans="1:8">
      <c r="A1280" s="10" t="s">
        <v>201</v>
      </c>
      <c r="B1280" s="10" t="str">
        <f>MID(base_piv2[[#This Row],[fnr fylke]],4,25)</f>
        <v>Rogaland</v>
      </c>
      <c r="C1280" s="10" t="s">
        <v>661</v>
      </c>
      <c r="D1280" s="10" t="str">
        <f>MID(base_piv2[[#This Row],[knr kommune]],6,25)</f>
        <v xml:space="preserve">Sola </v>
      </c>
      <c r="E1280" s="10" t="str">
        <f>CONCATENATE(base_piv2[[#This Row],[kommune]]," (",base_piv2[[#This Row],[fotoår]],")")</f>
        <v>Sola  (2003)</v>
      </c>
      <c r="F1280" s="10" t="s">
        <v>470</v>
      </c>
      <c r="G1280" s="10">
        <v>402</v>
      </c>
      <c r="H1280" s="11" t="s">
        <v>904</v>
      </c>
    </row>
    <row r="1281" spans="1:8">
      <c r="A1281" s="10" t="s">
        <v>201</v>
      </c>
      <c r="B1281" s="10" t="str">
        <f>MID(base_piv2[[#This Row],[fnr fylke]],4,25)</f>
        <v>Rogaland</v>
      </c>
      <c r="C1281" s="10" t="s">
        <v>661</v>
      </c>
      <c r="D1281" s="10" t="str">
        <f>MID(base_piv2[[#This Row],[knr kommune]],6,25)</f>
        <v xml:space="preserve">Sola </v>
      </c>
      <c r="E1281" s="10" t="str">
        <f>CONCATENATE(base_piv2[[#This Row],[kommune]]," (",base_piv2[[#This Row],[fotoår]],")")</f>
        <v>Sola  (2003)</v>
      </c>
      <c r="F1281" s="10" t="s">
        <v>471</v>
      </c>
      <c r="G1281" s="10">
        <v>61</v>
      </c>
      <c r="H1281" s="11" t="s">
        <v>904</v>
      </c>
    </row>
    <row r="1282" spans="1:8">
      <c r="A1282" s="10" t="s">
        <v>201</v>
      </c>
      <c r="B1282" s="10" t="str">
        <f>MID(base_piv2[[#This Row],[fnr fylke]],4,25)</f>
        <v>Rogaland</v>
      </c>
      <c r="C1282" s="10" t="s">
        <v>661</v>
      </c>
      <c r="D1282" s="10" t="str">
        <f>MID(base_piv2[[#This Row],[knr kommune]],6,25)</f>
        <v xml:space="preserve">Sola </v>
      </c>
      <c r="E1282" s="10" t="str">
        <f>CONCATENATE(base_piv2[[#This Row],[kommune]]," (",base_piv2[[#This Row],[fotoår]],")")</f>
        <v>Sola  (2003)</v>
      </c>
      <c r="F1282" s="10" t="s">
        <v>472</v>
      </c>
      <c r="G1282" s="10">
        <v>230</v>
      </c>
      <c r="H1282" s="11" t="s">
        <v>904</v>
      </c>
    </row>
    <row r="1283" spans="1:8">
      <c r="A1283" s="10" t="s">
        <v>201</v>
      </c>
      <c r="B1283" s="10" t="str">
        <f>MID(base_piv2[[#This Row],[fnr fylke]],4,25)</f>
        <v>Rogaland</v>
      </c>
      <c r="C1283" s="10" t="s">
        <v>662</v>
      </c>
      <c r="D1283" s="10" t="str">
        <f>MID(base_piv2[[#This Row],[knr kommune]],6,25)</f>
        <v xml:space="preserve">Randaberg </v>
      </c>
      <c r="E1283" s="10" t="str">
        <f>CONCATENATE(base_piv2[[#This Row],[kommune]]," (",base_piv2[[#This Row],[fotoår]],")")</f>
        <v>Randaberg  (2003)</v>
      </c>
      <c r="F1283" s="10" t="s">
        <v>467</v>
      </c>
      <c r="G1283" s="10">
        <v>85</v>
      </c>
      <c r="H1283" s="11" t="s">
        <v>904</v>
      </c>
    </row>
    <row r="1284" spans="1:8">
      <c r="A1284" s="10" t="s">
        <v>201</v>
      </c>
      <c r="B1284" s="10" t="str">
        <f>MID(base_piv2[[#This Row],[fnr fylke]],4,25)</f>
        <v>Rogaland</v>
      </c>
      <c r="C1284" s="10" t="s">
        <v>662</v>
      </c>
      <c r="D1284" s="10" t="str">
        <f>MID(base_piv2[[#This Row],[knr kommune]],6,25)</f>
        <v xml:space="preserve">Randaberg </v>
      </c>
      <c r="E1284" s="10" t="str">
        <f>CONCATENATE(base_piv2[[#This Row],[kommune]]," (",base_piv2[[#This Row],[fotoår]],")")</f>
        <v>Randaberg  (2003)</v>
      </c>
      <c r="F1284" s="10" t="s">
        <v>466</v>
      </c>
      <c r="G1284" s="10">
        <v>3</v>
      </c>
      <c r="H1284" s="11" t="s">
        <v>904</v>
      </c>
    </row>
    <row r="1285" spans="1:8">
      <c r="A1285" s="10" t="s">
        <v>201</v>
      </c>
      <c r="B1285" s="10" t="str">
        <f>MID(base_piv2[[#This Row],[fnr fylke]],4,25)</f>
        <v>Rogaland</v>
      </c>
      <c r="C1285" s="10" t="s">
        <v>662</v>
      </c>
      <c r="D1285" s="10" t="str">
        <f>MID(base_piv2[[#This Row],[knr kommune]],6,25)</f>
        <v xml:space="preserve">Randaberg </v>
      </c>
      <c r="E1285" s="10" t="str">
        <f>CONCATENATE(base_piv2[[#This Row],[kommune]]," (",base_piv2[[#This Row],[fotoår]],")")</f>
        <v>Randaberg  (2003)</v>
      </c>
      <c r="F1285" s="10" t="s">
        <v>468</v>
      </c>
      <c r="G1285" s="10">
        <v>69</v>
      </c>
      <c r="H1285" s="11" t="s">
        <v>904</v>
      </c>
    </row>
    <row r="1286" spans="1:8">
      <c r="A1286" s="10" t="s">
        <v>201</v>
      </c>
      <c r="B1286" s="10" t="str">
        <f>MID(base_piv2[[#This Row],[fnr fylke]],4,25)</f>
        <v>Rogaland</v>
      </c>
      <c r="C1286" s="10" t="s">
        <v>662</v>
      </c>
      <c r="D1286" s="10" t="str">
        <f>MID(base_piv2[[#This Row],[knr kommune]],6,25)</f>
        <v xml:space="preserve">Randaberg </v>
      </c>
      <c r="E1286" s="10" t="str">
        <f>CONCATENATE(base_piv2[[#This Row],[kommune]]," (",base_piv2[[#This Row],[fotoår]],")")</f>
        <v>Randaberg  (2003)</v>
      </c>
      <c r="F1286" s="10" t="s">
        <v>918</v>
      </c>
      <c r="G1286" s="10">
        <v>3</v>
      </c>
      <c r="H1286" s="11" t="s">
        <v>904</v>
      </c>
    </row>
    <row r="1287" spans="1:8">
      <c r="A1287" s="10" t="s">
        <v>201</v>
      </c>
      <c r="B1287" s="10" t="str">
        <f>MID(base_piv2[[#This Row],[fnr fylke]],4,25)</f>
        <v>Rogaland</v>
      </c>
      <c r="C1287" s="10" t="s">
        <v>662</v>
      </c>
      <c r="D1287" s="10" t="str">
        <f>MID(base_piv2[[#This Row],[knr kommune]],6,25)</f>
        <v xml:space="preserve">Randaberg </v>
      </c>
      <c r="E1287" s="10" t="str">
        <f>CONCATENATE(base_piv2[[#This Row],[kommune]]," (",base_piv2[[#This Row],[fotoår]],")")</f>
        <v>Randaberg  (2003)</v>
      </c>
      <c r="F1287" s="10" t="s">
        <v>470</v>
      </c>
      <c r="G1287" s="10">
        <v>27</v>
      </c>
      <c r="H1287" s="11" t="s">
        <v>904</v>
      </c>
    </row>
    <row r="1288" spans="1:8">
      <c r="A1288" s="10" t="s">
        <v>201</v>
      </c>
      <c r="B1288" s="10" t="str">
        <f>MID(base_piv2[[#This Row],[fnr fylke]],4,25)</f>
        <v>Rogaland</v>
      </c>
      <c r="C1288" s="10" t="s">
        <v>662</v>
      </c>
      <c r="D1288" s="10" t="str">
        <f>MID(base_piv2[[#This Row],[knr kommune]],6,25)</f>
        <v xml:space="preserve">Randaberg </v>
      </c>
      <c r="E1288" s="10" t="str">
        <f>CONCATENATE(base_piv2[[#This Row],[kommune]]," (",base_piv2[[#This Row],[fotoår]],")")</f>
        <v>Randaberg  (2003)</v>
      </c>
      <c r="F1288" s="10" t="s">
        <v>471</v>
      </c>
      <c r="G1288" s="10">
        <v>23</v>
      </c>
      <c r="H1288" s="11" t="s">
        <v>904</v>
      </c>
    </row>
    <row r="1289" spans="1:8">
      <c r="A1289" s="10" t="s">
        <v>201</v>
      </c>
      <c r="B1289" s="10" t="str">
        <f>MID(base_piv2[[#This Row],[fnr fylke]],4,25)</f>
        <v>Rogaland</v>
      </c>
      <c r="C1289" s="10" t="s">
        <v>662</v>
      </c>
      <c r="D1289" s="10" t="str">
        <f>MID(base_piv2[[#This Row],[knr kommune]],6,25)</f>
        <v xml:space="preserve">Randaberg </v>
      </c>
      <c r="E1289" s="10" t="str">
        <f>CONCATENATE(base_piv2[[#This Row],[kommune]]," (",base_piv2[[#This Row],[fotoår]],")")</f>
        <v>Randaberg  (2003)</v>
      </c>
      <c r="F1289" s="10" t="s">
        <v>472</v>
      </c>
      <c r="G1289" s="10">
        <v>42</v>
      </c>
      <c r="H1289" s="11" t="s">
        <v>904</v>
      </c>
    </row>
    <row r="1290" spans="1:8">
      <c r="A1290" s="10" t="s">
        <v>201</v>
      </c>
      <c r="B1290" s="10" t="str">
        <f>MID(base_piv2[[#This Row],[fnr fylke]],4,25)</f>
        <v>Rogaland</v>
      </c>
      <c r="C1290" s="10" t="s">
        <v>663</v>
      </c>
      <c r="D1290" s="10" t="str">
        <f>MID(base_piv2[[#This Row],[knr kommune]],6,25)</f>
        <v xml:space="preserve">Forsand </v>
      </c>
      <c r="E1290" s="10" t="str">
        <f>CONCATENATE(base_piv2[[#This Row],[kommune]]," (",base_piv2[[#This Row],[fotoår]],")")</f>
        <v>Forsand  (2003)</v>
      </c>
      <c r="F1290" s="10" t="s">
        <v>467</v>
      </c>
      <c r="G1290" s="10">
        <v>15</v>
      </c>
      <c r="H1290" s="11" t="s">
        <v>904</v>
      </c>
    </row>
    <row r="1291" spans="1:8">
      <c r="A1291" s="10" t="s">
        <v>201</v>
      </c>
      <c r="B1291" s="10" t="str">
        <f>MID(base_piv2[[#This Row],[fnr fylke]],4,25)</f>
        <v>Rogaland</v>
      </c>
      <c r="C1291" s="10" t="s">
        <v>663</v>
      </c>
      <c r="D1291" s="10" t="str">
        <f>MID(base_piv2[[#This Row],[knr kommune]],6,25)</f>
        <v xml:space="preserve">Forsand </v>
      </c>
      <c r="E1291" s="10" t="str">
        <f>CONCATENATE(base_piv2[[#This Row],[kommune]]," (",base_piv2[[#This Row],[fotoår]],")")</f>
        <v>Forsand  (2003)</v>
      </c>
      <c r="F1291" s="10" t="s">
        <v>466</v>
      </c>
      <c r="G1291" s="10">
        <v>21</v>
      </c>
      <c r="H1291" s="11" t="s">
        <v>904</v>
      </c>
    </row>
    <row r="1292" spans="1:8">
      <c r="A1292" s="10" t="s">
        <v>201</v>
      </c>
      <c r="B1292" s="10" t="str">
        <f>MID(base_piv2[[#This Row],[fnr fylke]],4,25)</f>
        <v>Rogaland</v>
      </c>
      <c r="C1292" s="10" t="s">
        <v>663</v>
      </c>
      <c r="D1292" s="10" t="str">
        <f>MID(base_piv2[[#This Row],[knr kommune]],6,25)</f>
        <v xml:space="preserve">Forsand </v>
      </c>
      <c r="E1292" s="10" t="str">
        <f>CONCATENATE(base_piv2[[#This Row],[kommune]]," (",base_piv2[[#This Row],[fotoår]],")")</f>
        <v>Forsand  (2003)</v>
      </c>
      <c r="F1292" s="10" t="s">
        <v>468</v>
      </c>
      <c r="G1292" s="10">
        <v>15</v>
      </c>
      <c r="H1292" s="11" t="s">
        <v>904</v>
      </c>
    </row>
    <row r="1293" spans="1:8">
      <c r="A1293" s="10" t="s">
        <v>201</v>
      </c>
      <c r="B1293" s="10" t="str">
        <f>MID(base_piv2[[#This Row],[fnr fylke]],4,25)</f>
        <v>Rogaland</v>
      </c>
      <c r="C1293" s="10" t="s">
        <v>663</v>
      </c>
      <c r="D1293" s="10" t="str">
        <f>MID(base_piv2[[#This Row],[knr kommune]],6,25)</f>
        <v xml:space="preserve">Forsand </v>
      </c>
      <c r="E1293" s="10" t="str">
        <f>CONCATENATE(base_piv2[[#This Row],[kommune]]," (",base_piv2[[#This Row],[fotoår]],")")</f>
        <v>Forsand  (2003)</v>
      </c>
      <c r="F1293" s="10" t="s">
        <v>918</v>
      </c>
      <c r="G1293" s="10">
        <v>127</v>
      </c>
      <c r="H1293" s="11" t="s">
        <v>904</v>
      </c>
    </row>
    <row r="1294" spans="1:8">
      <c r="A1294" s="10" t="s">
        <v>201</v>
      </c>
      <c r="B1294" s="10" t="str">
        <f>MID(base_piv2[[#This Row],[fnr fylke]],4,25)</f>
        <v>Rogaland</v>
      </c>
      <c r="C1294" s="10" t="s">
        <v>663</v>
      </c>
      <c r="D1294" s="10" t="str">
        <f>MID(base_piv2[[#This Row],[knr kommune]],6,25)</f>
        <v xml:space="preserve">Forsand </v>
      </c>
      <c r="E1294" s="10" t="str">
        <f>CONCATENATE(base_piv2[[#This Row],[kommune]]," (",base_piv2[[#This Row],[fotoår]],")")</f>
        <v>Forsand  (2003)</v>
      </c>
      <c r="F1294" s="10" t="s">
        <v>470</v>
      </c>
      <c r="G1294" s="10">
        <v>18</v>
      </c>
      <c r="H1294" s="11" t="s">
        <v>904</v>
      </c>
    </row>
    <row r="1295" spans="1:8">
      <c r="A1295" s="10" t="s">
        <v>201</v>
      </c>
      <c r="B1295" s="10" t="str">
        <f>MID(base_piv2[[#This Row],[fnr fylke]],4,25)</f>
        <v>Rogaland</v>
      </c>
      <c r="C1295" s="10" t="s">
        <v>663</v>
      </c>
      <c r="D1295" s="10" t="str">
        <f>MID(base_piv2[[#This Row],[knr kommune]],6,25)</f>
        <v xml:space="preserve">Forsand </v>
      </c>
      <c r="E1295" s="10" t="str">
        <f>CONCATENATE(base_piv2[[#This Row],[kommune]]," (",base_piv2[[#This Row],[fotoår]],")")</f>
        <v>Forsand  (2003)</v>
      </c>
      <c r="F1295" s="10" t="s">
        <v>471</v>
      </c>
      <c r="G1295" s="10">
        <v>6</v>
      </c>
      <c r="H1295" s="11" t="s">
        <v>904</v>
      </c>
    </row>
    <row r="1296" spans="1:8">
      <c r="A1296" s="10" t="s">
        <v>201</v>
      </c>
      <c r="B1296" s="10" t="str">
        <f>MID(base_piv2[[#This Row],[fnr fylke]],4,25)</f>
        <v>Rogaland</v>
      </c>
      <c r="C1296" s="10" t="s">
        <v>663</v>
      </c>
      <c r="D1296" s="10" t="str">
        <f>MID(base_piv2[[#This Row],[knr kommune]],6,25)</f>
        <v xml:space="preserve">Forsand </v>
      </c>
      <c r="E1296" s="10" t="str">
        <f>CONCATENATE(base_piv2[[#This Row],[kommune]]," (",base_piv2[[#This Row],[fotoår]],")")</f>
        <v>Forsand  (2003)</v>
      </c>
      <c r="F1296" s="10" t="s">
        <v>472</v>
      </c>
      <c r="G1296" s="10">
        <v>18</v>
      </c>
      <c r="H1296" s="11" t="s">
        <v>904</v>
      </c>
    </row>
    <row r="1297" spans="1:8">
      <c r="A1297" s="10" t="s">
        <v>201</v>
      </c>
      <c r="B1297" s="10" t="str">
        <f>MID(base_piv2[[#This Row],[fnr fylke]],4,25)</f>
        <v>Rogaland</v>
      </c>
      <c r="C1297" s="10" t="s">
        <v>664</v>
      </c>
      <c r="D1297" s="10" t="str">
        <f>MID(base_piv2[[#This Row],[knr kommune]],6,25)</f>
        <v xml:space="preserve">Strand </v>
      </c>
      <c r="E1297" s="10" t="str">
        <f>CONCATENATE(base_piv2[[#This Row],[kommune]]," (",base_piv2[[#This Row],[fotoår]],")")</f>
        <v>Strand  (2003)</v>
      </c>
      <c r="F1297" s="10" t="s">
        <v>467</v>
      </c>
      <c r="G1297" s="10">
        <v>100</v>
      </c>
      <c r="H1297" s="11" t="s">
        <v>904</v>
      </c>
    </row>
    <row r="1298" spans="1:8">
      <c r="A1298" s="10" t="s">
        <v>201</v>
      </c>
      <c r="B1298" s="10" t="str">
        <f>MID(base_piv2[[#This Row],[fnr fylke]],4,25)</f>
        <v>Rogaland</v>
      </c>
      <c r="C1298" s="10" t="s">
        <v>664</v>
      </c>
      <c r="D1298" s="10" t="str">
        <f>MID(base_piv2[[#This Row],[knr kommune]],6,25)</f>
        <v xml:space="preserve">Strand </v>
      </c>
      <c r="E1298" s="10" t="str">
        <f>CONCATENATE(base_piv2[[#This Row],[kommune]]," (",base_piv2[[#This Row],[fotoår]],")")</f>
        <v>Strand  (2003)</v>
      </c>
      <c r="F1298" s="10" t="s">
        <v>466</v>
      </c>
      <c r="G1298" s="10">
        <v>28</v>
      </c>
      <c r="H1298" s="11" t="s">
        <v>904</v>
      </c>
    </row>
    <row r="1299" spans="1:8">
      <c r="A1299" s="10" t="s">
        <v>201</v>
      </c>
      <c r="B1299" s="10" t="str">
        <f>MID(base_piv2[[#This Row],[fnr fylke]],4,25)</f>
        <v>Rogaland</v>
      </c>
      <c r="C1299" s="10" t="s">
        <v>664</v>
      </c>
      <c r="D1299" s="10" t="str">
        <f>MID(base_piv2[[#This Row],[knr kommune]],6,25)</f>
        <v xml:space="preserve">Strand </v>
      </c>
      <c r="E1299" s="10" t="str">
        <f>CONCATENATE(base_piv2[[#This Row],[kommune]]," (",base_piv2[[#This Row],[fotoår]],")")</f>
        <v>Strand  (2003)</v>
      </c>
      <c r="F1299" s="10" t="s">
        <v>468</v>
      </c>
      <c r="G1299" s="10">
        <v>110</v>
      </c>
      <c r="H1299" s="11" t="s">
        <v>904</v>
      </c>
    </row>
    <row r="1300" spans="1:8">
      <c r="A1300" s="10" t="s">
        <v>201</v>
      </c>
      <c r="B1300" s="10" t="str">
        <f>MID(base_piv2[[#This Row],[fnr fylke]],4,25)</f>
        <v>Rogaland</v>
      </c>
      <c r="C1300" s="10" t="s">
        <v>664</v>
      </c>
      <c r="D1300" s="10" t="str">
        <f>MID(base_piv2[[#This Row],[knr kommune]],6,25)</f>
        <v xml:space="preserve">Strand </v>
      </c>
      <c r="E1300" s="10" t="str">
        <f>CONCATENATE(base_piv2[[#This Row],[kommune]]," (",base_piv2[[#This Row],[fotoår]],")")</f>
        <v>Strand  (2003)</v>
      </c>
      <c r="F1300" s="10" t="s">
        <v>918</v>
      </c>
      <c r="G1300" s="10">
        <v>67</v>
      </c>
      <c r="H1300" s="11" t="s">
        <v>904</v>
      </c>
    </row>
    <row r="1301" spans="1:8">
      <c r="A1301" s="10" t="s">
        <v>201</v>
      </c>
      <c r="B1301" s="10" t="str">
        <f>MID(base_piv2[[#This Row],[fnr fylke]],4,25)</f>
        <v>Rogaland</v>
      </c>
      <c r="C1301" s="10" t="s">
        <v>664</v>
      </c>
      <c r="D1301" s="10" t="str">
        <f>MID(base_piv2[[#This Row],[knr kommune]],6,25)</f>
        <v xml:space="preserve">Strand </v>
      </c>
      <c r="E1301" s="10" t="str">
        <f>CONCATENATE(base_piv2[[#This Row],[kommune]]," (",base_piv2[[#This Row],[fotoår]],")")</f>
        <v>Strand  (2003)</v>
      </c>
      <c r="F1301" s="10" t="s">
        <v>470</v>
      </c>
      <c r="G1301" s="10">
        <v>98</v>
      </c>
      <c r="H1301" s="11" t="s">
        <v>904</v>
      </c>
    </row>
    <row r="1302" spans="1:8">
      <c r="A1302" s="10" t="s">
        <v>201</v>
      </c>
      <c r="B1302" s="10" t="str">
        <f>MID(base_piv2[[#This Row],[fnr fylke]],4,25)</f>
        <v>Rogaland</v>
      </c>
      <c r="C1302" s="10" t="s">
        <v>664</v>
      </c>
      <c r="D1302" s="10" t="str">
        <f>MID(base_piv2[[#This Row],[knr kommune]],6,25)</f>
        <v xml:space="preserve">Strand </v>
      </c>
      <c r="E1302" s="10" t="str">
        <f>CONCATENATE(base_piv2[[#This Row],[kommune]]," (",base_piv2[[#This Row],[fotoår]],")")</f>
        <v>Strand  (2003)</v>
      </c>
      <c r="F1302" s="10" t="s">
        <v>471</v>
      </c>
      <c r="G1302" s="10">
        <v>17</v>
      </c>
      <c r="H1302" s="11" t="s">
        <v>904</v>
      </c>
    </row>
    <row r="1303" spans="1:8">
      <c r="A1303" s="10" t="s">
        <v>201</v>
      </c>
      <c r="B1303" s="10" t="str">
        <f>MID(base_piv2[[#This Row],[fnr fylke]],4,25)</f>
        <v>Rogaland</v>
      </c>
      <c r="C1303" s="10" t="s">
        <v>664</v>
      </c>
      <c r="D1303" s="10" t="str">
        <f>MID(base_piv2[[#This Row],[knr kommune]],6,25)</f>
        <v xml:space="preserve">Strand </v>
      </c>
      <c r="E1303" s="10" t="str">
        <f>CONCATENATE(base_piv2[[#This Row],[kommune]]," (",base_piv2[[#This Row],[fotoår]],")")</f>
        <v>Strand  (2003)</v>
      </c>
      <c r="F1303" s="10" t="s">
        <v>472</v>
      </c>
      <c r="G1303" s="10">
        <v>57</v>
      </c>
      <c r="H1303" s="11" t="s">
        <v>904</v>
      </c>
    </row>
    <row r="1304" spans="1:8">
      <c r="A1304" s="10" t="s">
        <v>201</v>
      </c>
      <c r="B1304" s="10" t="str">
        <f>MID(base_piv2[[#This Row],[fnr fylke]],4,25)</f>
        <v>Rogaland</v>
      </c>
      <c r="C1304" s="10" t="s">
        <v>665</v>
      </c>
      <c r="D1304" s="10" t="str">
        <f>MID(base_piv2[[#This Row],[knr kommune]],6,25)</f>
        <v xml:space="preserve">Hjelmeland </v>
      </c>
      <c r="E1304" s="10" t="str">
        <f>CONCATENATE(base_piv2[[#This Row],[kommune]]," (",base_piv2[[#This Row],[fotoår]],")")</f>
        <v>Hjelmeland  (2003)</v>
      </c>
      <c r="F1304" s="10" t="s">
        <v>467</v>
      </c>
      <c r="G1304" s="10">
        <v>90</v>
      </c>
      <c r="H1304" s="11" t="s">
        <v>904</v>
      </c>
    </row>
    <row r="1305" spans="1:8">
      <c r="A1305" s="10" t="s">
        <v>201</v>
      </c>
      <c r="B1305" s="10" t="str">
        <f>MID(base_piv2[[#This Row],[fnr fylke]],4,25)</f>
        <v>Rogaland</v>
      </c>
      <c r="C1305" s="10" t="s">
        <v>665</v>
      </c>
      <c r="D1305" s="10" t="str">
        <f>MID(base_piv2[[#This Row],[knr kommune]],6,25)</f>
        <v xml:space="preserve">Hjelmeland </v>
      </c>
      <c r="E1305" s="10" t="str">
        <f>CONCATENATE(base_piv2[[#This Row],[kommune]]," (",base_piv2[[#This Row],[fotoår]],")")</f>
        <v>Hjelmeland  (2003)</v>
      </c>
      <c r="F1305" s="10" t="s">
        <v>466</v>
      </c>
      <c r="G1305" s="10">
        <v>45</v>
      </c>
      <c r="H1305" s="11" t="s">
        <v>904</v>
      </c>
    </row>
    <row r="1306" spans="1:8">
      <c r="A1306" s="10" t="s">
        <v>201</v>
      </c>
      <c r="B1306" s="10" t="str">
        <f>MID(base_piv2[[#This Row],[fnr fylke]],4,25)</f>
        <v>Rogaland</v>
      </c>
      <c r="C1306" s="10" t="s">
        <v>665</v>
      </c>
      <c r="D1306" s="10" t="str">
        <f>MID(base_piv2[[#This Row],[knr kommune]],6,25)</f>
        <v xml:space="preserve">Hjelmeland </v>
      </c>
      <c r="E1306" s="10" t="str">
        <f>CONCATENATE(base_piv2[[#This Row],[kommune]]," (",base_piv2[[#This Row],[fotoår]],")")</f>
        <v>Hjelmeland  (2003)</v>
      </c>
      <c r="F1306" s="10" t="s">
        <v>468</v>
      </c>
      <c r="G1306" s="10">
        <v>72</v>
      </c>
      <c r="H1306" s="11" t="s">
        <v>904</v>
      </c>
    </row>
    <row r="1307" spans="1:8">
      <c r="A1307" s="10" t="s">
        <v>201</v>
      </c>
      <c r="B1307" s="10" t="str">
        <f>MID(base_piv2[[#This Row],[fnr fylke]],4,25)</f>
        <v>Rogaland</v>
      </c>
      <c r="C1307" s="10" t="s">
        <v>665</v>
      </c>
      <c r="D1307" s="10" t="str">
        <f>MID(base_piv2[[#This Row],[knr kommune]],6,25)</f>
        <v xml:space="preserve">Hjelmeland </v>
      </c>
      <c r="E1307" s="10" t="str">
        <f>CONCATENATE(base_piv2[[#This Row],[kommune]]," (",base_piv2[[#This Row],[fotoår]],")")</f>
        <v>Hjelmeland  (2003)</v>
      </c>
      <c r="F1307" s="10" t="s">
        <v>918</v>
      </c>
      <c r="G1307" s="10">
        <v>82</v>
      </c>
      <c r="H1307" s="11" t="s">
        <v>904</v>
      </c>
    </row>
    <row r="1308" spans="1:8">
      <c r="A1308" s="10" t="s">
        <v>201</v>
      </c>
      <c r="B1308" s="10" t="str">
        <f>MID(base_piv2[[#This Row],[fnr fylke]],4,25)</f>
        <v>Rogaland</v>
      </c>
      <c r="C1308" s="10" t="s">
        <v>665</v>
      </c>
      <c r="D1308" s="10" t="str">
        <f>MID(base_piv2[[#This Row],[knr kommune]],6,25)</f>
        <v xml:space="preserve">Hjelmeland </v>
      </c>
      <c r="E1308" s="10" t="str">
        <f>CONCATENATE(base_piv2[[#This Row],[kommune]]," (",base_piv2[[#This Row],[fotoår]],")")</f>
        <v>Hjelmeland  (2003)</v>
      </c>
      <c r="F1308" s="10" t="s">
        <v>470</v>
      </c>
      <c r="G1308" s="10">
        <v>124</v>
      </c>
      <c r="H1308" s="11" t="s">
        <v>904</v>
      </c>
    </row>
    <row r="1309" spans="1:8">
      <c r="A1309" s="10" t="s">
        <v>201</v>
      </c>
      <c r="B1309" s="10" t="str">
        <f>MID(base_piv2[[#This Row],[fnr fylke]],4,25)</f>
        <v>Rogaland</v>
      </c>
      <c r="C1309" s="10" t="s">
        <v>665</v>
      </c>
      <c r="D1309" s="10" t="str">
        <f>MID(base_piv2[[#This Row],[knr kommune]],6,25)</f>
        <v xml:space="preserve">Hjelmeland </v>
      </c>
      <c r="E1309" s="10" t="str">
        <f>CONCATENATE(base_piv2[[#This Row],[kommune]]," (",base_piv2[[#This Row],[fotoår]],")")</f>
        <v>Hjelmeland  (2003)</v>
      </c>
      <c r="F1309" s="10" t="s">
        <v>471</v>
      </c>
      <c r="G1309" s="10">
        <v>8</v>
      </c>
      <c r="H1309" s="11" t="s">
        <v>904</v>
      </c>
    </row>
    <row r="1310" spans="1:8">
      <c r="A1310" s="10" t="s">
        <v>201</v>
      </c>
      <c r="B1310" s="10" t="str">
        <f>MID(base_piv2[[#This Row],[fnr fylke]],4,25)</f>
        <v>Rogaland</v>
      </c>
      <c r="C1310" s="10" t="s">
        <v>665</v>
      </c>
      <c r="D1310" s="10" t="str">
        <f>MID(base_piv2[[#This Row],[knr kommune]],6,25)</f>
        <v xml:space="preserve">Hjelmeland </v>
      </c>
      <c r="E1310" s="10" t="str">
        <f>CONCATENATE(base_piv2[[#This Row],[kommune]]," (",base_piv2[[#This Row],[fotoår]],")")</f>
        <v>Hjelmeland  (2003)</v>
      </c>
      <c r="F1310" s="10" t="s">
        <v>472</v>
      </c>
      <c r="G1310" s="10">
        <v>19</v>
      </c>
      <c r="H1310" s="11" t="s">
        <v>904</v>
      </c>
    </row>
    <row r="1311" spans="1:8">
      <c r="A1311" s="10" t="s">
        <v>201</v>
      </c>
      <c r="B1311" s="10" t="str">
        <f>MID(base_piv2[[#This Row],[fnr fylke]],4,25)</f>
        <v>Rogaland</v>
      </c>
      <c r="C1311" s="10" t="s">
        <v>666</v>
      </c>
      <c r="D1311" s="10" t="str">
        <f>MID(base_piv2[[#This Row],[knr kommune]],6,25)</f>
        <v xml:space="preserve">Suldal </v>
      </c>
      <c r="E1311" s="10" t="str">
        <f>CONCATENATE(base_piv2[[#This Row],[kommune]]," (",base_piv2[[#This Row],[fotoår]],")")</f>
        <v>Suldal  (2006)</v>
      </c>
      <c r="F1311" s="10" t="s">
        <v>467</v>
      </c>
      <c r="G1311" s="10">
        <v>48</v>
      </c>
      <c r="H1311" s="11" t="s">
        <v>910</v>
      </c>
    </row>
    <row r="1312" spans="1:8">
      <c r="A1312" s="10" t="s">
        <v>201</v>
      </c>
      <c r="B1312" s="10" t="str">
        <f>MID(base_piv2[[#This Row],[fnr fylke]],4,25)</f>
        <v>Rogaland</v>
      </c>
      <c r="C1312" s="10" t="s">
        <v>666</v>
      </c>
      <c r="D1312" s="10" t="str">
        <f>MID(base_piv2[[#This Row],[knr kommune]],6,25)</f>
        <v xml:space="preserve">Suldal </v>
      </c>
      <c r="E1312" s="10" t="str">
        <f>CONCATENATE(base_piv2[[#This Row],[kommune]]," (",base_piv2[[#This Row],[fotoår]],")")</f>
        <v>Suldal  (2006)</v>
      </c>
      <c r="F1312" s="10" t="s">
        <v>466</v>
      </c>
      <c r="G1312" s="10">
        <v>19</v>
      </c>
      <c r="H1312" s="11" t="s">
        <v>910</v>
      </c>
    </row>
    <row r="1313" spans="1:8">
      <c r="A1313" s="10" t="s">
        <v>201</v>
      </c>
      <c r="B1313" s="10" t="str">
        <f>MID(base_piv2[[#This Row],[fnr fylke]],4,25)</f>
        <v>Rogaland</v>
      </c>
      <c r="C1313" s="10" t="s">
        <v>666</v>
      </c>
      <c r="D1313" s="10" t="str">
        <f>MID(base_piv2[[#This Row],[knr kommune]],6,25)</f>
        <v xml:space="preserve">Suldal </v>
      </c>
      <c r="E1313" s="10" t="str">
        <f>CONCATENATE(base_piv2[[#This Row],[kommune]]," (",base_piv2[[#This Row],[fotoår]],")")</f>
        <v>Suldal  (2006)</v>
      </c>
      <c r="F1313" s="10" t="s">
        <v>468</v>
      </c>
      <c r="G1313" s="10">
        <v>17</v>
      </c>
      <c r="H1313" s="11" t="s">
        <v>910</v>
      </c>
    </row>
    <row r="1314" spans="1:8">
      <c r="A1314" s="10" t="s">
        <v>201</v>
      </c>
      <c r="B1314" s="10" t="str">
        <f>MID(base_piv2[[#This Row],[fnr fylke]],4,25)</f>
        <v>Rogaland</v>
      </c>
      <c r="C1314" s="10" t="s">
        <v>666</v>
      </c>
      <c r="D1314" s="10" t="str">
        <f>MID(base_piv2[[#This Row],[knr kommune]],6,25)</f>
        <v xml:space="preserve">Suldal </v>
      </c>
      <c r="E1314" s="10" t="str">
        <f>CONCATENATE(base_piv2[[#This Row],[kommune]]," (",base_piv2[[#This Row],[fotoår]],")")</f>
        <v>Suldal  (2006)</v>
      </c>
      <c r="F1314" s="10" t="s">
        <v>918</v>
      </c>
      <c r="G1314" s="10">
        <v>9</v>
      </c>
      <c r="H1314" s="11" t="s">
        <v>910</v>
      </c>
    </row>
    <row r="1315" spans="1:8">
      <c r="A1315" s="10" t="s">
        <v>201</v>
      </c>
      <c r="B1315" s="10" t="str">
        <f>MID(base_piv2[[#This Row],[fnr fylke]],4,25)</f>
        <v>Rogaland</v>
      </c>
      <c r="C1315" s="10" t="s">
        <v>666</v>
      </c>
      <c r="D1315" s="10" t="str">
        <f>MID(base_piv2[[#This Row],[knr kommune]],6,25)</f>
        <v xml:space="preserve">Suldal </v>
      </c>
      <c r="E1315" s="10" t="str">
        <f>CONCATENATE(base_piv2[[#This Row],[kommune]]," (",base_piv2[[#This Row],[fotoår]],")")</f>
        <v>Suldal  (2006)</v>
      </c>
      <c r="F1315" s="10" t="s">
        <v>470</v>
      </c>
      <c r="G1315" s="10">
        <v>30</v>
      </c>
      <c r="H1315" s="11" t="s">
        <v>910</v>
      </c>
    </row>
    <row r="1316" spans="1:8">
      <c r="A1316" s="10" t="s">
        <v>201</v>
      </c>
      <c r="B1316" s="10" t="str">
        <f>MID(base_piv2[[#This Row],[fnr fylke]],4,25)</f>
        <v>Rogaland</v>
      </c>
      <c r="C1316" s="10" t="s">
        <v>666</v>
      </c>
      <c r="D1316" s="10" t="str">
        <f>MID(base_piv2[[#This Row],[knr kommune]],6,25)</f>
        <v xml:space="preserve">Suldal </v>
      </c>
      <c r="E1316" s="10" t="str">
        <f>CONCATENATE(base_piv2[[#This Row],[kommune]]," (",base_piv2[[#This Row],[fotoår]],")")</f>
        <v>Suldal  (2006)</v>
      </c>
      <c r="F1316" s="10" t="s">
        <v>471</v>
      </c>
      <c r="G1316" s="10">
        <v>4</v>
      </c>
      <c r="H1316" s="11" t="s">
        <v>910</v>
      </c>
    </row>
    <row r="1317" spans="1:8">
      <c r="A1317" s="10" t="s">
        <v>201</v>
      </c>
      <c r="B1317" s="10" t="str">
        <f>MID(base_piv2[[#This Row],[fnr fylke]],4,25)</f>
        <v>Rogaland</v>
      </c>
      <c r="C1317" s="10" t="s">
        <v>666</v>
      </c>
      <c r="D1317" s="10" t="str">
        <f>MID(base_piv2[[#This Row],[knr kommune]],6,25)</f>
        <v xml:space="preserve">Suldal </v>
      </c>
      <c r="E1317" s="10" t="str">
        <f>CONCATENATE(base_piv2[[#This Row],[kommune]]," (",base_piv2[[#This Row],[fotoår]],")")</f>
        <v>Suldal  (2006)</v>
      </c>
      <c r="F1317" s="10" t="s">
        <v>472</v>
      </c>
      <c r="G1317" s="10">
        <v>4</v>
      </c>
      <c r="H1317" s="11" t="s">
        <v>910</v>
      </c>
    </row>
    <row r="1318" spans="1:8">
      <c r="A1318" s="10" t="s">
        <v>201</v>
      </c>
      <c r="B1318" s="10" t="str">
        <f>MID(base_piv2[[#This Row],[fnr fylke]],4,25)</f>
        <v>Rogaland</v>
      </c>
      <c r="C1318" s="10" t="s">
        <v>667</v>
      </c>
      <c r="D1318" s="10" t="str">
        <f>MID(base_piv2[[#This Row],[knr kommune]],6,25)</f>
        <v xml:space="preserve">Sauda </v>
      </c>
      <c r="E1318" s="10" t="str">
        <f>CONCATENATE(base_piv2[[#This Row],[kommune]]," (",base_piv2[[#This Row],[fotoår]],")")</f>
        <v>Sauda  (2006)</v>
      </c>
      <c r="F1318" s="10" t="s">
        <v>467</v>
      </c>
      <c r="G1318" s="10">
        <v>14</v>
      </c>
      <c r="H1318" s="11" t="s">
        <v>910</v>
      </c>
    </row>
    <row r="1319" spans="1:8">
      <c r="A1319" s="10" t="s">
        <v>201</v>
      </c>
      <c r="B1319" s="10" t="str">
        <f>MID(base_piv2[[#This Row],[fnr fylke]],4,25)</f>
        <v>Rogaland</v>
      </c>
      <c r="C1319" s="10" t="s">
        <v>667</v>
      </c>
      <c r="D1319" s="10" t="str">
        <f>MID(base_piv2[[#This Row],[knr kommune]],6,25)</f>
        <v xml:space="preserve">Sauda </v>
      </c>
      <c r="E1319" s="10" t="str">
        <f>CONCATENATE(base_piv2[[#This Row],[kommune]]," (",base_piv2[[#This Row],[fotoår]],")")</f>
        <v>Sauda  (2006)</v>
      </c>
      <c r="F1319" s="10" t="s">
        <v>466</v>
      </c>
      <c r="G1319" s="10">
        <v>13</v>
      </c>
      <c r="H1319" s="11" t="s">
        <v>910</v>
      </c>
    </row>
    <row r="1320" spans="1:8">
      <c r="A1320" s="10" t="s">
        <v>201</v>
      </c>
      <c r="B1320" s="10" t="str">
        <f>MID(base_piv2[[#This Row],[fnr fylke]],4,25)</f>
        <v>Rogaland</v>
      </c>
      <c r="C1320" s="10" t="s">
        <v>667</v>
      </c>
      <c r="D1320" s="10" t="str">
        <f>MID(base_piv2[[#This Row],[knr kommune]],6,25)</f>
        <v xml:space="preserve">Sauda </v>
      </c>
      <c r="E1320" s="10" t="str">
        <f>CONCATENATE(base_piv2[[#This Row],[kommune]]," (",base_piv2[[#This Row],[fotoår]],")")</f>
        <v>Sauda  (2006)</v>
      </c>
      <c r="F1320" s="10" t="s">
        <v>468</v>
      </c>
      <c r="G1320" s="10">
        <v>12</v>
      </c>
      <c r="H1320" s="11" t="s">
        <v>910</v>
      </c>
    </row>
    <row r="1321" spans="1:8">
      <c r="A1321" s="10" t="s">
        <v>201</v>
      </c>
      <c r="B1321" s="10" t="str">
        <f>MID(base_piv2[[#This Row],[fnr fylke]],4,25)</f>
        <v>Rogaland</v>
      </c>
      <c r="C1321" s="10" t="s">
        <v>667</v>
      </c>
      <c r="D1321" s="10" t="str">
        <f>MID(base_piv2[[#This Row],[knr kommune]],6,25)</f>
        <v xml:space="preserve">Sauda </v>
      </c>
      <c r="E1321" s="10" t="str">
        <f>CONCATENATE(base_piv2[[#This Row],[kommune]]," (",base_piv2[[#This Row],[fotoår]],")")</f>
        <v>Sauda  (2006)</v>
      </c>
      <c r="F1321" s="10" t="s">
        <v>918</v>
      </c>
      <c r="G1321" s="10">
        <v>14</v>
      </c>
      <c r="H1321" s="11" t="s">
        <v>910</v>
      </c>
    </row>
    <row r="1322" spans="1:8">
      <c r="A1322" s="10" t="s">
        <v>201</v>
      </c>
      <c r="B1322" s="10" t="str">
        <f>MID(base_piv2[[#This Row],[fnr fylke]],4,25)</f>
        <v>Rogaland</v>
      </c>
      <c r="C1322" s="10" t="s">
        <v>667</v>
      </c>
      <c r="D1322" s="10" t="str">
        <f>MID(base_piv2[[#This Row],[knr kommune]],6,25)</f>
        <v xml:space="preserve">Sauda </v>
      </c>
      <c r="E1322" s="10" t="str">
        <f>CONCATENATE(base_piv2[[#This Row],[kommune]]," (",base_piv2[[#This Row],[fotoår]],")")</f>
        <v>Sauda  (2006)</v>
      </c>
      <c r="F1322" s="10" t="s">
        <v>470</v>
      </c>
      <c r="G1322" s="10">
        <v>18</v>
      </c>
      <c r="H1322" s="11" t="s">
        <v>910</v>
      </c>
    </row>
    <row r="1323" spans="1:8">
      <c r="A1323" s="10" t="s">
        <v>201</v>
      </c>
      <c r="B1323" s="10" t="str">
        <f>MID(base_piv2[[#This Row],[fnr fylke]],4,25)</f>
        <v>Rogaland</v>
      </c>
      <c r="C1323" s="10" t="s">
        <v>667</v>
      </c>
      <c r="D1323" s="10" t="str">
        <f>MID(base_piv2[[#This Row],[knr kommune]],6,25)</f>
        <v xml:space="preserve">Sauda </v>
      </c>
      <c r="E1323" s="10" t="str">
        <f>CONCATENATE(base_piv2[[#This Row],[kommune]]," (",base_piv2[[#This Row],[fotoår]],")")</f>
        <v>Sauda  (2006)</v>
      </c>
      <c r="F1323" s="10" t="s">
        <v>471</v>
      </c>
      <c r="G1323" s="10">
        <v>18</v>
      </c>
      <c r="H1323" s="11" t="s">
        <v>910</v>
      </c>
    </row>
    <row r="1324" spans="1:8">
      <c r="A1324" s="10" t="s">
        <v>201</v>
      </c>
      <c r="B1324" s="10" t="str">
        <f>MID(base_piv2[[#This Row],[fnr fylke]],4,25)</f>
        <v>Rogaland</v>
      </c>
      <c r="C1324" s="10" t="s">
        <v>667</v>
      </c>
      <c r="D1324" s="10" t="str">
        <f>MID(base_piv2[[#This Row],[knr kommune]],6,25)</f>
        <v xml:space="preserve">Sauda </v>
      </c>
      <c r="E1324" s="10" t="str">
        <f>CONCATENATE(base_piv2[[#This Row],[kommune]]," (",base_piv2[[#This Row],[fotoår]],")")</f>
        <v>Sauda  (2006)</v>
      </c>
      <c r="F1324" s="10" t="s">
        <v>472</v>
      </c>
      <c r="G1324" s="10">
        <v>2</v>
      </c>
      <c r="H1324" s="11" t="s">
        <v>910</v>
      </c>
    </row>
    <row r="1325" spans="1:8">
      <c r="A1325" s="10" t="s">
        <v>201</v>
      </c>
      <c r="B1325" s="10" t="str">
        <f>MID(base_piv2[[#This Row],[fnr fylke]],4,25)</f>
        <v>Rogaland</v>
      </c>
      <c r="C1325" s="10" t="s">
        <v>668</v>
      </c>
      <c r="D1325" s="10" t="str">
        <f>MID(base_piv2[[#This Row],[knr kommune]],6,25)</f>
        <v xml:space="preserve">Finnøy </v>
      </c>
      <c r="E1325" s="10" t="str">
        <f>CONCATENATE(base_piv2[[#This Row],[kommune]]," (",base_piv2[[#This Row],[fotoår]],")")</f>
        <v>Finnøy  (2004)</v>
      </c>
      <c r="F1325" s="10" t="s">
        <v>467</v>
      </c>
      <c r="G1325" s="10">
        <v>100</v>
      </c>
      <c r="H1325" s="11" t="s">
        <v>908</v>
      </c>
    </row>
    <row r="1326" spans="1:8">
      <c r="A1326" s="10" t="s">
        <v>201</v>
      </c>
      <c r="B1326" s="10" t="str">
        <f>MID(base_piv2[[#This Row],[fnr fylke]],4,25)</f>
        <v>Rogaland</v>
      </c>
      <c r="C1326" s="10" t="s">
        <v>668</v>
      </c>
      <c r="D1326" s="10" t="str">
        <f>MID(base_piv2[[#This Row],[knr kommune]],6,25)</f>
        <v xml:space="preserve">Finnøy </v>
      </c>
      <c r="E1326" s="10" t="str">
        <f>CONCATENATE(base_piv2[[#This Row],[kommune]]," (",base_piv2[[#This Row],[fotoår]],")")</f>
        <v>Finnøy  (2004)</v>
      </c>
      <c r="F1326" s="10" t="s">
        <v>466</v>
      </c>
      <c r="G1326" s="10">
        <v>18</v>
      </c>
      <c r="H1326" s="11" t="s">
        <v>908</v>
      </c>
    </row>
    <row r="1327" spans="1:8">
      <c r="A1327" s="10" t="s">
        <v>201</v>
      </c>
      <c r="B1327" s="10" t="str">
        <f>MID(base_piv2[[#This Row],[fnr fylke]],4,25)</f>
        <v>Rogaland</v>
      </c>
      <c r="C1327" s="10" t="s">
        <v>668</v>
      </c>
      <c r="D1327" s="10" t="str">
        <f>MID(base_piv2[[#This Row],[knr kommune]],6,25)</f>
        <v xml:space="preserve">Finnøy </v>
      </c>
      <c r="E1327" s="10" t="str">
        <f>CONCATENATE(base_piv2[[#This Row],[kommune]]," (",base_piv2[[#This Row],[fotoår]],")")</f>
        <v>Finnøy  (2004)</v>
      </c>
      <c r="F1327" s="10" t="s">
        <v>468</v>
      </c>
      <c r="G1327" s="10">
        <v>146</v>
      </c>
      <c r="H1327" s="11" t="s">
        <v>908</v>
      </c>
    </row>
    <row r="1328" spans="1:8">
      <c r="A1328" s="10" t="s">
        <v>201</v>
      </c>
      <c r="B1328" s="10" t="str">
        <f>MID(base_piv2[[#This Row],[fnr fylke]],4,25)</f>
        <v>Rogaland</v>
      </c>
      <c r="C1328" s="10" t="s">
        <v>668</v>
      </c>
      <c r="D1328" s="10" t="str">
        <f>MID(base_piv2[[#This Row],[knr kommune]],6,25)</f>
        <v xml:space="preserve">Finnøy </v>
      </c>
      <c r="E1328" s="10" t="str">
        <f>CONCATENATE(base_piv2[[#This Row],[kommune]]," (",base_piv2[[#This Row],[fotoår]],")")</f>
        <v>Finnøy  (2004)</v>
      </c>
      <c r="F1328" s="10" t="s">
        <v>918</v>
      </c>
      <c r="G1328" s="10">
        <v>8</v>
      </c>
      <c r="H1328" s="11" t="s">
        <v>908</v>
      </c>
    </row>
    <row r="1329" spans="1:8">
      <c r="A1329" s="10" t="s">
        <v>201</v>
      </c>
      <c r="B1329" s="10" t="str">
        <f>MID(base_piv2[[#This Row],[fnr fylke]],4,25)</f>
        <v>Rogaland</v>
      </c>
      <c r="C1329" s="10" t="s">
        <v>668</v>
      </c>
      <c r="D1329" s="10" t="str">
        <f>MID(base_piv2[[#This Row],[knr kommune]],6,25)</f>
        <v xml:space="preserve">Finnøy </v>
      </c>
      <c r="E1329" s="10" t="str">
        <f>CONCATENATE(base_piv2[[#This Row],[kommune]]," (",base_piv2[[#This Row],[fotoår]],")")</f>
        <v>Finnøy  (2004)</v>
      </c>
      <c r="F1329" s="10" t="s">
        <v>470</v>
      </c>
      <c r="G1329" s="10">
        <v>64</v>
      </c>
      <c r="H1329" s="11" t="s">
        <v>908</v>
      </c>
    </row>
    <row r="1330" spans="1:8">
      <c r="A1330" s="10" t="s">
        <v>201</v>
      </c>
      <c r="B1330" s="10" t="str">
        <f>MID(base_piv2[[#This Row],[fnr fylke]],4,25)</f>
        <v>Rogaland</v>
      </c>
      <c r="C1330" s="10" t="s">
        <v>668</v>
      </c>
      <c r="D1330" s="10" t="str">
        <f>MID(base_piv2[[#This Row],[knr kommune]],6,25)</f>
        <v xml:space="preserve">Finnøy </v>
      </c>
      <c r="E1330" s="10" t="str">
        <f>CONCATENATE(base_piv2[[#This Row],[kommune]]," (",base_piv2[[#This Row],[fotoår]],")")</f>
        <v>Finnøy  (2004)</v>
      </c>
      <c r="F1330" s="10" t="s">
        <v>471</v>
      </c>
      <c r="G1330" s="10">
        <v>5</v>
      </c>
      <c r="H1330" s="11" t="s">
        <v>908</v>
      </c>
    </row>
    <row r="1331" spans="1:8">
      <c r="A1331" s="10" t="s">
        <v>201</v>
      </c>
      <c r="B1331" s="10" t="str">
        <f>MID(base_piv2[[#This Row],[fnr fylke]],4,25)</f>
        <v>Rogaland</v>
      </c>
      <c r="C1331" s="10" t="s">
        <v>668</v>
      </c>
      <c r="D1331" s="10" t="str">
        <f>MID(base_piv2[[#This Row],[knr kommune]],6,25)</f>
        <v xml:space="preserve">Finnøy </v>
      </c>
      <c r="E1331" s="10" t="str">
        <f>CONCATENATE(base_piv2[[#This Row],[kommune]]," (",base_piv2[[#This Row],[fotoår]],")")</f>
        <v>Finnøy  (2004)</v>
      </c>
      <c r="F1331" s="10" t="s">
        <v>472</v>
      </c>
      <c r="G1331" s="10">
        <v>41</v>
      </c>
      <c r="H1331" s="11" t="s">
        <v>908</v>
      </c>
    </row>
    <row r="1332" spans="1:8">
      <c r="A1332" s="10" t="s">
        <v>201</v>
      </c>
      <c r="B1332" s="10" t="str">
        <f>MID(base_piv2[[#This Row],[fnr fylke]],4,25)</f>
        <v>Rogaland</v>
      </c>
      <c r="C1332" s="10" t="s">
        <v>669</v>
      </c>
      <c r="D1332" s="10" t="str">
        <f>MID(base_piv2[[#This Row],[knr kommune]],6,25)</f>
        <v xml:space="preserve">Rennesøy </v>
      </c>
      <c r="E1332" s="10" t="str">
        <f>CONCATENATE(base_piv2[[#This Row],[kommune]]," (",base_piv2[[#This Row],[fotoår]],")")</f>
        <v>Rennesøy  (2004)</v>
      </c>
      <c r="F1332" s="10" t="s">
        <v>467</v>
      </c>
      <c r="G1332" s="10">
        <v>103</v>
      </c>
      <c r="H1332" s="11" t="s">
        <v>908</v>
      </c>
    </row>
    <row r="1333" spans="1:8">
      <c r="A1333" s="10" t="s">
        <v>201</v>
      </c>
      <c r="B1333" s="10" t="str">
        <f>MID(base_piv2[[#This Row],[fnr fylke]],4,25)</f>
        <v>Rogaland</v>
      </c>
      <c r="C1333" s="10" t="s">
        <v>669</v>
      </c>
      <c r="D1333" s="10" t="str">
        <f>MID(base_piv2[[#This Row],[knr kommune]],6,25)</f>
        <v xml:space="preserve">Rennesøy </v>
      </c>
      <c r="E1333" s="10" t="str">
        <f>CONCATENATE(base_piv2[[#This Row],[kommune]]," (",base_piv2[[#This Row],[fotoår]],")")</f>
        <v>Rennesøy  (2004)</v>
      </c>
      <c r="F1333" s="10" t="s">
        <v>466</v>
      </c>
      <c r="G1333" s="10">
        <v>24</v>
      </c>
      <c r="H1333" s="11" t="s">
        <v>908</v>
      </c>
    </row>
    <row r="1334" spans="1:8">
      <c r="A1334" s="10" t="s">
        <v>201</v>
      </c>
      <c r="B1334" s="10" t="str">
        <f>MID(base_piv2[[#This Row],[fnr fylke]],4,25)</f>
        <v>Rogaland</v>
      </c>
      <c r="C1334" s="10" t="s">
        <v>669</v>
      </c>
      <c r="D1334" s="10" t="str">
        <f>MID(base_piv2[[#This Row],[knr kommune]],6,25)</f>
        <v xml:space="preserve">Rennesøy </v>
      </c>
      <c r="E1334" s="10" t="str">
        <f>CONCATENATE(base_piv2[[#This Row],[kommune]]," (",base_piv2[[#This Row],[fotoår]],")")</f>
        <v>Rennesøy  (2004)</v>
      </c>
      <c r="F1334" s="10" t="s">
        <v>468</v>
      </c>
      <c r="G1334" s="10">
        <v>82</v>
      </c>
      <c r="H1334" s="11" t="s">
        <v>908</v>
      </c>
    </row>
    <row r="1335" spans="1:8">
      <c r="A1335" s="10" t="s">
        <v>201</v>
      </c>
      <c r="B1335" s="10" t="str">
        <f>MID(base_piv2[[#This Row],[fnr fylke]],4,25)</f>
        <v>Rogaland</v>
      </c>
      <c r="C1335" s="10" t="s">
        <v>669</v>
      </c>
      <c r="D1335" s="10" t="str">
        <f>MID(base_piv2[[#This Row],[knr kommune]],6,25)</f>
        <v xml:space="preserve">Rennesøy </v>
      </c>
      <c r="E1335" s="10" t="str">
        <f>CONCATENATE(base_piv2[[#This Row],[kommune]]," (",base_piv2[[#This Row],[fotoår]],")")</f>
        <v>Rennesøy  (2004)</v>
      </c>
      <c r="F1335" s="10" t="s">
        <v>918</v>
      </c>
      <c r="G1335" s="10">
        <v>69</v>
      </c>
      <c r="H1335" s="11" t="s">
        <v>908</v>
      </c>
    </row>
    <row r="1336" spans="1:8">
      <c r="A1336" s="10" t="s">
        <v>201</v>
      </c>
      <c r="B1336" s="10" t="str">
        <f>MID(base_piv2[[#This Row],[fnr fylke]],4,25)</f>
        <v>Rogaland</v>
      </c>
      <c r="C1336" s="10" t="s">
        <v>669</v>
      </c>
      <c r="D1336" s="10" t="str">
        <f>MID(base_piv2[[#This Row],[knr kommune]],6,25)</f>
        <v xml:space="preserve">Rennesøy </v>
      </c>
      <c r="E1336" s="10" t="str">
        <f>CONCATENATE(base_piv2[[#This Row],[kommune]]," (",base_piv2[[#This Row],[fotoår]],")")</f>
        <v>Rennesøy  (2004)</v>
      </c>
      <c r="F1336" s="10" t="s">
        <v>470</v>
      </c>
      <c r="G1336" s="10">
        <v>120</v>
      </c>
      <c r="H1336" s="11" t="s">
        <v>908</v>
      </c>
    </row>
    <row r="1337" spans="1:8">
      <c r="A1337" s="10" t="s">
        <v>201</v>
      </c>
      <c r="B1337" s="10" t="str">
        <f>MID(base_piv2[[#This Row],[fnr fylke]],4,25)</f>
        <v>Rogaland</v>
      </c>
      <c r="C1337" s="10" t="s">
        <v>669</v>
      </c>
      <c r="D1337" s="10" t="str">
        <f>MID(base_piv2[[#This Row],[knr kommune]],6,25)</f>
        <v xml:space="preserve">Rennesøy </v>
      </c>
      <c r="E1337" s="10" t="str">
        <f>CONCATENATE(base_piv2[[#This Row],[kommune]]," (",base_piv2[[#This Row],[fotoår]],")")</f>
        <v>Rennesøy  (2004)</v>
      </c>
      <c r="F1337" s="10" t="s">
        <v>471</v>
      </c>
      <c r="G1337" s="10">
        <v>12</v>
      </c>
      <c r="H1337" s="11" t="s">
        <v>908</v>
      </c>
    </row>
    <row r="1338" spans="1:8">
      <c r="A1338" s="10" t="s">
        <v>201</v>
      </c>
      <c r="B1338" s="10" t="str">
        <f>MID(base_piv2[[#This Row],[fnr fylke]],4,25)</f>
        <v>Rogaland</v>
      </c>
      <c r="C1338" s="10" t="s">
        <v>669</v>
      </c>
      <c r="D1338" s="10" t="str">
        <f>MID(base_piv2[[#This Row],[knr kommune]],6,25)</f>
        <v xml:space="preserve">Rennesøy </v>
      </c>
      <c r="E1338" s="10" t="str">
        <f>CONCATENATE(base_piv2[[#This Row],[kommune]]," (",base_piv2[[#This Row],[fotoår]],")")</f>
        <v>Rennesøy  (2004)</v>
      </c>
      <c r="F1338" s="10" t="s">
        <v>472</v>
      </c>
      <c r="G1338" s="10">
        <v>11</v>
      </c>
      <c r="H1338" s="11" t="s">
        <v>908</v>
      </c>
    </row>
    <row r="1339" spans="1:8">
      <c r="A1339" s="10" t="s">
        <v>201</v>
      </c>
      <c r="B1339" s="10" t="str">
        <f>MID(base_piv2[[#This Row],[fnr fylke]],4,25)</f>
        <v>Rogaland</v>
      </c>
      <c r="C1339" s="10" t="s">
        <v>670</v>
      </c>
      <c r="D1339" s="10" t="str">
        <f>MID(base_piv2[[#This Row],[knr kommune]],6,25)</f>
        <v xml:space="preserve">Kvitsøy </v>
      </c>
      <c r="E1339" s="10" t="str">
        <f>CONCATENATE(base_piv2[[#This Row],[kommune]]," (",base_piv2[[#This Row],[fotoår]],")")</f>
        <v>Kvitsøy  (2003)</v>
      </c>
      <c r="F1339" s="10" t="s">
        <v>467</v>
      </c>
      <c r="G1339" s="10">
        <v>9</v>
      </c>
      <c r="H1339" s="11" t="s">
        <v>904</v>
      </c>
    </row>
    <row r="1340" spans="1:8">
      <c r="A1340" s="10" t="s">
        <v>201</v>
      </c>
      <c r="B1340" s="10" t="str">
        <f>MID(base_piv2[[#This Row],[fnr fylke]],4,25)</f>
        <v>Rogaland</v>
      </c>
      <c r="C1340" s="10" t="s">
        <v>670</v>
      </c>
      <c r="D1340" s="10" t="str">
        <f>MID(base_piv2[[#This Row],[knr kommune]],6,25)</f>
        <v xml:space="preserve">Kvitsøy </v>
      </c>
      <c r="E1340" s="10" t="str">
        <f>CONCATENATE(base_piv2[[#This Row],[kommune]]," (",base_piv2[[#This Row],[fotoår]],")")</f>
        <v>Kvitsøy  (2003)</v>
      </c>
      <c r="F1340" s="10" t="s">
        <v>466</v>
      </c>
      <c r="G1340" s="10">
        <v>5</v>
      </c>
      <c r="H1340" s="11" t="s">
        <v>904</v>
      </c>
    </row>
    <row r="1341" spans="1:8">
      <c r="A1341" s="10" t="s">
        <v>201</v>
      </c>
      <c r="B1341" s="10" t="str">
        <f>MID(base_piv2[[#This Row],[fnr fylke]],4,25)</f>
        <v>Rogaland</v>
      </c>
      <c r="C1341" s="10" t="s">
        <v>670</v>
      </c>
      <c r="D1341" s="10" t="str">
        <f>MID(base_piv2[[#This Row],[knr kommune]],6,25)</f>
        <v xml:space="preserve">Kvitsøy </v>
      </c>
      <c r="E1341" s="10" t="str">
        <f>CONCATENATE(base_piv2[[#This Row],[kommune]]," (",base_piv2[[#This Row],[fotoår]],")")</f>
        <v>Kvitsøy  (2003)</v>
      </c>
      <c r="F1341" s="10" t="s">
        <v>468</v>
      </c>
      <c r="G1341" s="10">
        <v>2</v>
      </c>
      <c r="H1341" s="11" t="s">
        <v>904</v>
      </c>
    </row>
    <row r="1342" spans="1:8">
      <c r="A1342" s="10" t="s">
        <v>201</v>
      </c>
      <c r="B1342" s="10" t="str">
        <f>MID(base_piv2[[#This Row],[fnr fylke]],4,25)</f>
        <v>Rogaland</v>
      </c>
      <c r="C1342" s="10" t="s">
        <v>670</v>
      </c>
      <c r="D1342" s="10" t="str">
        <f>MID(base_piv2[[#This Row],[knr kommune]],6,25)</f>
        <v xml:space="preserve">Kvitsøy </v>
      </c>
      <c r="E1342" s="10" t="str">
        <f>CONCATENATE(base_piv2[[#This Row],[kommune]]," (",base_piv2[[#This Row],[fotoår]],")")</f>
        <v>Kvitsøy  (2003)</v>
      </c>
      <c r="F1342" s="10" t="s">
        <v>918</v>
      </c>
      <c r="G1342" s="10">
        <v>2</v>
      </c>
      <c r="H1342" s="11" t="s">
        <v>904</v>
      </c>
    </row>
    <row r="1343" spans="1:8">
      <c r="A1343" s="10" t="s">
        <v>201</v>
      </c>
      <c r="B1343" s="10" t="str">
        <f>MID(base_piv2[[#This Row],[fnr fylke]],4,25)</f>
        <v>Rogaland</v>
      </c>
      <c r="C1343" s="10" t="s">
        <v>670</v>
      </c>
      <c r="D1343" s="10" t="str">
        <f>MID(base_piv2[[#This Row],[knr kommune]],6,25)</f>
        <v xml:space="preserve">Kvitsøy </v>
      </c>
      <c r="E1343" s="10" t="str">
        <f>CONCATENATE(base_piv2[[#This Row],[kommune]]," (",base_piv2[[#This Row],[fotoår]],")")</f>
        <v>Kvitsøy  (2003)</v>
      </c>
      <c r="F1343" s="10" t="s">
        <v>470</v>
      </c>
      <c r="G1343" s="10">
        <v>6</v>
      </c>
      <c r="H1343" s="11" t="s">
        <v>904</v>
      </c>
    </row>
    <row r="1344" spans="1:8">
      <c r="A1344" s="10" t="s">
        <v>201</v>
      </c>
      <c r="B1344" s="10" t="str">
        <f>MID(base_piv2[[#This Row],[fnr fylke]],4,25)</f>
        <v>Rogaland</v>
      </c>
      <c r="C1344" s="10" t="s">
        <v>670</v>
      </c>
      <c r="D1344" s="10" t="str">
        <f>MID(base_piv2[[#This Row],[knr kommune]],6,25)</f>
        <v xml:space="preserve">Kvitsøy </v>
      </c>
      <c r="E1344" s="10" t="str">
        <f>CONCATENATE(base_piv2[[#This Row],[kommune]]," (",base_piv2[[#This Row],[fotoår]],")")</f>
        <v>Kvitsøy  (2003)</v>
      </c>
      <c r="F1344" s="10" t="s">
        <v>471</v>
      </c>
      <c r="G1344" s="10">
        <v>5</v>
      </c>
      <c r="H1344" s="11" t="s">
        <v>904</v>
      </c>
    </row>
    <row r="1345" spans="1:8">
      <c r="A1345" s="10" t="s">
        <v>201</v>
      </c>
      <c r="B1345" s="10" t="str">
        <f>MID(base_piv2[[#This Row],[fnr fylke]],4,25)</f>
        <v>Rogaland</v>
      </c>
      <c r="C1345" s="10" t="s">
        <v>670</v>
      </c>
      <c r="D1345" s="10" t="str">
        <f>MID(base_piv2[[#This Row],[knr kommune]],6,25)</f>
        <v xml:space="preserve">Kvitsøy </v>
      </c>
      <c r="E1345" s="10" t="str">
        <f>CONCATENATE(base_piv2[[#This Row],[kommune]]," (",base_piv2[[#This Row],[fotoår]],")")</f>
        <v>Kvitsøy  (2003)</v>
      </c>
      <c r="F1345" s="10" t="s">
        <v>472</v>
      </c>
      <c r="G1345" s="10">
        <v>7</v>
      </c>
      <c r="H1345" s="11" t="s">
        <v>904</v>
      </c>
    </row>
    <row r="1346" spans="1:8">
      <c r="A1346" s="10" t="s">
        <v>201</v>
      </c>
      <c r="B1346" s="10" t="str">
        <f>MID(base_piv2[[#This Row],[fnr fylke]],4,25)</f>
        <v>Rogaland</v>
      </c>
      <c r="C1346" s="10" t="s">
        <v>671</v>
      </c>
      <c r="D1346" s="10" t="str">
        <f>MID(base_piv2[[#This Row],[knr kommune]],6,25)</f>
        <v xml:space="preserve">Bokn </v>
      </c>
      <c r="E1346" s="10" t="str">
        <f>CONCATENATE(base_piv2[[#This Row],[kommune]]," (",base_piv2[[#This Row],[fotoår]],")")</f>
        <v>Bokn  (2004)</v>
      </c>
      <c r="F1346" s="10" t="s">
        <v>467</v>
      </c>
      <c r="G1346" s="10">
        <v>10</v>
      </c>
      <c r="H1346" s="11" t="s">
        <v>908</v>
      </c>
    </row>
    <row r="1347" spans="1:8">
      <c r="A1347" s="10" t="s">
        <v>201</v>
      </c>
      <c r="B1347" s="10" t="str">
        <f>MID(base_piv2[[#This Row],[fnr fylke]],4,25)</f>
        <v>Rogaland</v>
      </c>
      <c r="C1347" s="10" t="s">
        <v>671</v>
      </c>
      <c r="D1347" s="10" t="str">
        <f>MID(base_piv2[[#This Row],[knr kommune]],6,25)</f>
        <v xml:space="preserve">Bokn </v>
      </c>
      <c r="E1347" s="10" t="str">
        <f>CONCATENATE(base_piv2[[#This Row],[kommune]]," (",base_piv2[[#This Row],[fotoår]],")")</f>
        <v>Bokn  (2004)</v>
      </c>
      <c r="F1347" s="10" t="s">
        <v>466</v>
      </c>
      <c r="G1347" s="10">
        <v>3</v>
      </c>
      <c r="H1347" s="11" t="s">
        <v>908</v>
      </c>
    </row>
    <row r="1348" spans="1:8">
      <c r="A1348" s="10" t="s">
        <v>201</v>
      </c>
      <c r="B1348" s="10" t="str">
        <f>MID(base_piv2[[#This Row],[fnr fylke]],4,25)</f>
        <v>Rogaland</v>
      </c>
      <c r="C1348" s="10" t="s">
        <v>671</v>
      </c>
      <c r="D1348" s="10" t="str">
        <f>MID(base_piv2[[#This Row],[knr kommune]],6,25)</f>
        <v xml:space="preserve">Bokn </v>
      </c>
      <c r="E1348" s="10" t="str">
        <f>CONCATENATE(base_piv2[[#This Row],[kommune]]," (",base_piv2[[#This Row],[fotoår]],")")</f>
        <v>Bokn  (2004)</v>
      </c>
      <c r="F1348" s="10" t="s">
        <v>468</v>
      </c>
      <c r="G1348" s="10">
        <v>11</v>
      </c>
      <c r="H1348" s="11" t="s">
        <v>908</v>
      </c>
    </row>
    <row r="1349" spans="1:8">
      <c r="A1349" s="10" t="s">
        <v>201</v>
      </c>
      <c r="B1349" s="10" t="str">
        <f>MID(base_piv2[[#This Row],[fnr fylke]],4,25)</f>
        <v>Rogaland</v>
      </c>
      <c r="C1349" s="10" t="s">
        <v>671</v>
      </c>
      <c r="D1349" s="10" t="str">
        <f>MID(base_piv2[[#This Row],[knr kommune]],6,25)</f>
        <v xml:space="preserve">Bokn </v>
      </c>
      <c r="E1349" s="10" t="str">
        <f>CONCATENATE(base_piv2[[#This Row],[kommune]]," (",base_piv2[[#This Row],[fotoår]],")")</f>
        <v>Bokn  (2004)</v>
      </c>
      <c r="F1349" s="10" t="s">
        <v>918</v>
      </c>
      <c r="G1349" s="10">
        <v>3</v>
      </c>
      <c r="H1349" s="11" t="s">
        <v>908</v>
      </c>
    </row>
    <row r="1350" spans="1:8">
      <c r="A1350" s="10" t="s">
        <v>201</v>
      </c>
      <c r="B1350" s="10" t="str">
        <f>MID(base_piv2[[#This Row],[fnr fylke]],4,25)</f>
        <v>Rogaland</v>
      </c>
      <c r="C1350" s="10" t="s">
        <v>671</v>
      </c>
      <c r="D1350" s="10" t="str">
        <f>MID(base_piv2[[#This Row],[knr kommune]],6,25)</f>
        <v xml:space="preserve">Bokn </v>
      </c>
      <c r="E1350" s="10" t="str">
        <f>CONCATENATE(base_piv2[[#This Row],[kommune]]," (",base_piv2[[#This Row],[fotoår]],")")</f>
        <v>Bokn  (2004)</v>
      </c>
      <c r="F1350" s="10" t="s">
        <v>470</v>
      </c>
      <c r="G1350" s="10">
        <v>8</v>
      </c>
      <c r="H1350" s="11" t="s">
        <v>908</v>
      </c>
    </row>
    <row r="1351" spans="1:8">
      <c r="A1351" s="10" t="s">
        <v>201</v>
      </c>
      <c r="B1351" s="10" t="str">
        <f>MID(base_piv2[[#This Row],[fnr fylke]],4,25)</f>
        <v>Rogaland</v>
      </c>
      <c r="C1351" s="10" t="s">
        <v>671</v>
      </c>
      <c r="D1351" s="10" t="str">
        <f>MID(base_piv2[[#This Row],[knr kommune]],6,25)</f>
        <v xml:space="preserve">Bokn </v>
      </c>
      <c r="E1351" s="10" t="str">
        <f>CONCATENATE(base_piv2[[#This Row],[kommune]]," (",base_piv2[[#This Row],[fotoår]],")")</f>
        <v>Bokn  (2004)</v>
      </c>
      <c r="F1351" s="10" t="s">
        <v>471</v>
      </c>
      <c r="G1351" s="10">
        <v>3</v>
      </c>
      <c r="H1351" s="11" t="s">
        <v>908</v>
      </c>
    </row>
    <row r="1352" spans="1:8">
      <c r="A1352" s="10" t="s">
        <v>201</v>
      </c>
      <c r="B1352" s="10" t="str">
        <f>MID(base_piv2[[#This Row],[fnr fylke]],4,25)</f>
        <v>Rogaland</v>
      </c>
      <c r="C1352" s="10" t="s">
        <v>671</v>
      </c>
      <c r="D1352" s="10" t="str">
        <f>MID(base_piv2[[#This Row],[knr kommune]],6,25)</f>
        <v xml:space="preserve">Bokn </v>
      </c>
      <c r="E1352" s="10" t="str">
        <f>CONCATENATE(base_piv2[[#This Row],[kommune]]," (",base_piv2[[#This Row],[fotoår]],")")</f>
        <v>Bokn  (2004)</v>
      </c>
      <c r="F1352" s="10" t="s">
        <v>472</v>
      </c>
      <c r="G1352" s="10">
        <v>8</v>
      </c>
      <c r="H1352" s="11" t="s">
        <v>908</v>
      </c>
    </row>
    <row r="1353" spans="1:8">
      <c r="A1353" s="10" t="s">
        <v>201</v>
      </c>
      <c r="B1353" s="10" t="str">
        <f>MID(base_piv2[[#This Row],[fnr fylke]],4,25)</f>
        <v>Rogaland</v>
      </c>
      <c r="C1353" s="10" t="s">
        <v>672</v>
      </c>
      <c r="D1353" s="10" t="str">
        <f>MID(base_piv2[[#This Row],[knr kommune]],6,25)</f>
        <v xml:space="preserve">Tysvær </v>
      </c>
      <c r="E1353" s="10" t="str">
        <f>CONCATENATE(base_piv2[[#This Row],[kommune]]," (",base_piv2[[#This Row],[fotoår]],")")</f>
        <v>Tysvær  (2007)</v>
      </c>
      <c r="F1353" s="10" t="s">
        <v>467</v>
      </c>
      <c r="G1353" s="10">
        <v>103</v>
      </c>
      <c r="H1353" s="11" t="s">
        <v>907</v>
      </c>
    </row>
    <row r="1354" spans="1:8">
      <c r="A1354" s="10" t="s">
        <v>201</v>
      </c>
      <c r="B1354" s="10" t="str">
        <f>MID(base_piv2[[#This Row],[fnr fylke]],4,25)</f>
        <v>Rogaland</v>
      </c>
      <c r="C1354" s="10" t="s">
        <v>672</v>
      </c>
      <c r="D1354" s="10" t="str">
        <f>MID(base_piv2[[#This Row],[knr kommune]],6,25)</f>
        <v xml:space="preserve">Tysvær </v>
      </c>
      <c r="E1354" s="10" t="str">
        <f>CONCATENATE(base_piv2[[#This Row],[kommune]]," (",base_piv2[[#This Row],[fotoår]],")")</f>
        <v>Tysvær  (2007)</v>
      </c>
      <c r="F1354" s="10" t="s">
        <v>466</v>
      </c>
      <c r="G1354" s="10">
        <v>39</v>
      </c>
      <c r="H1354" s="11" t="s">
        <v>907</v>
      </c>
    </row>
    <row r="1355" spans="1:8">
      <c r="A1355" s="10" t="s">
        <v>201</v>
      </c>
      <c r="B1355" s="10" t="str">
        <f>MID(base_piv2[[#This Row],[fnr fylke]],4,25)</f>
        <v>Rogaland</v>
      </c>
      <c r="C1355" s="10" t="s">
        <v>672</v>
      </c>
      <c r="D1355" s="10" t="str">
        <f>MID(base_piv2[[#This Row],[knr kommune]],6,25)</f>
        <v xml:space="preserve">Tysvær </v>
      </c>
      <c r="E1355" s="10" t="str">
        <f>CONCATENATE(base_piv2[[#This Row],[kommune]]," (",base_piv2[[#This Row],[fotoår]],")")</f>
        <v>Tysvær  (2007)</v>
      </c>
      <c r="F1355" s="10" t="s">
        <v>468</v>
      </c>
      <c r="G1355" s="10">
        <v>99</v>
      </c>
      <c r="H1355" s="11" t="s">
        <v>907</v>
      </c>
    </row>
    <row r="1356" spans="1:8">
      <c r="A1356" s="10" t="s">
        <v>201</v>
      </c>
      <c r="B1356" s="10" t="str">
        <f>MID(base_piv2[[#This Row],[fnr fylke]],4,25)</f>
        <v>Rogaland</v>
      </c>
      <c r="C1356" s="10" t="s">
        <v>672</v>
      </c>
      <c r="D1356" s="10" t="str">
        <f>MID(base_piv2[[#This Row],[knr kommune]],6,25)</f>
        <v xml:space="preserve">Tysvær </v>
      </c>
      <c r="E1356" s="10" t="str">
        <f>CONCATENATE(base_piv2[[#This Row],[kommune]]," (",base_piv2[[#This Row],[fotoår]],")")</f>
        <v>Tysvær  (2007)</v>
      </c>
      <c r="F1356" s="10" t="s">
        <v>918</v>
      </c>
      <c r="G1356" s="10">
        <v>39</v>
      </c>
      <c r="H1356" s="11" t="s">
        <v>907</v>
      </c>
    </row>
    <row r="1357" spans="1:8">
      <c r="A1357" s="10" t="s">
        <v>201</v>
      </c>
      <c r="B1357" s="10" t="str">
        <f>MID(base_piv2[[#This Row],[fnr fylke]],4,25)</f>
        <v>Rogaland</v>
      </c>
      <c r="C1357" s="10" t="s">
        <v>672</v>
      </c>
      <c r="D1357" s="10" t="str">
        <f>MID(base_piv2[[#This Row],[knr kommune]],6,25)</f>
        <v xml:space="preserve">Tysvær </v>
      </c>
      <c r="E1357" s="10" t="str">
        <f>CONCATENATE(base_piv2[[#This Row],[kommune]]," (",base_piv2[[#This Row],[fotoår]],")")</f>
        <v>Tysvær  (2007)</v>
      </c>
      <c r="F1357" s="10" t="s">
        <v>470</v>
      </c>
      <c r="G1357" s="10">
        <v>114</v>
      </c>
      <c r="H1357" s="11" t="s">
        <v>907</v>
      </c>
    </row>
    <row r="1358" spans="1:8">
      <c r="A1358" s="10" t="s">
        <v>201</v>
      </c>
      <c r="B1358" s="10" t="str">
        <f>MID(base_piv2[[#This Row],[fnr fylke]],4,25)</f>
        <v>Rogaland</v>
      </c>
      <c r="C1358" s="10" t="s">
        <v>672</v>
      </c>
      <c r="D1358" s="10" t="str">
        <f>MID(base_piv2[[#This Row],[knr kommune]],6,25)</f>
        <v xml:space="preserve">Tysvær </v>
      </c>
      <c r="E1358" s="10" t="str">
        <f>CONCATENATE(base_piv2[[#This Row],[kommune]]," (",base_piv2[[#This Row],[fotoår]],")")</f>
        <v>Tysvær  (2007)</v>
      </c>
      <c r="F1358" s="10" t="s">
        <v>471</v>
      </c>
      <c r="G1358" s="10">
        <v>61</v>
      </c>
      <c r="H1358" s="11" t="s">
        <v>907</v>
      </c>
    </row>
    <row r="1359" spans="1:8">
      <c r="A1359" s="10" t="s">
        <v>201</v>
      </c>
      <c r="B1359" s="10" t="str">
        <f>MID(base_piv2[[#This Row],[fnr fylke]],4,25)</f>
        <v>Rogaland</v>
      </c>
      <c r="C1359" s="10" t="s">
        <v>672</v>
      </c>
      <c r="D1359" s="10" t="str">
        <f>MID(base_piv2[[#This Row],[knr kommune]],6,25)</f>
        <v xml:space="preserve">Tysvær </v>
      </c>
      <c r="E1359" s="10" t="str">
        <f>CONCATENATE(base_piv2[[#This Row],[kommune]]," (",base_piv2[[#This Row],[fotoår]],")")</f>
        <v>Tysvær  (2007)</v>
      </c>
      <c r="F1359" s="10" t="s">
        <v>472</v>
      </c>
      <c r="G1359" s="10">
        <v>57</v>
      </c>
      <c r="H1359" s="11" t="s">
        <v>907</v>
      </c>
    </row>
    <row r="1360" spans="1:8">
      <c r="A1360" s="10" t="s">
        <v>201</v>
      </c>
      <c r="B1360" s="10" t="str">
        <f>MID(base_piv2[[#This Row],[fnr fylke]],4,25)</f>
        <v>Rogaland</v>
      </c>
      <c r="C1360" s="10" t="s">
        <v>673</v>
      </c>
      <c r="D1360" s="10" t="str">
        <f>MID(base_piv2[[#This Row],[knr kommune]],6,25)</f>
        <v xml:space="preserve">Karmøy </v>
      </c>
      <c r="E1360" s="10" t="str">
        <f>CONCATENATE(base_piv2[[#This Row],[kommune]]," (",base_piv2[[#This Row],[fotoår]],")")</f>
        <v>Karmøy  (2002)</v>
      </c>
      <c r="F1360" s="10" t="s">
        <v>467</v>
      </c>
      <c r="G1360" s="10">
        <v>696</v>
      </c>
      <c r="H1360" s="11" t="s">
        <v>906</v>
      </c>
    </row>
    <row r="1361" spans="1:8">
      <c r="A1361" s="10" t="s">
        <v>201</v>
      </c>
      <c r="B1361" s="10" t="str">
        <f>MID(base_piv2[[#This Row],[fnr fylke]],4,25)</f>
        <v>Rogaland</v>
      </c>
      <c r="C1361" s="10" t="s">
        <v>673</v>
      </c>
      <c r="D1361" s="10" t="str">
        <f>MID(base_piv2[[#This Row],[knr kommune]],6,25)</f>
        <v xml:space="preserve">Karmøy </v>
      </c>
      <c r="E1361" s="10" t="str">
        <f>CONCATENATE(base_piv2[[#This Row],[kommune]]," (",base_piv2[[#This Row],[fotoår]],")")</f>
        <v>Karmøy  (2002)</v>
      </c>
      <c r="F1361" s="10" t="s">
        <v>466</v>
      </c>
      <c r="G1361" s="10">
        <v>28</v>
      </c>
      <c r="H1361" s="11" t="s">
        <v>906</v>
      </c>
    </row>
    <row r="1362" spans="1:8">
      <c r="A1362" s="10" t="s">
        <v>201</v>
      </c>
      <c r="B1362" s="10" t="str">
        <f>MID(base_piv2[[#This Row],[fnr fylke]],4,25)</f>
        <v>Rogaland</v>
      </c>
      <c r="C1362" s="10" t="s">
        <v>673</v>
      </c>
      <c r="D1362" s="10" t="str">
        <f>MID(base_piv2[[#This Row],[knr kommune]],6,25)</f>
        <v xml:space="preserve">Karmøy </v>
      </c>
      <c r="E1362" s="10" t="str">
        <f>CONCATENATE(base_piv2[[#This Row],[kommune]]," (",base_piv2[[#This Row],[fotoår]],")")</f>
        <v>Karmøy  (2002)</v>
      </c>
      <c r="F1362" s="10" t="s">
        <v>468</v>
      </c>
      <c r="G1362" s="10">
        <v>226</v>
      </c>
      <c r="H1362" s="11" t="s">
        <v>906</v>
      </c>
    </row>
    <row r="1363" spans="1:8">
      <c r="A1363" s="10" t="s">
        <v>201</v>
      </c>
      <c r="B1363" s="10" t="str">
        <f>MID(base_piv2[[#This Row],[fnr fylke]],4,25)</f>
        <v>Rogaland</v>
      </c>
      <c r="C1363" s="10" t="s">
        <v>673</v>
      </c>
      <c r="D1363" s="10" t="str">
        <f>MID(base_piv2[[#This Row],[knr kommune]],6,25)</f>
        <v xml:space="preserve">Karmøy </v>
      </c>
      <c r="E1363" s="10" t="str">
        <f>CONCATENATE(base_piv2[[#This Row],[kommune]]," (",base_piv2[[#This Row],[fotoår]],")")</f>
        <v>Karmøy  (2002)</v>
      </c>
      <c r="F1363" s="10" t="s">
        <v>918</v>
      </c>
      <c r="G1363" s="10">
        <v>181</v>
      </c>
      <c r="H1363" s="11" t="s">
        <v>906</v>
      </c>
    </row>
    <row r="1364" spans="1:8">
      <c r="A1364" s="10" t="s">
        <v>201</v>
      </c>
      <c r="B1364" s="10" t="str">
        <f>MID(base_piv2[[#This Row],[fnr fylke]],4,25)</f>
        <v>Rogaland</v>
      </c>
      <c r="C1364" s="10" t="s">
        <v>673</v>
      </c>
      <c r="D1364" s="10" t="str">
        <f>MID(base_piv2[[#This Row],[knr kommune]],6,25)</f>
        <v xml:space="preserve">Karmøy </v>
      </c>
      <c r="E1364" s="10" t="str">
        <f>CONCATENATE(base_piv2[[#This Row],[kommune]]," (",base_piv2[[#This Row],[fotoår]],")")</f>
        <v>Karmøy  (2002)</v>
      </c>
      <c r="F1364" s="10" t="s">
        <v>470</v>
      </c>
      <c r="G1364" s="10">
        <v>305</v>
      </c>
      <c r="H1364" s="11" t="s">
        <v>906</v>
      </c>
    </row>
    <row r="1365" spans="1:8">
      <c r="A1365" s="10" t="s">
        <v>201</v>
      </c>
      <c r="B1365" s="10" t="str">
        <f>MID(base_piv2[[#This Row],[fnr fylke]],4,25)</f>
        <v>Rogaland</v>
      </c>
      <c r="C1365" s="10" t="s">
        <v>673</v>
      </c>
      <c r="D1365" s="10" t="str">
        <f>MID(base_piv2[[#This Row],[knr kommune]],6,25)</f>
        <v xml:space="preserve">Karmøy </v>
      </c>
      <c r="E1365" s="10" t="str">
        <f>CONCATENATE(base_piv2[[#This Row],[kommune]]," (",base_piv2[[#This Row],[fotoår]],")")</f>
        <v>Karmøy  (2002)</v>
      </c>
      <c r="F1365" s="10" t="s">
        <v>471</v>
      </c>
      <c r="G1365" s="10">
        <v>156</v>
      </c>
      <c r="H1365" s="11" t="s">
        <v>906</v>
      </c>
    </row>
    <row r="1366" spans="1:8">
      <c r="A1366" s="10" t="s">
        <v>201</v>
      </c>
      <c r="B1366" s="10" t="str">
        <f>MID(base_piv2[[#This Row],[fnr fylke]],4,25)</f>
        <v>Rogaland</v>
      </c>
      <c r="C1366" s="10" t="s">
        <v>673</v>
      </c>
      <c r="D1366" s="10" t="str">
        <f>MID(base_piv2[[#This Row],[knr kommune]],6,25)</f>
        <v xml:space="preserve">Karmøy </v>
      </c>
      <c r="E1366" s="10" t="str">
        <f>CONCATENATE(base_piv2[[#This Row],[kommune]]," (",base_piv2[[#This Row],[fotoår]],")")</f>
        <v>Karmøy  (2002)</v>
      </c>
      <c r="F1366" s="10" t="s">
        <v>472</v>
      </c>
      <c r="G1366" s="10">
        <v>378</v>
      </c>
      <c r="H1366" s="11" t="s">
        <v>906</v>
      </c>
    </row>
    <row r="1367" spans="1:8">
      <c r="A1367" s="10" t="s">
        <v>201</v>
      </c>
      <c r="B1367" s="10" t="str">
        <f>MID(base_piv2[[#This Row],[fnr fylke]],4,25)</f>
        <v>Rogaland</v>
      </c>
      <c r="C1367" s="10" t="s">
        <v>674</v>
      </c>
      <c r="D1367" s="10" t="str">
        <f>MID(base_piv2[[#This Row],[knr kommune]],6,25)</f>
        <v xml:space="preserve">Utsira </v>
      </c>
      <c r="E1367" s="10" t="str">
        <f>CONCATENATE(base_piv2[[#This Row],[kommune]]," (",base_piv2[[#This Row],[fotoår]],")")</f>
        <v>Utsira  (2004)</v>
      </c>
      <c r="F1367" s="10" t="s">
        <v>467</v>
      </c>
      <c r="G1367" s="10">
        <v>4</v>
      </c>
      <c r="H1367" s="11" t="s">
        <v>908</v>
      </c>
    </row>
    <row r="1368" spans="1:8">
      <c r="A1368" s="10" t="s">
        <v>201</v>
      </c>
      <c r="B1368" s="10" t="str">
        <f>MID(base_piv2[[#This Row],[fnr fylke]],4,25)</f>
        <v>Rogaland</v>
      </c>
      <c r="C1368" s="10" t="s">
        <v>674</v>
      </c>
      <c r="D1368" s="10" t="str">
        <f>MID(base_piv2[[#This Row],[knr kommune]],6,25)</f>
        <v xml:space="preserve">Utsira </v>
      </c>
      <c r="E1368" s="10" t="str">
        <f>CONCATENATE(base_piv2[[#This Row],[kommune]]," (",base_piv2[[#This Row],[fotoår]],")")</f>
        <v>Utsira  (2004)</v>
      </c>
      <c r="F1368" s="10" t="s">
        <v>466</v>
      </c>
      <c r="G1368" s="10">
        <v>4</v>
      </c>
      <c r="H1368" s="11" t="s">
        <v>908</v>
      </c>
    </row>
    <row r="1369" spans="1:8">
      <c r="A1369" s="10" t="s">
        <v>201</v>
      </c>
      <c r="B1369" s="10" t="str">
        <f>MID(base_piv2[[#This Row],[fnr fylke]],4,25)</f>
        <v>Rogaland</v>
      </c>
      <c r="C1369" s="10" t="s">
        <v>674</v>
      </c>
      <c r="D1369" s="10" t="str">
        <f>MID(base_piv2[[#This Row],[knr kommune]],6,25)</f>
        <v xml:space="preserve">Utsira </v>
      </c>
      <c r="E1369" s="10" t="str">
        <f>CONCATENATE(base_piv2[[#This Row],[kommune]]," (",base_piv2[[#This Row],[fotoår]],")")</f>
        <v>Utsira  (2004)</v>
      </c>
      <c r="F1369" s="10" t="s">
        <v>468</v>
      </c>
      <c r="G1369" s="10">
        <v>2</v>
      </c>
      <c r="H1369" s="11" t="s">
        <v>908</v>
      </c>
    </row>
    <row r="1370" spans="1:8">
      <c r="A1370" s="10" t="s">
        <v>201</v>
      </c>
      <c r="B1370" s="10" t="str">
        <f>MID(base_piv2[[#This Row],[fnr fylke]],4,25)</f>
        <v>Rogaland</v>
      </c>
      <c r="C1370" s="10" t="s">
        <v>674</v>
      </c>
      <c r="D1370" s="10" t="str">
        <f>MID(base_piv2[[#This Row],[knr kommune]],6,25)</f>
        <v xml:space="preserve">Utsira </v>
      </c>
      <c r="E1370" s="10" t="str">
        <f>CONCATENATE(base_piv2[[#This Row],[kommune]]," (",base_piv2[[#This Row],[fotoår]],")")</f>
        <v>Utsira  (2004)</v>
      </c>
      <c r="F1370" s="10" t="s">
        <v>918</v>
      </c>
      <c r="G1370" s="10">
        <v>0</v>
      </c>
      <c r="H1370" s="11" t="s">
        <v>908</v>
      </c>
    </row>
    <row r="1371" spans="1:8">
      <c r="A1371" s="10" t="s">
        <v>201</v>
      </c>
      <c r="B1371" s="10" t="str">
        <f>MID(base_piv2[[#This Row],[fnr fylke]],4,25)</f>
        <v>Rogaland</v>
      </c>
      <c r="C1371" s="10" t="s">
        <v>674</v>
      </c>
      <c r="D1371" s="10" t="str">
        <f>MID(base_piv2[[#This Row],[knr kommune]],6,25)</f>
        <v xml:space="preserve">Utsira </v>
      </c>
      <c r="E1371" s="10" t="str">
        <f>CONCATENATE(base_piv2[[#This Row],[kommune]]," (",base_piv2[[#This Row],[fotoår]],")")</f>
        <v>Utsira  (2004)</v>
      </c>
      <c r="F1371" s="10" t="s">
        <v>470</v>
      </c>
      <c r="G1371" s="10">
        <v>0</v>
      </c>
      <c r="H1371" s="11" t="s">
        <v>908</v>
      </c>
    </row>
    <row r="1372" spans="1:8">
      <c r="A1372" s="10" t="s">
        <v>201</v>
      </c>
      <c r="B1372" s="10" t="str">
        <f>MID(base_piv2[[#This Row],[fnr fylke]],4,25)</f>
        <v>Rogaland</v>
      </c>
      <c r="C1372" s="10" t="s">
        <v>674</v>
      </c>
      <c r="D1372" s="10" t="str">
        <f>MID(base_piv2[[#This Row],[knr kommune]],6,25)</f>
        <v xml:space="preserve">Utsira </v>
      </c>
      <c r="E1372" s="10" t="str">
        <f>CONCATENATE(base_piv2[[#This Row],[kommune]]," (",base_piv2[[#This Row],[fotoår]],")")</f>
        <v>Utsira  (2004)</v>
      </c>
      <c r="F1372" s="10" t="s">
        <v>471</v>
      </c>
      <c r="G1372" s="10">
        <v>0</v>
      </c>
      <c r="H1372" s="11" t="s">
        <v>908</v>
      </c>
    </row>
    <row r="1373" spans="1:8">
      <c r="A1373" s="10" t="s">
        <v>201</v>
      </c>
      <c r="B1373" s="10" t="str">
        <f>MID(base_piv2[[#This Row],[fnr fylke]],4,25)</f>
        <v>Rogaland</v>
      </c>
      <c r="C1373" s="10" t="s">
        <v>674</v>
      </c>
      <c r="D1373" s="10" t="str">
        <f>MID(base_piv2[[#This Row],[knr kommune]],6,25)</f>
        <v xml:space="preserve">Utsira </v>
      </c>
      <c r="E1373" s="10" t="str">
        <f>CONCATENATE(base_piv2[[#This Row],[kommune]]," (",base_piv2[[#This Row],[fotoår]],")")</f>
        <v>Utsira  (2004)</v>
      </c>
      <c r="F1373" s="10" t="s">
        <v>472</v>
      </c>
      <c r="G1373" s="10">
        <v>3</v>
      </c>
      <c r="H1373" s="11" t="s">
        <v>908</v>
      </c>
    </row>
    <row r="1374" spans="1:8">
      <c r="A1374" s="10" t="s">
        <v>201</v>
      </c>
      <c r="B1374" s="10" t="str">
        <f>MID(base_piv2[[#This Row],[fnr fylke]],4,25)</f>
        <v>Rogaland</v>
      </c>
      <c r="C1374" s="10" t="s">
        <v>675</v>
      </c>
      <c r="D1374" s="10" t="str">
        <f>MID(base_piv2[[#This Row],[knr kommune]],6,25)</f>
        <v xml:space="preserve">Vindafjord </v>
      </c>
      <c r="E1374" s="10" t="str">
        <f>CONCATENATE(base_piv2[[#This Row],[kommune]]," (",base_piv2[[#This Row],[fotoår]],")")</f>
        <v>Vindafjord  (2004)</v>
      </c>
      <c r="F1374" s="10" t="s">
        <v>467</v>
      </c>
      <c r="G1374" s="10">
        <v>126</v>
      </c>
      <c r="H1374" s="11" t="s">
        <v>908</v>
      </c>
    </row>
    <row r="1375" spans="1:8">
      <c r="A1375" s="10" t="s">
        <v>201</v>
      </c>
      <c r="B1375" s="10" t="str">
        <f>MID(base_piv2[[#This Row],[fnr fylke]],4,25)</f>
        <v>Rogaland</v>
      </c>
      <c r="C1375" s="10" t="s">
        <v>675</v>
      </c>
      <c r="D1375" s="10" t="str">
        <f>MID(base_piv2[[#This Row],[knr kommune]],6,25)</f>
        <v xml:space="preserve">Vindafjord </v>
      </c>
      <c r="E1375" s="10" t="str">
        <f>CONCATENATE(base_piv2[[#This Row],[kommune]]," (",base_piv2[[#This Row],[fotoår]],")")</f>
        <v>Vindafjord  (2004)</v>
      </c>
      <c r="F1375" s="10" t="s">
        <v>466</v>
      </c>
      <c r="G1375" s="10">
        <v>44</v>
      </c>
      <c r="H1375" s="11" t="s">
        <v>908</v>
      </c>
    </row>
    <row r="1376" spans="1:8">
      <c r="A1376" s="10" t="s">
        <v>201</v>
      </c>
      <c r="B1376" s="10" t="str">
        <f>MID(base_piv2[[#This Row],[fnr fylke]],4,25)</f>
        <v>Rogaland</v>
      </c>
      <c r="C1376" s="10" t="s">
        <v>675</v>
      </c>
      <c r="D1376" s="10" t="str">
        <f>MID(base_piv2[[#This Row],[knr kommune]],6,25)</f>
        <v xml:space="preserve">Vindafjord </v>
      </c>
      <c r="E1376" s="10" t="str">
        <f>CONCATENATE(base_piv2[[#This Row],[kommune]]," (",base_piv2[[#This Row],[fotoår]],")")</f>
        <v>Vindafjord  (2004)</v>
      </c>
      <c r="F1376" s="10" t="s">
        <v>468</v>
      </c>
      <c r="G1376" s="10">
        <v>206</v>
      </c>
      <c r="H1376" s="11" t="s">
        <v>908</v>
      </c>
    </row>
    <row r="1377" spans="1:8">
      <c r="A1377" s="10" t="s">
        <v>201</v>
      </c>
      <c r="B1377" s="10" t="str">
        <f>MID(base_piv2[[#This Row],[fnr fylke]],4,25)</f>
        <v>Rogaland</v>
      </c>
      <c r="C1377" s="10" t="s">
        <v>675</v>
      </c>
      <c r="D1377" s="10" t="str">
        <f>MID(base_piv2[[#This Row],[knr kommune]],6,25)</f>
        <v xml:space="preserve">Vindafjord </v>
      </c>
      <c r="E1377" s="10" t="str">
        <f>CONCATENATE(base_piv2[[#This Row],[kommune]]," (",base_piv2[[#This Row],[fotoår]],")")</f>
        <v>Vindafjord  (2004)</v>
      </c>
      <c r="F1377" s="10" t="s">
        <v>918</v>
      </c>
      <c r="G1377" s="10">
        <v>77</v>
      </c>
      <c r="H1377" s="11" t="s">
        <v>908</v>
      </c>
    </row>
    <row r="1378" spans="1:8">
      <c r="A1378" s="10" t="s">
        <v>201</v>
      </c>
      <c r="B1378" s="10" t="str">
        <f>MID(base_piv2[[#This Row],[fnr fylke]],4,25)</f>
        <v>Rogaland</v>
      </c>
      <c r="C1378" s="10" t="s">
        <v>675</v>
      </c>
      <c r="D1378" s="10" t="str">
        <f>MID(base_piv2[[#This Row],[knr kommune]],6,25)</f>
        <v xml:space="preserve">Vindafjord </v>
      </c>
      <c r="E1378" s="10" t="str">
        <f>CONCATENATE(base_piv2[[#This Row],[kommune]]," (",base_piv2[[#This Row],[fotoår]],")")</f>
        <v>Vindafjord  (2004)</v>
      </c>
      <c r="F1378" s="10" t="s">
        <v>470</v>
      </c>
      <c r="G1378" s="10">
        <v>192</v>
      </c>
      <c r="H1378" s="11" t="s">
        <v>908</v>
      </c>
    </row>
    <row r="1379" spans="1:8">
      <c r="A1379" s="10" t="s">
        <v>201</v>
      </c>
      <c r="B1379" s="10" t="str">
        <f>MID(base_piv2[[#This Row],[fnr fylke]],4,25)</f>
        <v>Rogaland</v>
      </c>
      <c r="C1379" s="10" t="s">
        <v>675</v>
      </c>
      <c r="D1379" s="10" t="str">
        <f>MID(base_piv2[[#This Row],[knr kommune]],6,25)</f>
        <v xml:space="preserve">Vindafjord </v>
      </c>
      <c r="E1379" s="10" t="str">
        <f>CONCATENATE(base_piv2[[#This Row],[kommune]]," (",base_piv2[[#This Row],[fotoår]],")")</f>
        <v>Vindafjord  (2004)</v>
      </c>
      <c r="F1379" s="10" t="s">
        <v>471</v>
      </c>
      <c r="G1379" s="10">
        <v>11</v>
      </c>
      <c r="H1379" s="11" t="s">
        <v>908</v>
      </c>
    </row>
    <row r="1380" spans="1:8">
      <c r="A1380" s="10" t="s">
        <v>201</v>
      </c>
      <c r="B1380" s="10" t="str">
        <f>MID(base_piv2[[#This Row],[fnr fylke]],4,25)</f>
        <v>Rogaland</v>
      </c>
      <c r="C1380" s="10" t="s">
        <v>675</v>
      </c>
      <c r="D1380" s="10" t="str">
        <f>MID(base_piv2[[#This Row],[knr kommune]],6,25)</f>
        <v xml:space="preserve">Vindafjord </v>
      </c>
      <c r="E1380" s="10" t="str">
        <f>CONCATENATE(base_piv2[[#This Row],[kommune]]," (",base_piv2[[#This Row],[fotoår]],")")</f>
        <v>Vindafjord  (2004)</v>
      </c>
      <c r="F1380" s="10" t="s">
        <v>472</v>
      </c>
      <c r="G1380" s="10">
        <v>71</v>
      </c>
      <c r="H1380" s="11" t="s">
        <v>908</v>
      </c>
    </row>
    <row r="1381" spans="1:8">
      <c r="A1381" s="10" t="s">
        <v>1376</v>
      </c>
      <c r="B1381" s="10" t="str">
        <f>MID(base_piv2[[#This Row],[fnr fylke]],4,25)</f>
        <v>Hordaland</v>
      </c>
      <c r="C1381" s="10" t="s">
        <v>676</v>
      </c>
      <c r="D1381" s="10" t="str">
        <f>MID(base_piv2[[#This Row],[knr kommune]],6,25)</f>
        <v xml:space="preserve">Bergen </v>
      </c>
      <c r="E1381" s="10" t="str">
        <f>CONCATENATE(base_piv2[[#This Row],[kommune]]," (",base_piv2[[#This Row],[fotoår]],")")</f>
        <v>Bergen  (2005)</v>
      </c>
      <c r="F1381" s="10" t="s">
        <v>467</v>
      </c>
      <c r="G1381" s="10">
        <v>320</v>
      </c>
      <c r="H1381" s="11" t="s">
        <v>911</v>
      </c>
    </row>
    <row r="1382" spans="1:8">
      <c r="A1382" s="10" t="s">
        <v>1376</v>
      </c>
      <c r="B1382" s="10" t="str">
        <f>MID(base_piv2[[#This Row],[fnr fylke]],4,25)</f>
        <v>Hordaland</v>
      </c>
      <c r="C1382" s="10" t="s">
        <v>676</v>
      </c>
      <c r="D1382" s="10" t="str">
        <f>MID(base_piv2[[#This Row],[knr kommune]],6,25)</f>
        <v xml:space="preserve">Bergen </v>
      </c>
      <c r="E1382" s="10" t="str">
        <f>CONCATENATE(base_piv2[[#This Row],[kommune]]," (",base_piv2[[#This Row],[fotoår]],")")</f>
        <v>Bergen  (2005)</v>
      </c>
      <c r="F1382" s="10" t="s">
        <v>466</v>
      </c>
      <c r="G1382" s="10">
        <v>0</v>
      </c>
      <c r="H1382" s="11" t="s">
        <v>911</v>
      </c>
    </row>
    <row r="1383" spans="1:8">
      <c r="A1383" s="10" t="s">
        <v>1376</v>
      </c>
      <c r="B1383" s="10" t="str">
        <f>MID(base_piv2[[#This Row],[fnr fylke]],4,25)</f>
        <v>Hordaland</v>
      </c>
      <c r="C1383" s="10" t="s">
        <v>676</v>
      </c>
      <c r="D1383" s="10" t="str">
        <f>MID(base_piv2[[#This Row],[knr kommune]],6,25)</f>
        <v xml:space="preserve">Bergen </v>
      </c>
      <c r="E1383" s="10" t="str">
        <f>CONCATENATE(base_piv2[[#This Row],[kommune]]," (",base_piv2[[#This Row],[fotoår]],")")</f>
        <v>Bergen  (2005)</v>
      </c>
      <c r="F1383" s="10" t="s">
        <v>468</v>
      </c>
      <c r="G1383" s="10">
        <v>21</v>
      </c>
      <c r="H1383" s="11" t="s">
        <v>911</v>
      </c>
    </row>
    <row r="1384" spans="1:8">
      <c r="A1384" s="10" t="s">
        <v>1376</v>
      </c>
      <c r="B1384" s="10" t="str">
        <f>MID(base_piv2[[#This Row],[fnr fylke]],4,25)</f>
        <v>Hordaland</v>
      </c>
      <c r="C1384" s="10" t="s">
        <v>676</v>
      </c>
      <c r="D1384" s="10" t="str">
        <f>MID(base_piv2[[#This Row],[knr kommune]],6,25)</f>
        <v xml:space="preserve">Bergen </v>
      </c>
      <c r="E1384" s="10" t="str">
        <f>CONCATENATE(base_piv2[[#This Row],[kommune]]," (",base_piv2[[#This Row],[fotoår]],")")</f>
        <v>Bergen  (2005)</v>
      </c>
      <c r="F1384" s="10" t="s">
        <v>918</v>
      </c>
      <c r="G1384" s="10">
        <v>104</v>
      </c>
      <c r="H1384" s="11" t="s">
        <v>911</v>
      </c>
    </row>
    <row r="1385" spans="1:8">
      <c r="A1385" s="10" t="s">
        <v>1376</v>
      </c>
      <c r="B1385" s="10" t="str">
        <f>MID(base_piv2[[#This Row],[fnr fylke]],4,25)</f>
        <v>Hordaland</v>
      </c>
      <c r="C1385" s="10" t="s">
        <v>676</v>
      </c>
      <c r="D1385" s="10" t="str">
        <f>MID(base_piv2[[#This Row],[knr kommune]],6,25)</f>
        <v xml:space="preserve">Bergen </v>
      </c>
      <c r="E1385" s="10" t="str">
        <f>CONCATENATE(base_piv2[[#This Row],[kommune]]," (",base_piv2[[#This Row],[fotoår]],")")</f>
        <v>Bergen  (2005)</v>
      </c>
      <c r="F1385" s="10" t="s">
        <v>470</v>
      </c>
      <c r="G1385" s="10">
        <v>106</v>
      </c>
      <c r="H1385" s="11" t="s">
        <v>911</v>
      </c>
    </row>
    <row r="1386" spans="1:8">
      <c r="A1386" s="10" t="s">
        <v>1376</v>
      </c>
      <c r="B1386" s="10" t="str">
        <f>MID(base_piv2[[#This Row],[fnr fylke]],4,25)</f>
        <v>Hordaland</v>
      </c>
      <c r="C1386" s="10" t="s">
        <v>676</v>
      </c>
      <c r="D1386" s="10" t="str">
        <f>MID(base_piv2[[#This Row],[knr kommune]],6,25)</f>
        <v xml:space="preserve">Bergen </v>
      </c>
      <c r="E1386" s="10" t="str">
        <f>CONCATENATE(base_piv2[[#This Row],[kommune]]," (",base_piv2[[#This Row],[fotoår]],")")</f>
        <v>Bergen  (2005)</v>
      </c>
      <c r="F1386" s="10" t="s">
        <v>471</v>
      </c>
      <c r="G1386" s="10">
        <v>54</v>
      </c>
      <c r="H1386" s="11" t="s">
        <v>911</v>
      </c>
    </row>
    <row r="1387" spans="1:8">
      <c r="A1387" s="10" t="s">
        <v>1376</v>
      </c>
      <c r="B1387" s="10" t="str">
        <f>MID(base_piv2[[#This Row],[fnr fylke]],4,25)</f>
        <v>Hordaland</v>
      </c>
      <c r="C1387" s="10" t="s">
        <v>676</v>
      </c>
      <c r="D1387" s="10" t="str">
        <f>MID(base_piv2[[#This Row],[knr kommune]],6,25)</f>
        <v xml:space="preserve">Bergen </v>
      </c>
      <c r="E1387" s="10" t="str">
        <f>CONCATENATE(base_piv2[[#This Row],[kommune]]," (",base_piv2[[#This Row],[fotoår]],")")</f>
        <v>Bergen  (2005)</v>
      </c>
      <c r="F1387" s="10" t="s">
        <v>472</v>
      </c>
      <c r="G1387" s="10">
        <v>136</v>
      </c>
      <c r="H1387" s="11" t="s">
        <v>911</v>
      </c>
    </row>
    <row r="1388" spans="1:8">
      <c r="A1388" s="10" t="s">
        <v>1376</v>
      </c>
      <c r="B1388" s="10" t="str">
        <f>MID(base_piv2[[#This Row],[fnr fylke]],4,25)</f>
        <v>Hordaland</v>
      </c>
      <c r="C1388" s="10" t="s">
        <v>677</v>
      </c>
      <c r="D1388" s="10" t="str">
        <f>MID(base_piv2[[#This Row],[knr kommune]],6,25)</f>
        <v xml:space="preserve">Etne </v>
      </c>
      <c r="E1388" s="10" t="str">
        <f>CONCATENATE(base_piv2[[#This Row],[kommune]]," (",base_piv2[[#This Row],[fotoår]],")")</f>
        <v>Etne  (2004)</v>
      </c>
      <c r="F1388" s="10" t="s">
        <v>467</v>
      </c>
      <c r="G1388" s="10">
        <v>77</v>
      </c>
      <c r="H1388" s="11" t="s">
        <v>908</v>
      </c>
    </row>
    <row r="1389" spans="1:8">
      <c r="A1389" s="10" t="s">
        <v>1376</v>
      </c>
      <c r="B1389" s="10" t="str">
        <f>MID(base_piv2[[#This Row],[fnr fylke]],4,25)</f>
        <v>Hordaland</v>
      </c>
      <c r="C1389" s="10" t="s">
        <v>677</v>
      </c>
      <c r="D1389" s="10" t="str">
        <f>MID(base_piv2[[#This Row],[knr kommune]],6,25)</f>
        <v xml:space="preserve">Etne </v>
      </c>
      <c r="E1389" s="10" t="str">
        <f>CONCATENATE(base_piv2[[#This Row],[kommune]]," (",base_piv2[[#This Row],[fotoår]],")")</f>
        <v>Etne  (2004)</v>
      </c>
      <c r="F1389" s="10" t="s">
        <v>466</v>
      </c>
      <c r="G1389" s="10">
        <v>16</v>
      </c>
      <c r="H1389" s="11" t="s">
        <v>908</v>
      </c>
    </row>
    <row r="1390" spans="1:8">
      <c r="A1390" s="10" t="s">
        <v>1376</v>
      </c>
      <c r="B1390" s="10" t="str">
        <f>MID(base_piv2[[#This Row],[fnr fylke]],4,25)</f>
        <v>Hordaland</v>
      </c>
      <c r="C1390" s="10" t="s">
        <v>677</v>
      </c>
      <c r="D1390" s="10" t="str">
        <f>MID(base_piv2[[#This Row],[knr kommune]],6,25)</f>
        <v xml:space="preserve">Etne </v>
      </c>
      <c r="E1390" s="10" t="str">
        <f>CONCATENATE(base_piv2[[#This Row],[kommune]]," (",base_piv2[[#This Row],[fotoår]],")")</f>
        <v>Etne  (2004)</v>
      </c>
      <c r="F1390" s="10" t="s">
        <v>468</v>
      </c>
      <c r="G1390" s="10">
        <v>126</v>
      </c>
      <c r="H1390" s="11" t="s">
        <v>908</v>
      </c>
    </row>
    <row r="1391" spans="1:8">
      <c r="A1391" s="10" t="s">
        <v>1376</v>
      </c>
      <c r="B1391" s="10" t="str">
        <f>MID(base_piv2[[#This Row],[fnr fylke]],4,25)</f>
        <v>Hordaland</v>
      </c>
      <c r="C1391" s="10" t="s">
        <v>677</v>
      </c>
      <c r="D1391" s="10" t="str">
        <f>MID(base_piv2[[#This Row],[knr kommune]],6,25)</f>
        <v xml:space="preserve">Etne </v>
      </c>
      <c r="E1391" s="10" t="str">
        <f>CONCATENATE(base_piv2[[#This Row],[kommune]]," (",base_piv2[[#This Row],[fotoår]],")")</f>
        <v>Etne  (2004)</v>
      </c>
      <c r="F1391" s="10" t="s">
        <v>918</v>
      </c>
      <c r="G1391" s="10">
        <v>123</v>
      </c>
      <c r="H1391" s="11" t="s">
        <v>908</v>
      </c>
    </row>
    <row r="1392" spans="1:8">
      <c r="A1392" s="10" t="s">
        <v>1376</v>
      </c>
      <c r="B1392" s="10" t="str">
        <f>MID(base_piv2[[#This Row],[fnr fylke]],4,25)</f>
        <v>Hordaland</v>
      </c>
      <c r="C1392" s="10" t="s">
        <v>677</v>
      </c>
      <c r="D1392" s="10" t="str">
        <f>MID(base_piv2[[#This Row],[knr kommune]],6,25)</f>
        <v xml:space="preserve">Etne </v>
      </c>
      <c r="E1392" s="10" t="str">
        <f>CONCATENATE(base_piv2[[#This Row],[kommune]]," (",base_piv2[[#This Row],[fotoår]],")")</f>
        <v>Etne  (2004)</v>
      </c>
      <c r="F1392" s="10" t="s">
        <v>470</v>
      </c>
      <c r="G1392" s="10">
        <v>63</v>
      </c>
      <c r="H1392" s="11" t="s">
        <v>908</v>
      </c>
    </row>
    <row r="1393" spans="1:8">
      <c r="A1393" s="10" t="s">
        <v>1376</v>
      </c>
      <c r="B1393" s="10" t="str">
        <f>MID(base_piv2[[#This Row],[fnr fylke]],4,25)</f>
        <v>Hordaland</v>
      </c>
      <c r="C1393" s="10" t="s">
        <v>677</v>
      </c>
      <c r="D1393" s="10" t="str">
        <f>MID(base_piv2[[#This Row],[knr kommune]],6,25)</f>
        <v xml:space="preserve">Etne </v>
      </c>
      <c r="E1393" s="10" t="str">
        <f>CONCATENATE(base_piv2[[#This Row],[kommune]]," (",base_piv2[[#This Row],[fotoår]],")")</f>
        <v>Etne  (2004)</v>
      </c>
      <c r="F1393" s="10" t="s">
        <v>471</v>
      </c>
      <c r="G1393" s="10">
        <v>3</v>
      </c>
      <c r="H1393" s="11" t="s">
        <v>908</v>
      </c>
    </row>
    <row r="1394" spans="1:8">
      <c r="A1394" s="10" t="s">
        <v>1376</v>
      </c>
      <c r="B1394" s="10" t="str">
        <f>MID(base_piv2[[#This Row],[fnr fylke]],4,25)</f>
        <v>Hordaland</v>
      </c>
      <c r="C1394" s="10" t="s">
        <v>677</v>
      </c>
      <c r="D1394" s="10" t="str">
        <f>MID(base_piv2[[#This Row],[knr kommune]],6,25)</f>
        <v xml:space="preserve">Etne </v>
      </c>
      <c r="E1394" s="10" t="str">
        <f>CONCATENATE(base_piv2[[#This Row],[kommune]]," (",base_piv2[[#This Row],[fotoår]],")")</f>
        <v>Etne  (2004)</v>
      </c>
      <c r="F1394" s="10" t="s">
        <v>472</v>
      </c>
      <c r="G1394" s="10">
        <v>18</v>
      </c>
      <c r="H1394" s="11" t="s">
        <v>908</v>
      </c>
    </row>
    <row r="1395" spans="1:8">
      <c r="A1395" s="10" t="s">
        <v>1376</v>
      </c>
      <c r="B1395" s="10" t="str">
        <f>MID(base_piv2[[#This Row],[fnr fylke]],4,25)</f>
        <v>Hordaland</v>
      </c>
      <c r="C1395" s="10" t="s">
        <v>678</v>
      </c>
      <c r="D1395" s="10" t="str">
        <f>MID(base_piv2[[#This Row],[knr kommune]],6,25)</f>
        <v xml:space="preserve">Sveio </v>
      </c>
      <c r="E1395" s="10" t="str">
        <f>CONCATENATE(base_piv2[[#This Row],[kommune]]," (",base_piv2[[#This Row],[fotoår]],")")</f>
        <v>Sveio  (2004)</v>
      </c>
      <c r="F1395" s="10" t="s">
        <v>467</v>
      </c>
      <c r="G1395" s="10">
        <v>90</v>
      </c>
      <c r="H1395" s="11" t="s">
        <v>908</v>
      </c>
    </row>
    <row r="1396" spans="1:8">
      <c r="A1396" s="10" t="s">
        <v>1376</v>
      </c>
      <c r="B1396" s="10" t="str">
        <f>MID(base_piv2[[#This Row],[fnr fylke]],4,25)</f>
        <v>Hordaland</v>
      </c>
      <c r="C1396" s="10" t="s">
        <v>678</v>
      </c>
      <c r="D1396" s="10" t="str">
        <f>MID(base_piv2[[#This Row],[knr kommune]],6,25)</f>
        <v xml:space="preserve">Sveio </v>
      </c>
      <c r="E1396" s="10" t="str">
        <f>CONCATENATE(base_piv2[[#This Row],[kommune]]," (",base_piv2[[#This Row],[fotoår]],")")</f>
        <v>Sveio  (2004)</v>
      </c>
      <c r="F1396" s="10" t="s">
        <v>466</v>
      </c>
      <c r="G1396" s="10">
        <v>14</v>
      </c>
      <c r="H1396" s="11" t="s">
        <v>908</v>
      </c>
    </row>
    <row r="1397" spans="1:8">
      <c r="A1397" s="10" t="s">
        <v>1376</v>
      </c>
      <c r="B1397" s="10" t="str">
        <f>MID(base_piv2[[#This Row],[fnr fylke]],4,25)</f>
        <v>Hordaland</v>
      </c>
      <c r="C1397" s="10" t="s">
        <v>678</v>
      </c>
      <c r="D1397" s="10" t="str">
        <f>MID(base_piv2[[#This Row],[knr kommune]],6,25)</f>
        <v xml:space="preserve">Sveio </v>
      </c>
      <c r="E1397" s="10" t="str">
        <f>CONCATENATE(base_piv2[[#This Row],[kommune]]," (",base_piv2[[#This Row],[fotoår]],")")</f>
        <v>Sveio  (2004)</v>
      </c>
      <c r="F1397" s="10" t="s">
        <v>468</v>
      </c>
      <c r="G1397" s="10">
        <v>48</v>
      </c>
      <c r="H1397" s="11" t="s">
        <v>908</v>
      </c>
    </row>
    <row r="1398" spans="1:8">
      <c r="A1398" s="10" t="s">
        <v>1376</v>
      </c>
      <c r="B1398" s="10" t="str">
        <f>MID(base_piv2[[#This Row],[fnr fylke]],4,25)</f>
        <v>Hordaland</v>
      </c>
      <c r="C1398" s="10" t="s">
        <v>678</v>
      </c>
      <c r="D1398" s="10" t="str">
        <f>MID(base_piv2[[#This Row],[knr kommune]],6,25)</f>
        <v xml:space="preserve">Sveio </v>
      </c>
      <c r="E1398" s="10" t="str">
        <f>CONCATENATE(base_piv2[[#This Row],[kommune]]," (",base_piv2[[#This Row],[fotoår]],")")</f>
        <v>Sveio  (2004)</v>
      </c>
      <c r="F1398" s="10" t="s">
        <v>918</v>
      </c>
      <c r="G1398" s="10">
        <v>15</v>
      </c>
      <c r="H1398" s="11" t="s">
        <v>908</v>
      </c>
    </row>
    <row r="1399" spans="1:8">
      <c r="A1399" s="10" t="s">
        <v>1376</v>
      </c>
      <c r="B1399" s="10" t="str">
        <f>MID(base_piv2[[#This Row],[fnr fylke]],4,25)</f>
        <v>Hordaland</v>
      </c>
      <c r="C1399" s="10" t="s">
        <v>678</v>
      </c>
      <c r="D1399" s="10" t="str">
        <f>MID(base_piv2[[#This Row],[knr kommune]],6,25)</f>
        <v xml:space="preserve">Sveio </v>
      </c>
      <c r="E1399" s="10" t="str">
        <f>CONCATENATE(base_piv2[[#This Row],[kommune]]," (",base_piv2[[#This Row],[fotoår]],")")</f>
        <v>Sveio  (2004)</v>
      </c>
      <c r="F1399" s="10" t="s">
        <v>470</v>
      </c>
      <c r="G1399" s="10">
        <v>52</v>
      </c>
      <c r="H1399" s="11" t="s">
        <v>908</v>
      </c>
    </row>
    <row r="1400" spans="1:8">
      <c r="A1400" s="10" t="s">
        <v>1376</v>
      </c>
      <c r="B1400" s="10" t="str">
        <f>MID(base_piv2[[#This Row],[fnr fylke]],4,25)</f>
        <v>Hordaland</v>
      </c>
      <c r="C1400" s="10" t="s">
        <v>678</v>
      </c>
      <c r="D1400" s="10" t="str">
        <f>MID(base_piv2[[#This Row],[knr kommune]],6,25)</f>
        <v xml:space="preserve">Sveio </v>
      </c>
      <c r="E1400" s="10" t="str">
        <f>CONCATENATE(base_piv2[[#This Row],[kommune]]," (",base_piv2[[#This Row],[fotoår]],")")</f>
        <v>Sveio  (2004)</v>
      </c>
      <c r="F1400" s="10" t="s">
        <v>471</v>
      </c>
      <c r="G1400" s="10">
        <v>3</v>
      </c>
      <c r="H1400" s="11" t="s">
        <v>908</v>
      </c>
    </row>
    <row r="1401" spans="1:8">
      <c r="A1401" s="10" t="s">
        <v>1376</v>
      </c>
      <c r="B1401" s="10" t="str">
        <f>MID(base_piv2[[#This Row],[fnr fylke]],4,25)</f>
        <v>Hordaland</v>
      </c>
      <c r="C1401" s="10" t="s">
        <v>678</v>
      </c>
      <c r="D1401" s="10" t="str">
        <f>MID(base_piv2[[#This Row],[knr kommune]],6,25)</f>
        <v xml:space="preserve">Sveio </v>
      </c>
      <c r="E1401" s="10" t="str">
        <f>CONCATENATE(base_piv2[[#This Row],[kommune]]," (",base_piv2[[#This Row],[fotoår]],")")</f>
        <v>Sveio  (2004)</v>
      </c>
      <c r="F1401" s="10" t="s">
        <v>472</v>
      </c>
      <c r="G1401" s="10">
        <v>16</v>
      </c>
      <c r="H1401" s="11" t="s">
        <v>908</v>
      </c>
    </row>
    <row r="1402" spans="1:8">
      <c r="A1402" s="10" t="s">
        <v>1376</v>
      </c>
      <c r="B1402" s="10" t="str">
        <f>MID(base_piv2[[#This Row],[fnr fylke]],4,25)</f>
        <v>Hordaland</v>
      </c>
      <c r="C1402" s="10" t="s">
        <v>679</v>
      </c>
      <c r="D1402" s="10" t="str">
        <f>MID(base_piv2[[#This Row],[knr kommune]],6,25)</f>
        <v xml:space="preserve">Bømlo </v>
      </c>
      <c r="E1402" s="10" t="str">
        <f>CONCATENATE(base_piv2[[#This Row],[kommune]]," (",base_piv2[[#This Row],[fotoår]],")")</f>
        <v>Bømlo  (2007)</v>
      </c>
      <c r="F1402" s="10" t="s">
        <v>467</v>
      </c>
      <c r="G1402" s="10">
        <v>148</v>
      </c>
      <c r="H1402" s="11" t="s">
        <v>907</v>
      </c>
    </row>
    <row r="1403" spans="1:8">
      <c r="A1403" s="10" t="s">
        <v>1376</v>
      </c>
      <c r="B1403" s="10" t="str">
        <f>MID(base_piv2[[#This Row],[fnr fylke]],4,25)</f>
        <v>Hordaland</v>
      </c>
      <c r="C1403" s="10" t="s">
        <v>679</v>
      </c>
      <c r="D1403" s="10" t="str">
        <f>MID(base_piv2[[#This Row],[knr kommune]],6,25)</f>
        <v xml:space="preserve">Bømlo </v>
      </c>
      <c r="E1403" s="10" t="str">
        <f>CONCATENATE(base_piv2[[#This Row],[kommune]]," (",base_piv2[[#This Row],[fotoår]],")")</f>
        <v>Bømlo  (2007)</v>
      </c>
      <c r="F1403" s="10" t="s">
        <v>466</v>
      </c>
      <c r="G1403" s="10">
        <v>10</v>
      </c>
      <c r="H1403" s="11" t="s">
        <v>907</v>
      </c>
    </row>
    <row r="1404" spans="1:8">
      <c r="A1404" s="10" t="s">
        <v>1376</v>
      </c>
      <c r="B1404" s="10" t="str">
        <f>MID(base_piv2[[#This Row],[fnr fylke]],4,25)</f>
        <v>Hordaland</v>
      </c>
      <c r="C1404" s="10" t="s">
        <v>679</v>
      </c>
      <c r="D1404" s="10" t="str">
        <f>MID(base_piv2[[#This Row],[knr kommune]],6,25)</f>
        <v xml:space="preserve">Bømlo </v>
      </c>
      <c r="E1404" s="10" t="str">
        <f>CONCATENATE(base_piv2[[#This Row],[kommune]]," (",base_piv2[[#This Row],[fotoår]],")")</f>
        <v>Bømlo  (2007)</v>
      </c>
      <c r="F1404" s="10" t="s">
        <v>468</v>
      </c>
      <c r="G1404" s="10">
        <v>15</v>
      </c>
      <c r="H1404" s="11" t="s">
        <v>907</v>
      </c>
    </row>
    <row r="1405" spans="1:8">
      <c r="A1405" s="10" t="s">
        <v>1376</v>
      </c>
      <c r="B1405" s="10" t="str">
        <f>MID(base_piv2[[#This Row],[fnr fylke]],4,25)</f>
        <v>Hordaland</v>
      </c>
      <c r="C1405" s="10" t="s">
        <v>679</v>
      </c>
      <c r="D1405" s="10" t="str">
        <f>MID(base_piv2[[#This Row],[knr kommune]],6,25)</f>
        <v xml:space="preserve">Bømlo </v>
      </c>
      <c r="E1405" s="10" t="str">
        <f>CONCATENATE(base_piv2[[#This Row],[kommune]]," (",base_piv2[[#This Row],[fotoår]],")")</f>
        <v>Bømlo  (2007)</v>
      </c>
      <c r="F1405" s="10" t="s">
        <v>918</v>
      </c>
      <c r="G1405" s="10">
        <v>5</v>
      </c>
      <c r="H1405" s="11" t="s">
        <v>907</v>
      </c>
    </row>
    <row r="1406" spans="1:8">
      <c r="A1406" s="10" t="s">
        <v>1376</v>
      </c>
      <c r="B1406" s="10" t="str">
        <f>MID(base_piv2[[#This Row],[fnr fylke]],4,25)</f>
        <v>Hordaland</v>
      </c>
      <c r="C1406" s="10" t="s">
        <v>679</v>
      </c>
      <c r="D1406" s="10" t="str">
        <f>MID(base_piv2[[#This Row],[knr kommune]],6,25)</f>
        <v xml:space="preserve">Bømlo </v>
      </c>
      <c r="E1406" s="10" t="str">
        <f>CONCATENATE(base_piv2[[#This Row],[kommune]]," (",base_piv2[[#This Row],[fotoår]],")")</f>
        <v>Bømlo  (2007)</v>
      </c>
      <c r="F1406" s="10" t="s">
        <v>470</v>
      </c>
      <c r="G1406" s="10">
        <v>32</v>
      </c>
      <c r="H1406" s="11" t="s">
        <v>907</v>
      </c>
    </row>
    <row r="1407" spans="1:8">
      <c r="A1407" s="10" t="s">
        <v>1376</v>
      </c>
      <c r="B1407" s="10" t="str">
        <f>MID(base_piv2[[#This Row],[fnr fylke]],4,25)</f>
        <v>Hordaland</v>
      </c>
      <c r="C1407" s="10" t="s">
        <v>679</v>
      </c>
      <c r="D1407" s="10" t="str">
        <f>MID(base_piv2[[#This Row],[knr kommune]],6,25)</f>
        <v xml:space="preserve">Bømlo </v>
      </c>
      <c r="E1407" s="10" t="str">
        <f>CONCATENATE(base_piv2[[#This Row],[kommune]]," (",base_piv2[[#This Row],[fotoår]],")")</f>
        <v>Bømlo  (2007)</v>
      </c>
      <c r="F1407" s="10" t="s">
        <v>471</v>
      </c>
      <c r="G1407" s="10">
        <v>14</v>
      </c>
      <c r="H1407" s="11" t="s">
        <v>907</v>
      </c>
    </row>
    <row r="1408" spans="1:8">
      <c r="A1408" s="10" t="s">
        <v>1376</v>
      </c>
      <c r="B1408" s="10" t="str">
        <f>MID(base_piv2[[#This Row],[fnr fylke]],4,25)</f>
        <v>Hordaland</v>
      </c>
      <c r="C1408" s="10" t="s">
        <v>679</v>
      </c>
      <c r="D1408" s="10" t="str">
        <f>MID(base_piv2[[#This Row],[knr kommune]],6,25)</f>
        <v xml:space="preserve">Bømlo </v>
      </c>
      <c r="E1408" s="10" t="str">
        <f>CONCATENATE(base_piv2[[#This Row],[kommune]]," (",base_piv2[[#This Row],[fotoår]],")")</f>
        <v>Bømlo  (2007)</v>
      </c>
      <c r="F1408" s="10" t="s">
        <v>472</v>
      </c>
      <c r="G1408" s="10">
        <v>12</v>
      </c>
      <c r="H1408" s="11" t="s">
        <v>907</v>
      </c>
    </row>
    <row r="1409" spans="1:8">
      <c r="A1409" s="10" t="s">
        <v>1376</v>
      </c>
      <c r="B1409" s="10" t="str">
        <f>MID(base_piv2[[#This Row],[fnr fylke]],4,25)</f>
        <v>Hordaland</v>
      </c>
      <c r="C1409" s="10" t="s">
        <v>680</v>
      </c>
      <c r="D1409" s="10" t="str">
        <f>MID(base_piv2[[#This Row],[knr kommune]],6,25)</f>
        <v xml:space="preserve">Stord </v>
      </c>
      <c r="E1409" s="10" t="str">
        <f>CONCATENATE(base_piv2[[#This Row],[kommune]]," (",base_piv2[[#This Row],[fotoår]],")")</f>
        <v>Stord  (2003)</v>
      </c>
      <c r="F1409" s="10" t="s">
        <v>467</v>
      </c>
      <c r="G1409" s="10">
        <v>70</v>
      </c>
      <c r="H1409" s="11" t="s">
        <v>904</v>
      </c>
    </row>
    <row r="1410" spans="1:8">
      <c r="A1410" s="10" t="s">
        <v>1376</v>
      </c>
      <c r="B1410" s="10" t="str">
        <f>MID(base_piv2[[#This Row],[fnr fylke]],4,25)</f>
        <v>Hordaland</v>
      </c>
      <c r="C1410" s="10" t="s">
        <v>680</v>
      </c>
      <c r="D1410" s="10" t="str">
        <f>MID(base_piv2[[#This Row],[knr kommune]],6,25)</f>
        <v xml:space="preserve">Stord </v>
      </c>
      <c r="E1410" s="10" t="str">
        <f>CONCATENATE(base_piv2[[#This Row],[kommune]]," (",base_piv2[[#This Row],[fotoår]],")")</f>
        <v>Stord  (2003)</v>
      </c>
      <c r="F1410" s="10" t="s">
        <v>466</v>
      </c>
      <c r="G1410" s="10">
        <v>2</v>
      </c>
      <c r="H1410" s="11" t="s">
        <v>904</v>
      </c>
    </row>
    <row r="1411" spans="1:8">
      <c r="A1411" s="10" t="s">
        <v>1376</v>
      </c>
      <c r="B1411" s="10" t="str">
        <f>MID(base_piv2[[#This Row],[fnr fylke]],4,25)</f>
        <v>Hordaland</v>
      </c>
      <c r="C1411" s="10" t="s">
        <v>680</v>
      </c>
      <c r="D1411" s="10" t="str">
        <f>MID(base_piv2[[#This Row],[knr kommune]],6,25)</f>
        <v xml:space="preserve">Stord </v>
      </c>
      <c r="E1411" s="10" t="str">
        <f>CONCATENATE(base_piv2[[#This Row],[kommune]]," (",base_piv2[[#This Row],[fotoår]],")")</f>
        <v>Stord  (2003)</v>
      </c>
      <c r="F1411" s="10" t="s">
        <v>468</v>
      </c>
      <c r="G1411" s="10">
        <v>15</v>
      </c>
      <c r="H1411" s="11" t="s">
        <v>904</v>
      </c>
    </row>
    <row r="1412" spans="1:8">
      <c r="A1412" s="10" t="s">
        <v>1376</v>
      </c>
      <c r="B1412" s="10" t="str">
        <f>MID(base_piv2[[#This Row],[fnr fylke]],4,25)</f>
        <v>Hordaland</v>
      </c>
      <c r="C1412" s="10" t="s">
        <v>680</v>
      </c>
      <c r="D1412" s="10" t="str">
        <f>MID(base_piv2[[#This Row],[knr kommune]],6,25)</f>
        <v xml:space="preserve">Stord </v>
      </c>
      <c r="E1412" s="10" t="str">
        <f>CONCATENATE(base_piv2[[#This Row],[kommune]]," (",base_piv2[[#This Row],[fotoår]],")")</f>
        <v>Stord  (2003)</v>
      </c>
      <c r="F1412" s="10" t="s">
        <v>918</v>
      </c>
      <c r="G1412" s="10">
        <v>33</v>
      </c>
      <c r="H1412" s="11" t="s">
        <v>904</v>
      </c>
    </row>
    <row r="1413" spans="1:8">
      <c r="A1413" s="10" t="s">
        <v>1376</v>
      </c>
      <c r="B1413" s="10" t="str">
        <f>MID(base_piv2[[#This Row],[fnr fylke]],4,25)</f>
        <v>Hordaland</v>
      </c>
      <c r="C1413" s="10" t="s">
        <v>680</v>
      </c>
      <c r="D1413" s="10" t="str">
        <f>MID(base_piv2[[#This Row],[knr kommune]],6,25)</f>
        <v xml:space="preserve">Stord </v>
      </c>
      <c r="E1413" s="10" t="str">
        <f>CONCATENATE(base_piv2[[#This Row],[kommune]]," (",base_piv2[[#This Row],[fotoår]],")")</f>
        <v>Stord  (2003)</v>
      </c>
      <c r="F1413" s="10" t="s">
        <v>470</v>
      </c>
      <c r="G1413" s="10">
        <v>22</v>
      </c>
      <c r="H1413" s="11" t="s">
        <v>904</v>
      </c>
    </row>
    <row r="1414" spans="1:8">
      <c r="A1414" s="10" t="s">
        <v>1376</v>
      </c>
      <c r="B1414" s="10" t="str">
        <f>MID(base_piv2[[#This Row],[fnr fylke]],4,25)</f>
        <v>Hordaland</v>
      </c>
      <c r="C1414" s="10" t="s">
        <v>680</v>
      </c>
      <c r="D1414" s="10" t="str">
        <f>MID(base_piv2[[#This Row],[knr kommune]],6,25)</f>
        <v xml:space="preserve">Stord </v>
      </c>
      <c r="E1414" s="10" t="str">
        <f>CONCATENATE(base_piv2[[#This Row],[kommune]]," (",base_piv2[[#This Row],[fotoår]],")")</f>
        <v>Stord  (2003)</v>
      </c>
      <c r="F1414" s="10" t="s">
        <v>471</v>
      </c>
      <c r="G1414" s="10">
        <v>38</v>
      </c>
      <c r="H1414" s="11" t="s">
        <v>904</v>
      </c>
    </row>
    <row r="1415" spans="1:8">
      <c r="A1415" s="10" t="s">
        <v>1376</v>
      </c>
      <c r="B1415" s="10" t="str">
        <f>MID(base_piv2[[#This Row],[fnr fylke]],4,25)</f>
        <v>Hordaland</v>
      </c>
      <c r="C1415" s="10" t="s">
        <v>680</v>
      </c>
      <c r="D1415" s="10" t="str">
        <f>MID(base_piv2[[#This Row],[knr kommune]],6,25)</f>
        <v xml:space="preserve">Stord </v>
      </c>
      <c r="E1415" s="10" t="str">
        <f>CONCATENATE(base_piv2[[#This Row],[kommune]]," (",base_piv2[[#This Row],[fotoår]],")")</f>
        <v>Stord  (2003)</v>
      </c>
      <c r="F1415" s="10" t="s">
        <v>472</v>
      </c>
      <c r="G1415" s="10">
        <v>5</v>
      </c>
      <c r="H1415" s="11" t="s">
        <v>904</v>
      </c>
    </row>
    <row r="1416" spans="1:8">
      <c r="A1416" s="10" t="s">
        <v>1376</v>
      </c>
      <c r="B1416" s="10" t="str">
        <f>MID(base_piv2[[#This Row],[fnr fylke]],4,25)</f>
        <v>Hordaland</v>
      </c>
      <c r="C1416" s="10" t="s">
        <v>681</v>
      </c>
      <c r="D1416" s="10" t="str">
        <f>MID(base_piv2[[#This Row],[knr kommune]],6,25)</f>
        <v xml:space="preserve">Fitjar </v>
      </c>
      <c r="E1416" s="10" t="str">
        <f>CONCATENATE(base_piv2[[#This Row],[kommune]]," (",base_piv2[[#This Row],[fotoår]],")")</f>
        <v>Fitjar  (2000)</v>
      </c>
      <c r="F1416" s="10" t="s">
        <v>467</v>
      </c>
      <c r="G1416" s="10">
        <v>52</v>
      </c>
      <c r="H1416" s="11" t="s">
        <v>914</v>
      </c>
    </row>
    <row r="1417" spans="1:8">
      <c r="A1417" s="10" t="s">
        <v>1376</v>
      </c>
      <c r="B1417" s="10" t="str">
        <f>MID(base_piv2[[#This Row],[fnr fylke]],4,25)</f>
        <v>Hordaland</v>
      </c>
      <c r="C1417" s="10" t="s">
        <v>681</v>
      </c>
      <c r="D1417" s="10" t="str">
        <f>MID(base_piv2[[#This Row],[knr kommune]],6,25)</f>
        <v xml:space="preserve">Fitjar </v>
      </c>
      <c r="E1417" s="10" t="str">
        <f>CONCATENATE(base_piv2[[#This Row],[kommune]]," (",base_piv2[[#This Row],[fotoår]],")")</f>
        <v>Fitjar  (2000)</v>
      </c>
      <c r="F1417" s="10" t="s">
        <v>466</v>
      </c>
      <c r="G1417" s="10">
        <v>4</v>
      </c>
      <c r="H1417" s="11" t="s">
        <v>914</v>
      </c>
    </row>
    <row r="1418" spans="1:8">
      <c r="A1418" s="10" t="s">
        <v>1376</v>
      </c>
      <c r="B1418" s="10" t="str">
        <f>MID(base_piv2[[#This Row],[fnr fylke]],4,25)</f>
        <v>Hordaland</v>
      </c>
      <c r="C1418" s="10" t="s">
        <v>681</v>
      </c>
      <c r="D1418" s="10" t="str">
        <f>MID(base_piv2[[#This Row],[knr kommune]],6,25)</f>
        <v xml:space="preserve">Fitjar </v>
      </c>
      <c r="E1418" s="10" t="str">
        <f>CONCATENATE(base_piv2[[#This Row],[kommune]]," (",base_piv2[[#This Row],[fotoår]],")")</f>
        <v>Fitjar  (2000)</v>
      </c>
      <c r="F1418" s="10" t="s">
        <v>468</v>
      </c>
      <c r="G1418" s="10">
        <v>17</v>
      </c>
      <c r="H1418" s="11" t="s">
        <v>914</v>
      </c>
    </row>
    <row r="1419" spans="1:8">
      <c r="A1419" s="10" t="s">
        <v>1376</v>
      </c>
      <c r="B1419" s="10" t="str">
        <f>MID(base_piv2[[#This Row],[fnr fylke]],4,25)</f>
        <v>Hordaland</v>
      </c>
      <c r="C1419" s="10" t="s">
        <v>681</v>
      </c>
      <c r="D1419" s="10" t="str">
        <f>MID(base_piv2[[#This Row],[knr kommune]],6,25)</f>
        <v xml:space="preserve">Fitjar </v>
      </c>
      <c r="E1419" s="10" t="str">
        <f>CONCATENATE(base_piv2[[#This Row],[kommune]]," (",base_piv2[[#This Row],[fotoår]],")")</f>
        <v>Fitjar  (2000)</v>
      </c>
      <c r="F1419" s="10" t="s">
        <v>918</v>
      </c>
      <c r="G1419" s="10">
        <v>15</v>
      </c>
      <c r="H1419" s="11" t="s">
        <v>914</v>
      </c>
    </row>
    <row r="1420" spans="1:8">
      <c r="A1420" s="10" t="s">
        <v>1376</v>
      </c>
      <c r="B1420" s="10" t="str">
        <f>MID(base_piv2[[#This Row],[fnr fylke]],4,25)</f>
        <v>Hordaland</v>
      </c>
      <c r="C1420" s="10" t="s">
        <v>681</v>
      </c>
      <c r="D1420" s="10" t="str">
        <f>MID(base_piv2[[#This Row],[knr kommune]],6,25)</f>
        <v xml:space="preserve">Fitjar </v>
      </c>
      <c r="E1420" s="10" t="str">
        <f>CONCATENATE(base_piv2[[#This Row],[kommune]]," (",base_piv2[[#This Row],[fotoår]],")")</f>
        <v>Fitjar  (2000)</v>
      </c>
      <c r="F1420" s="10" t="s">
        <v>470</v>
      </c>
      <c r="G1420" s="10">
        <v>17</v>
      </c>
      <c r="H1420" s="11" t="s">
        <v>914</v>
      </c>
    </row>
    <row r="1421" spans="1:8">
      <c r="A1421" s="10" t="s">
        <v>1376</v>
      </c>
      <c r="B1421" s="10" t="str">
        <f>MID(base_piv2[[#This Row],[fnr fylke]],4,25)</f>
        <v>Hordaland</v>
      </c>
      <c r="C1421" s="10" t="s">
        <v>681</v>
      </c>
      <c r="D1421" s="10" t="str">
        <f>MID(base_piv2[[#This Row],[knr kommune]],6,25)</f>
        <v xml:space="preserve">Fitjar </v>
      </c>
      <c r="E1421" s="10" t="str">
        <f>CONCATENATE(base_piv2[[#This Row],[kommune]]," (",base_piv2[[#This Row],[fotoår]],")")</f>
        <v>Fitjar  (2000)</v>
      </c>
      <c r="F1421" s="10" t="s">
        <v>471</v>
      </c>
      <c r="G1421" s="10">
        <v>3</v>
      </c>
      <c r="H1421" s="11" t="s">
        <v>914</v>
      </c>
    </row>
    <row r="1422" spans="1:8">
      <c r="A1422" s="10" t="s">
        <v>1376</v>
      </c>
      <c r="B1422" s="10" t="str">
        <f>MID(base_piv2[[#This Row],[fnr fylke]],4,25)</f>
        <v>Hordaland</v>
      </c>
      <c r="C1422" s="10" t="s">
        <v>681</v>
      </c>
      <c r="D1422" s="10" t="str">
        <f>MID(base_piv2[[#This Row],[knr kommune]],6,25)</f>
        <v xml:space="preserve">Fitjar </v>
      </c>
      <c r="E1422" s="10" t="str">
        <f>CONCATENATE(base_piv2[[#This Row],[kommune]]," (",base_piv2[[#This Row],[fotoår]],")")</f>
        <v>Fitjar  (2000)</v>
      </c>
      <c r="F1422" s="10" t="s">
        <v>472</v>
      </c>
      <c r="G1422" s="10">
        <v>3</v>
      </c>
      <c r="H1422" s="11" t="s">
        <v>914</v>
      </c>
    </row>
    <row r="1423" spans="1:8">
      <c r="A1423" s="10" t="s">
        <v>1376</v>
      </c>
      <c r="B1423" s="10" t="str">
        <f>MID(base_piv2[[#This Row],[fnr fylke]],4,25)</f>
        <v>Hordaland</v>
      </c>
      <c r="C1423" s="10" t="s">
        <v>682</v>
      </c>
      <c r="D1423" s="10" t="str">
        <f>MID(base_piv2[[#This Row],[knr kommune]],6,25)</f>
        <v xml:space="preserve">Tysnes </v>
      </c>
      <c r="E1423" s="10" t="str">
        <f>CONCATENATE(base_piv2[[#This Row],[kommune]]," (",base_piv2[[#This Row],[fotoår]],")")</f>
        <v>Tysnes  (2008)</v>
      </c>
      <c r="F1423" s="10" t="s">
        <v>467</v>
      </c>
      <c r="G1423" s="10">
        <v>15</v>
      </c>
      <c r="H1423" s="11" t="s">
        <v>909</v>
      </c>
    </row>
    <row r="1424" spans="1:8">
      <c r="A1424" s="10" t="s">
        <v>1376</v>
      </c>
      <c r="B1424" s="10" t="str">
        <f>MID(base_piv2[[#This Row],[fnr fylke]],4,25)</f>
        <v>Hordaland</v>
      </c>
      <c r="C1424" s="10" t="s">
        <v>682</v>
      </c>
      <c r="D1424" s="10" t="str">
        <f>MID(base_piv2[[#This Row],[knr kommune]],6,25)</f>
        <v xml:space="preserve">Tysnes </v>
      </c>
      <c r="E1424" s="10" t="str">
        <f>CONCATENATE(base_piv2[[#This Row],[kommune]]," (",base_piv2[[#This Row],[fotoår]],")")</f>
        <v>Tysnes  (2008)</v>
      </c>
      <c r="F1424" s="10" t="s">
        <v>466</v>
      </c>
      <c r="G1424" s="10">
        <v>0</v>
      </c>
      <c r="H1424" s="11" t="s">
        <v>909</v>
      </c>
    </row>
    <row r="1425" spans="1:8">
      <c r="A1425" s="10" t="s">
        <v>1376</v>
      </c>
      <c r="B1425" s="10" t="str">
        <f>MID(base_piv2[[#This Row],[fnr fylke]],4,25)</f>
        <v>Hordaland</v>
      </c>
      <c r="C1425" s="10" t="s">
        <v>682</v>
      </c>
      <c r="D1425" s="10" t="str">
        <f>MID(base_piv2[[#This Row],[knr kommune]],6,25)</f>
        <v xml:space="preserve">Tysnes </v>
      </c>
      <c r="E1425" s="10" t="str">
        <f>CONCATENATE(base_piv2[[#This Row],[kommune]]," (",base_piv2[[#This Row],[fotoår]],")")</f>
        <v>Tysnes  (2008)</v>
      </c>
      <c r="F1425" s="10" t="s">
        <v>468</v>
      </c>
      <c r="G1425" s="10">
        <v>2</v>
      </c>
      <c r="H1425" s="11" t="s">
        <v>909</v>
      </c>
    </row>
    <row r="1426" spans="1:8">
      <c r="A1426" s="10" t="s">
        <v>1376</v>
      </c>
      <c r="B1426" s="10" t="str">
        <f>MID(base_piv2[[#This Row],[fnr fylke]],4,25)</f>
        <v>Hordaland</v>
      </c>
      <c r="C1426" s="10" t="s">
        <v>682</v>
      </c>
      <c r="D1426" s="10" t="str">
        <f>MID(base_piv2[[#This Row],[knr kommune]],6,25)</f>
        <v xml:space="preserve">Tysnes </v>
      </c>
      <c r="E1426" s="10" t="str">
        <f>CONCATENATE(base_piv2[[#This Row],[kommune]]," (",base_piv2[[#This Row],[fotoår]],")")</f>
        <v>Tysnes  (2008)</v>
      </c>
      <c r="F1426" s="10" t="s">
        <v>918</v>
      </c>
      <c r="G1426" s="10">
        <v>1</v>
      </c>
      <c r="H1426" s="11" t="s">
        <v>909</v>
      </c>
    </row>
    <row r="1427" spans="1:8">
      <c r="A1427" s="10" t="s">
        <v>1376</v>
      </c>
      <c r="B1427" s="10" t="str">
        <f>MID(base_piv2[[#This Row],[fnr fylke]],4,25)</f>
        <v>Hordaland</v>
      </c>
      <c r="C1427" s="10" t="s">
        <v>682</v>
      </c>
      <c r="D1427" s="10" t="str">
        <f>MID(base_piv2[[#This Row],[knr kommune]],6,25)</f>
        <v xml:space="preserve">Tysnes </v>
      </c>
      <c r="E1427" s="10" t="str">
        <f>CONCATENATE(base_piv2[[#This Row],[kommune]]," (",base_piv2[[#This Row],[fotoår]],")")</f>
        <v>Tysnes  (2008)</v>
      </c>
      <c r="F1427" s="10" t="s">
        <v>470</v>
      </c>
      <c r="G1427" s="10">
        <v>5</v>
      </c>
      <c r="H1427" s="11" t="s">
        <v>909</v>
      </c>
    </row>
    <row r="1428" spans="1:8">
      <c r="A1428" s="10" t="s">
        <v>1376</v>
      </c>
      <c r="B1428" s="10" t="str">
        <f>MID(base_piv2[[#This Row],[fnr fylke]],4,25)</f>
        <v>Hordaland</v>
      </c>
      <c r="C1428" s="10" t="s">
        <v>682</v>
      </c>
      <c r="D1428" s="10" t="str">
        <f>MID(base_piv2[[#This Row],[knr kommune]],6,25)</f>
        <v xml:space="preserve">Tysnes </v>
      </c>
      <c r="E1428" s="10" t="str">
        <f>CONCATENATE(base_piv2[[#This Row],[kommune]]," (",base_piv2[[#This Row],[fotoår]],")")</f>
        <v>Tysnes  (2008)</v>
      </c>
      <c r="F1428" s="10" t="s">
        <v>471</v>
      </c>
      <c r="G1428" s="10">
        <v>1</v>
      </c>
      <c r="H1428" s="11" t="s">
        <v>909</v>
      </c>
    </row>
    <row r="1429" spans="1:8">
      <c r="A1429" s="10" t="s">
        <v>1376</v>
      </c>
      <c r="B1429" s="10" t="str">
        <f>MID(base_piv2[[#This Row],[fnr fylke]],4,25)</f>
        <v>Hordaland</v>
      </c>
      <c r="C1429" s="10" t="s">
        <v>682</v>
      </c>
      <c r="D1429" s="10" t="str">
        <f>MID(base_piv2[[#This Row],[knr kommune]],6,25)</f>
        <v xml:space="preserve">Tysnes </v>
      </c>
      <c r="E1429" s="10" t="str">
        <f>CONCATENATE(base_piv2[[#This Row],[kommune]]," (",base_piv2[[#This Row],[fotoår]],")")</f>
        <v>Tysnes  (2008)</v>
      </c>
      <c r="F1429" s="10" t="s">
        <v>472</v>
      </c>
      <c r="G1429" s="10">
        <v>1</v>
      </c>
      <c r="H1429" s="11" t="s">
        <v>909</v>
      </c>
    </row>
    <row r="1430" spans="1:8">
      <c r="A1430" s="10" t="s">
        <v>1376</v>
      </c>
      <c r="B1430" s="10" t="str">
        <f>MID(base_piv2[[#This Row],[fnr fylke]],4,25)</f>
        <v>Hordaland</v>
      </c>
      <c r="C1430" s="10" t="s">
        <v>683</v>
      </c>
      <c r="D1430" s="10" t="str">
        <f>MID(base_piv2[[#This Row],[knr kommune]],6,25)</f>
        <v xml:space="preserve">Kvinnherad </v>
      </c>
      <c r="E1430" s="10" t="str">
        <f>CONCATENATE(base_piv2[[#This Row],[kommune]]," (",base_piv2[[#This Row],[fotoår]],")")</f>
        <v>Kvinnherad  (2008)</v>
      </c>
      <c r="F1430" s="10" t="s">
        <v>467</v>
      </c>
      <c r="G1430" s="10">
        <v>101</v>
      </c>
      <c r="H1430" s="11" t="s">
        <v>909</v>
      </c>
    </row>
    <row r="1431" spans="1:8">
      <c r="A1431" s="10" t="s">
        <v>1376</v>
      </c>
      <c r="B1431" s="10" t="str">
        <f>MID(base_piv2[[#This Row],[fnr fylke]],4,25)</f>
        <v>Hordaland</v>
      </c>
      <c r="C1431" s="10" t="s">
        <v>683</v>
      </c>
      <c r="D1431" s="10" t="str">
        <f>MID(base_piv2[[#This Row],[knr kommune]],6,25)</f>
        <v xml:space="preserve">Kvinnherad </v>
      </c>
      <c r="E1431" s="10" t="str">
        <f>CONCATENATE(base_piv2[[#This Row],[kommune]]," (",base_piv2[[#This Row],[fotoår]],")")</f>
        <v>Kvinnherad  (2008)</v>
      </c>
      <c r="F1431" s="10" t="s">
        <v>466</v>
      </c>
      <c r="G1431" s="10">
        <v>12</v>
      </c>
      <c r="H1431" s="11" t="s">
        <v>909</v>
      </c>
    </row>
    <row r="1432" spans="1:8">
      <c r="A1432" s="10" t="s">
        <v>1376</v>
      </c>
      <c r="B1432" s="10" t="str">
        <f>MID(base_piv2[[#This Row],[fnr fylke]],4,25)</f>
        <v>Hordaland</v>
      </c>
      <c r="C1432" s="10" t="s">
        <v>683</v>
      </c>
      <c r="D1432" s="10" t="str">
        <f>MID(base_piv2[[#This Row],[knr kommune]],6,25)</f>
        <v xml:space="preserve">Kvinnherad </v>
      </c>
      <c r="E1432" s="10" t="str">
        <f>CONCATENATE(base_piv2[[#This Row],[kommune]]," (",base_piv2[[#This Row],[fotoår]],")")</f>
        <v>Kvinnherad  (2008)</v>
      </c>
      <c r="F1432" s="10" t="s">
        <v>468</v>
      </c>
      <c r="G1432" s="10">
        <v>32</v>
      </c>
      <c r="H1432" s="11" t="s">
        <v>909</v>
      </c>
    </row>
    <row r="1433" spans="1:8">
      <c r="A1433" s="10" t="s">
        <v>1376</v>
      </c>
      <c r="B1433" s="10" t="str">
        <f>MID(base_piv2[[#This Row],[fnr fylke]],4,25)</f>
        <v>Hordaland</v>
      </c>
      <c r="C1433" s="10" t="s">
        <v>683</v>
      </c>
      <c r="D1433" s="10" t="str">
        <f>MID(base_piv2[[#This Row],[knr kommune]],6,25)</f>
        <v xml:space="preserve">Kvinnherad </v>
      </c>
      <c r="E1433" s="10" t="str">
        <f>CONCATENATE(base_piv2[[#This Row],[kommune]]," (",base_piv2[[#This Row],[fotoår]],")")</f>
        <v>Kvinnherad  (2008)</v>
      </c>
      <c r="F1433" s="10" t="s">
        <v>918</v>
      </c>
      <c r="G1433" s="10">
        <v>17</v>
      </c>
      <c r="H1433" s="11" t="s">
        <v>909</v>
      </c>
    </row>
    <row r="1434" spans="1:8">
      <c r="A1434" s="10" t="s">
        <v>1376</v>
      </c>
      <c r="B1434" s="10" t="str">
        <f>MID(base_piv2[[#This Row],[fnr fylke]],4,25)</f>
        <v>Hordaland</v>
      </c>
      <c r="C1434" s="10" t="s">
        <v>683</v>
      </c>
      <c r="D1434" s="10" t="str">
        <f>MID(base_piv2[[#This Row],[knr kommune]],6,25)</f>
        <v xml:space="preserve">Kvinnherad </v>
      </c>
      <c r="E1434" s="10" t="str">
        <f>CONCATENATE(base_piv2[[#This Row],[kommune]]," (",base_piv2[[#This Row],[fotoår]],")")</f>
        <v>Kvinnherad  (2008)</v>
      </c>
      <c r="F1434" s="10" t="s">
        <v>470</v>
      </c>
      <c r="G1434" s="10">
        <v>90</v>
      </c>
      <c r="H1434" s="11" t="s">
        <v>909</v>
      </c>
    </row>
    <row r="1435" spans="1:8">
      <c r="A1435" s="10" t="s">
        <v>1376</v>
      </c>
      <c r="B1435" s="10" t="str">
        <f>MID(base_piv2[[#This Row],[fnr fylke]],4,25)</f>
        <v>Hordaland</v>
      </c>
      <c r="C1435" s="10" t="s">
        <v>683</v>
      </c>
      <c r="D1435" s="10" t="str">
        <f>MID(base_piv2[[#This Row],[knr kommune]],6,25)</f>
        <v xml:space="preserve">Kvinnherad </v>
      </c>
      <c r="E1435" s="10" t="str">
        <f>CONCATENATE(base_piv2[[#This Row],[kommune]]," (",base_piv2[[#This Row],[fotoår]],")")</f>
        <v>Kvinnherad  (2008)</v>
      </c>
      <c r="F1435" s="10" t="s">
        <v>471</v>
      </c>
      <c r="G1435" s="10">
        <v>24</v>
      </c>
      <c r="H1435" s="11" t="s">
        <v>909</v>
      </c>
    </row>
    <row r="1436" spans="1:8">
      <c r="A1436" s="10" t="s">
        <v>1376</v>
      </c>
      <c r="B1436" s="10" t="str">
        <f>MID(base_piv2[[#This Row],[fnr fylke]],4,25)</f>
        <v>Hordaland</v>
      </c>
      <c r="C1436" s="10" t="s">
        <v>683</v>
      </c>
      <c r="D1436" s="10" t="str">
        <f>MID(base_piv2[[#This Row],[knr kommune]],6,25)</f>
        <v xml:space="preserve">Kvinnherad </v>
      </c>
      <c r="E1436" s="10" t="str">
        <f>CONCATENATE(base_piv2[[#This Row],[kommune]]," (",base_piv2[[#This Row],[fotoår]],")")</f>
        <v>Kvinnherad  (2008)</v>
      </c>
      <c r="F1436" s="10" t="s">
        <v>472</v>
      </c>
      <c r="G1436" s="10">
        <v>40</v>
      </c>
      <c r="H1436" s="11" t="s">
        <v>909</v>
      </c>
    </row>
    <row r="1437" spans="1:8">
      <c r="A1437" s="10" t="s">
        <v>1376</v>
      </c>
      <c r="B1437" s="10" t="str">
        <f>MID(base_piv2[[#This Row],[fnr fylke]],4,25)</f>
        <v>Hordaland</v>
      </c>
      <c r="C1437" s="10" t="s">
        <v>684</v>
      </c>
      <c r="D1437" s="10" t="str">
        <f>MID(base_piv2[[#This Row],[knr kommune]],6,25)</f>
        <v xml:space="preserve">Jondal </v>
      </c>
      <c r="E1437" s="10" t="str">
        <f>CONCATENATE(base_piv2[[#This Row],[kommune]]," (",base_piv2[[#This Row],[fotoår]],")")</f>
        <v>Jondal  (2005)</v>
      </c>
      <c r="F1437" s="10" t="s">
        <v>467</v>
      </c>
      <c r="G1437" s="10">
        <v>8</v>
      </c>
      <c r="H1437" s="11" t="s">
        <v>911</v>
      </c>
    </row>
    <row r="1438" spans="1:8">
      <c r="A1438" s="10" t="s">
        <v>1376</v>
      </c>
      <c r="B1438" s="10" t="str">
        <f>MID(base_piv2[[#This Row],[fnr fylke]],4,25)</f>
        <v>Hordaland</v>
      </c>
      <c r="C1438" s="10" t="s">
        <v>684</v>
      </c>
      <c r="D1438" s="10" t="str">
        <f>MID(base_piv2[[#This Row],[knr kommune]],6,25)</f>
        <v xml:space="preserve">Jondal </v>
      </c>
      <c r="E1438" s="10" t="str">
        <f>CONCATENATE(base_piv2[[#This Row],[kommune]]," (",base_piv2[[#This Row],[fotoår]],")")</f>
        <v>Jondal  (2005)</v>
      </c>
      <c r="F1438" s="10" t="s">
        <v>466</v>
      </c>
      <c r="G1438" s="10">
        <v>2</v>
      </c>
      <c r="H1438" s="11" t="s">
        <v>911</v>
      </c>
    </row>
    <row r="1439" spans="1:8">
      <c r="A1439" s="10" t="s">
        <v>1376</v>
      </c>
      <c r="B1439" s="10" t="str">
        <f>MID(base_piv2[[#This Row],[fnr fylke]],4,25)</f>
        <v>Hordaland</v>
      </c>
      <c r="C1439" s="10" t="s">
        <v>684</v>
      </c>
      <c r="D1439" s="10" t="str">
        <f>MID(base_piv2[[#This Row],[knr kommune]],6,25)</f>
        <v xml:space="preserve">Jondal </v>
      </c>
      <c r="E1439" s="10" t="str">
        <f>CONCATENATE(base_piv2[[#This Row],[kommune]]," (",base_piv2[[#This Row],[fotoår]],")")</f>
        <v>Jondal  (2005)</v>
      </c>
      <c r="F1439" s="10" t="s">
        <v>468</v>
      </c>
      <c r="G1439" s="10">
        <v>3</v>
      </c>
      <c r="H1439" s="11" t="s">
        <v>911</v>
      </c>
    </row>
    <row r="1440" spans="1:8">
      <c r="A1440" s="10" t="s">
        <v>1376</v>
      </c>
      <c r="B1440" s="10" t="str">
        <f>MID(base_piv2[[#This Row],[fnr fylke]],4,25)</f>
        <v>Hordaland</v>
      </c>
      <c r="C1440" s="10" t="s">
        <v>684</v>
      </c>
      <c r="D1440" s="10" t="str">
        <f>MID(base_piv2[[#This Row],[knr kommune]],6,25)</f>
        <v xml:space="preserve">Jondal </v>
      </c>
      <c r="E1440" s="10" t="str">
        <f>CONCATENATE(base_piv2[[#This Row],[kommune]]," (",base_piv2[[#This Row],[fotoår]],")")</f>
        <v>Jondal  (2005)</v>
      </c>
      <c r="F1440" s="10" t="s">
        <v>918</v>
      </c>
      <c r="G1440" s="10">
        <v>6</v>
      </c>
      <c r="H1440" s="11" t="s">
        <v>911</v>
      </c>
    </row>
    <row r="1441" spans="1:8">
      <c r="A1441" s="10" t="s">
        <v>1376</v>
      </c>
      <c r="B1441" s="10" t="str">
        <f>MID(base_piv2[[#This Row],[fnr fylke]],4,25)</f>
        <v>Hordaland</v>
      </c>
      <c r="C1441" s="10" t="s">
        <v>684</v>
      </c>
      <c r="D1441" s="10" t="str">
        <f>MID(base_piv2[[#This Row],[knr kommune]],6,25)</f>
        <v xml:space="preserve">Jondal </v>
      </c>
      <c r="E1441" s="10" t="str">
        <f>CONCATENATE(base_piv2[[#This Row],[kommune]]," (",base_piv2[[#This Row],[fotoår]],")")</f>
        <v>Jondal  (2005)</v>
      </c>
      <c r="F1441" s="10" t="s">
        <v>470</v>
      </c>
      <c r="G1441" s="10">
        <v>7</v>
      </c>
      <c r="H1441" s="11" t="s">
        <v>911</v>
      </c>
    </row>
    <row r="1442" spans="1:8">
      <c r="A1442" s="10" t="s">
        <v>1376</v>
      </c>
      <c r="B1442" s="10" t="str">
        <f>MID(base_piv2[[#This Row],[fnr fylke]],4,25)</f>
        <v>Hordaland</v>
      </c>
      <c r="C1442" s="10" t="s">
        <v>684</v>
      </c>
      <c r="D1442" s="10" t="str">
        <f>MID(base_piv2[[#This Row],[knr kommune]],6,25)</f>
        <v xml:space="preserve">Jondal </v>
      </c>
      <c r="E1442" s="10" t="str">
        <f>CONCATENATE(base_piv2[[#This Row],[kommune]]," (",base_piv2[[#This Row],[fotoår]],")")</f>
        <v>Jondal  (2005)</v>
      </c>
      <c r="F1442" s="10" t="s">
        <v>471</v>
      </c>
      <c r="G1442" s="10">
        <v>3</v>
      </c>
      <c r="H1442" s="11" t="s">
        <v>911</v>
      </c>
    </row>
    <row r="1443" spans="1:8">
      <c r="A1443" s="10" t="s">
        <v>1376</v>
      </c>
      <c r="B1443" s="10" t="str">
        <f>MID(base_piv2[[#This Row],[fnr fylke]],4,25)</f>
        <v>Hordaland</v>
      </c>
      <c r="C1443" s="10" t="s">
        <v>684</v>
      </c>
      <c r="D1443" s="10" t="str">
        <f>MID(base_piv2[[#This Row],[knr kommune]],6,25)</f>
        <v xml:space="preserve">Jondal </v>
      </c>
      <c r="E1443" s="10" t="str">
        <f>CONCATENATE(base_piv2[[#This Row],[kommune]]," (",base_piv2[[#This Row],[fotoår]],")")</f>
        <v>Jondal  (2005)</v>
      </c>
      <c r="F1443" s="10" t="s">
        <v>472</v>
      </c>
      <c r="G1443" s="10">
        <v>0</v>
      </c>
      <c r="H1443" s="11" t="s">
        <v>911</v>
      </c>
    </row>
    <row r="1444" spans="1:8">
      <c r="A1444" s="10" t="s">
        <v>1376</v>
      </c>
      <c r="B1444" s="10" t="str">
        <f>MID(base_piv2[[#This Row],[fnr fylke]],4,25)</f>
        <v>Hordaland</v>
      </c>
      <c r="C1444" s="10" t="s">
        <v>685</v>
      </c>
      <c r="D1444" s="10" t="str">
        <f>MID(base_piv2[[#This Row],[knr kommune]],6,25)</f>
        <v xml:space="preserve">Odda </v>
      </c>
      <c r="E1444" s="10" t="str">
        <f>CONCATENATE(base_piv2[[#This Row],[kommune]]," (",base_piv2[[#This Row],[fotoår]],")")</f>
        <v>Odda  (2003)</v>
      </c>
      <c r="F1444" s="10" t="s">
        <v>467</v>
      </c>
      <c r="G1444" s="10">
        <v>10</v>
      </c>
      <c r="H1444" s="11" t="s">
        <v>904</v>
      </c>
    </row>
    <row r="1445" spans="1:8">
      <c r="A1445" s="10" t="s">
        <v>1376</v>
      </c>
      <c r="B1445" s="10" t="str">
        <f>MID(base_piv2[[#This Row],[fnr fylke]],4,25)</f>
        <v>Hordaland</v>
      </c>
      <c r="C1445" s="10" t="s">
        <v>685</v>
      </c>
      <c r="D1445" s="10" t="str">
        <f>MID(base_piv2[[#This Row],[knr kommune]],6,25)</f>
        <v xml:space="preserve">Odda </v>
      </c>
      <c r="E1445" s="10" t="str">
        <f>CONCATENATE(base_piv2[[#This Row],[kommune]]," (",base_piv2[[#This Row],[fotoår]],")")</f>
        <v>Odda  (2003)</v>
      </c>
      <c r="F1445" s="10" t="s">
        <v>466</v>
      </c>
      <c r="G1445" s="10">
        <v>1</v>
      </c>
      <c r="H1445" s="11" t="s">
        <v>904</v>
      </c>
    </row>
    <row r="1446" spans="1:8">
      <c r="A1446" s="10" t="s">
        <v>1376</v>
      </c>
      <c r="B1446" s="10" t="str">
        <f>MID(base_piv2[[#This Row],[fnr fylke]],4,25)</f>
        <v>Hordaland</v>
      </c>
      <c r="C1446" s="10" t="s">
        <v>685</v>
      </c>
      <c r="D1446" s="10" t="str">
        <f>MID(base_piv2[[#This Row],[knr kommune]],6,25)</f>
        <v xml:space="preserve">Odda </v>
      </c>
      <c r="E1446" s="10" t="str">
        <f>CONCATENATE(base_piv2[[#This Row],[kommune]]," (",base_piv2[[#This Row],[fotoår]],")")</f>
        <v>Odda  (2003)</v>
      </c>
      <c r="F1446" s="10" t="s">
        <v>468</v>
      </c>
      <c r="G1446" s="10">
        <v>18</v>
      </c>
      <c r="H1446" s="11" t="s">
        <v>904</v>
      </c>
    </row>
    <row r="1447" spans="1:8">
      <c r="A1447" s="10" t="s">
        <v>1376</v>
      </c>
      <c r="B1447" s="10" t="str">
        <f>MID(base_piv2[[#This Row],[fnr fylke]],4,25)</f>
        <v>Hordaland</v>
      </c>
      <c r="C1447" s="10" t="s">
        <v>685</v>
      </c>
      <c r="D1447" s="10" t="str">
        <f>MID(base_piv2[[#This Row],[knr kommune]],6,25)</f>
        <v xml:space="preserve">Odda </v>
      </c>
      <c r="E1447" s="10" t="str">
        <f>CONCATENATE(base_piv2[[#This Row],[kommune]]," (",base_piv2[[#This Row],[fotoår]],")")</f>
        <v>Odda  (2003)</v>
      </c>
      <c r="F1447" s="10" t="s">
        <v>918</v>
      </c>
      <c r="G1447" s="10">
        <v>12</v>
      </c>
      <c r="H1447" s="11" t="s">
        <v>904</v>
      </c>
    </row>
    <row r="1448" spans="1:8">
      <c r="A1448" s="10" t="s">
        <v>1376</v>
      </c>
      <c r="B1448" s="10" t="str">
        <f>MID(base_piv2[[#This Row],[fnr fylke]],4,25)</f>
        <v>Hordaland</v>
      </c>
      <c r="C1448" s="10" t="s">
        <v>685</v>
      </c>
      <c r="D1448" s="10" t="str">
        <f>MID(base_piv2[[#This Row],[knr kommune]],6,25)</f>
        <v xml:space="preserve">Odda </v>
      </c>
      <c r="E1448" s="10" t="str">
        <f>CONCATENATE(base_piv2[[#This Row],[kommune]]," (",base_piv2[[#This Row],[fotoår]],")")</f>
        <v>Odda  (2003)</v>
      </c>
      <c r="F1448" s="10" t="s">
        <v>470</v>
      </c>
      <c r="G1448" s="10">
        <v>12</v>
      </c>
      <c r="H1448" s="11" t="s">
        <v>904</v>
      </c>
    </row>
    <row r="1449" spans="1:8">
      <c r="A1449" s="10" t="s">
        <v>1376</v>
      </c>
      <c r="B1449" s="10" t="str">
        <f>MID(base_piv2[[#This Row],[fnr fylke]],4,25)</f>
        <v>Hordaland</v>
      </c>
      <c r="C1449" s="10" t="s">
        <v>685</v>
      </c>
      <c r="D1449" s="10" t="str">
        <f>MID(base_piv2[[#This Row],[knr kommune]],6,25)</f>
        <v xml:space="preserve">Odda </v>
      </c>
      <c r="E1449" s="10" t="str">
        <f>CONCATENATE(base_piv2[[#This Row],[kommune]]," (",base_piv2[[#This Row],[fotoår]],")")</f>
        <v>Odda  (2003)</v>
      </c>
      <c r="F1449" s="10" t="s">
        <v>471</v>
      </c>
      <c r="G1449" s="10">
        <v>0</v>
      </c>
      <c r="H1449" s="11" t="s">
        <v>904</v>
      </c>
    </row>
    <row r="1450" spans="1:8">
      <c r="A1450" s="10" t="s">
        <v>1376</v>
      </c>
      <c r="B1450" s="10" t="str">
        <f>MID(base_piv2[[#This Row],[fnr fylke]],4,25)</f>
        <v>Hordaland</v>
      </c>
      <c r="C1450" s="10" t="s">
        <v>685</v>
      </c>
      <c r="D1450" s="10" t="str">
        <f>MID(base_piv2[[#This Row],[knr kommune]],6,25)</f>
        <v xml:space="preserve">Odda </v>
      </c>
      <c r="E1450" s="10" t="str">
        <f>CONCATENATE(base_piv2[[#This Row],[kommune]]," (",base_piv2[[#This Row],[fotoår]],")")</f>
        <v>Odda  (2003)</v>
      </c>
      <c r="F1450" s="10" t="s">
        <v>472</v>
      </c>
      <c r="G1450" s="10">
        <v>12</v>
      </c>
      <c r="H1450" s="11" t="s">
        <v>904</v>
      </c>
    </row>
    <row r="1451" spans="1:8">
      <c r="A1451" s="10" t="s">
        <v>1376</v>
      </c>
      <c r="B1451" s="10" t="str">
        <f>MID(base_piv2[[#This Row],[fnr fylke]],4,25)</f>
        <v>Hordaland</v>
      </c>
      <c r="C1451" s="10" t="s">
        <v>686</v>
      </c>
      <c r="D1451" s="10" t="str">
        <f>MID(base_piv2[[#This Row],[knr kommune]],6,25)</f>
        <v xml:space="preserve">Ullensvang </v>
      </c>
      <c r="E1451" s="10" t="str">
        <f>CONCATENATE(base_piv2[[#This Row],[kommune]]," (",base_piv2[[#This Row],[fotoår]],")")</f>
        <v>Ullensvang  (2006)</v>
      </c>
      <c r="F1451" s="10" t="s">
        <v>467</v>
      </c>
      <c r="G1451" s="10">
        <v>43</v>
      </c>
      <c r="H1451" s="11" t="s">
        <v>910</v>
      </c>
    </row>
    <row r="1452" spans="1:8">
      <c r="A1452" s="10" t="s">
        <v>1376</v>
      </c>
      <c r="B1452" s="10" t="str">
        <f>MID(base_piv2[[#This Row],[fnr fylke]],4,25)</f>
        <v>Hordaland</v>
      </c>
      <c r="C1452" s="10" t="s">
        <v>686</v>
      </c>
      <c r="D1452" s="10" t="str">
        <f>MID(base_piv2[[#This Row],[knr kommune]],6,25)</f>
        <v xml:space="preserve">Ullensvang </v>
      </c>
      <c r="E1452" s="10" t="str">
        <f>CONCATENATE(base_piv2[[#This Row],[kommune]]," (",base_piv2[[#This Row],[fotoår]],")")</f>
        <v>Ullensvang  (2006)</v>
      </c>
      <c r="F1452" s="10" t="s">
        <v>466</v>
      </c>
      <c r="G1452" s="10">
        <v>5</v>
      </c>
      <c r="H1452" s="11" t="s">
        <v>910</v>
      </c>
    </row>
    <row r="1453" spans="1:8">
      <c r="A1453" s="10" t="s">
        <v>1376</v>
      </c>
      <c r="B1453" s="10" t="str">
        <f>MID(base_piv2[[#This Row],[fnr fylke]],4,25)</f>
        <v>Hordaland</v>
      </c>
      <c r="C1453" s="10" t="s">
        <v>686</v>
      </c>
      <c r="D1453" s="10" t="str">
        <f>MID(base_piv2[[#This Row],[knr kommune]],6,25)</f>
        <v xml:space="preserve">Ullensvang </v>
      </c>
      <c r="E1453" s="10" t="str">
        <f>CONCATENATE(base_piv2[[#This Row],[kommune]]," (",base_piv2[[#This Row],[fotoår]],")")</f>
        <v>Ullensvang  (2006)</v>
      </c>
      <c r="F1453" s="10" t="s">
        <v>468</v>
      </c>
      <c r="G1453" s="10">
        <v>28</v>
      </c>
      <c r="H1453" s="11" t="s">
        <v>910</v>
      </c>
    </row>
    <row r="1454" spans="1:8">
      <c r="A1454" s="10" t="s">
        <v>1376</v>
      </c>
      <c r="B1454" s="10" t="str">
        <f>MID(base_piv2[[#This Row],[fnr fylke]],4,25)</f>
        <v>Hordaland</v>
      </c>
      <c r="C1454" s="10" t="s">
        <v>686</v>
      </c>
      <c r="D1454" s="10" t="str">
        <f>MID(base_piv2[[#This Row],[knr kommune]],6,25)</f>
        <v xml:space="preserve">Ullensvang </v>
      </c>
      <c r="E1454" s="10" t="str">
        <f>CONCATENATE(base_piv2[[#This Row],[kommune]]," (",base_piv2[[#This Row],[fotoår]],")")</f>
        <v>Ullensvang  (2006)</v>
      </c>
      <c r="F1454" s="10" t="s">
        <v>918</v>
      </c>
      <c r="G1454" s="10">
        <v>29</v>
      </c>
      <c r="H1454" s="11" t="s">
        <v>910</v>
      </c>
    </row>
    <row r="1455" spans="1:8">
      <c r="A1455" s="10" t="s">
        <v>1376</v>
      </c>
      <c r="B1455" s="10" t="str">
        <f>MID(base_piv2[[#This Row],[fnr fylke]],4,25)</f>
        <v>Hordaland</v>
      </c>
      <c r="C1455" s="10" t="s">
        <v>686</v>
      </c>
      <c r="D1455" s="10" t="str">
        <f>MID(base_piv2[[#This Row],[knr kommune]],6,25)</f>
        <v xml:space="preserve">Ullensvang </v>
      </c>
      <c r="E1455" s="10" t="str">
        <f>CONCATENATE(base_piv2[[#This Row],[kommune]]," (",base_piv2[[#This Row],[fotoår]],")")</f>
        <v>Ullensvang  (2006)</v>
      </c>
      <c r="F1455" s="10" t="s">
        <v>470</v>
      </c>
      <c r="G1455" s="10">
        <v>44</v>
      </c>
      <c r="H1455" s="11" t="s">
        <v>910</v>
      </c>
    </row>
    <row r="1456" spans="1:8">
      <c r="A1456" s="10" t="s">
        <v>1376</v>
      </c>
      <c r="B1456" s="10" t="str">
        <f>MID(base_piv2[[#This Row],[fnr fylke]],4,25)</f>
        <v>Hordaland</v>
      </c>
      <c r="C1456" s="10" t="s">
        <v>686</v>
      </c>
      <c r="D1456" s="10" t="str">
        <f>MID(base_piv2[[#This Row],[knr kommune]],6,25)</f>
        <v xml:space="preserve">Ullensvang </v>
      </c>
      <c r="E1456" s="10" t="str">
        <f>CONCATENATE(base_piv2[[#This Row],[kommune]]," (",base_piv2[[#This Row],[fotoår]],")")</f>
        <v>Ullensvang  (2006)</v>
      </c>
      <c r="F1456" s="10" t="s">
        <v>471</v>
      </c>
      <c r="G1456" s="10">
        <v>5</v>
      </c>
      <c r="H1456" s="11" t="s">
        <v>910</v>
      </c>
    </row>
    <row r="1457" spans="1:8">
      <c r="A1457" s="10" t="s">
        <v>1376</v>
      </c>
      <c r="B1457" s="10" t="str">
        <f>MID(base_piv2[[#This Row],[fnr fylke]],4,25)</f>
        <v>Hordaland</v>
      </c>
      <c r="C1457" s="10" t="s">
        <v>686</v>
      </c>
      <c r="D1457" s="10" t="str">
        <f>MID(base_piv2[[#This Row],[knr kommune]],6,25)</f>
        <v xml:space="preserve">Ullensvang </v>
      </c>
      <c r="E1457" s="10" t="str">
        <f>CONCATENATE(base_piv2[[#This Row],[kommune]]," (",base_piv2[[#This Row],[fotoår]],")")</f>
        <v>Ullensvang  (2006)</v>
      </c>
      <c r="F1457" s="10" t="s">
        <v>472</v>
      </c>
      <c r="G1457" s="10">
        <v>22</v>
      </c>
      <c r="H1457" s="11" t="s">
        <v>910</v>
      </c>
    </row>
    <row r="1458" spans="1:8">
      <c r="A1458" s="10" t="s">
        <v>1376</v>
      </c>
      <c r="B1458" s="10" t="str">
        <f>MID(base_piv2[[#This Row],[fnr fylke]],4,25)</f>
        <v>Hordaland</v>
      </c>
      <c r="C1458" s="10" t="s">
        <v>687</v>
      </c>
      <c r="D1458" s="10" t="str">
        <f>MID(base_piv2[[#This Row],[knr kommune]],6,25)</f>
        <v xml:space="preserve">Eidfjord </v>
      </c>
      <c r="E1458" s="10" t="str">
        <f>CONCATENATE(base_piv2[[#This Row],[kommune]]," (",base_piv2[[#This Row],[fotoår]],")")</f>
        <v>Eidfjord  (2006)</v>
      </c>
      <c r="F1458" s="10" t="s">
        <v>467</v>
      </c>
      <c r="G1458" s="10">
        <v>16</v>
      </c>
      <c r="H1458" s="11" t="s">
        <v>910</v>
      </c>
    </row>
    <row r="1459" spans="1:8">
      <c r="A1459" s="10" t="s">
        <v>1376</v>
      </c>
      <c r="B1459" s="10" t="str">
        <f>MID(base_piv2[[#This Row],[fnr fylke]],4,25)</f>
        <v>Hordaland</v>
      </c>
      <c r="C1459" s="10" t="s">
        <v>687</v>
      </c>
      <c r="D1459" s="10" t="str">
        <f>MID(base_piv2[[#This Row],[knr kommune]],6,25)</f>
        <v xml:space="preserve">Eidfjord </v>
      </c>
      <c r="E1459" s="10" t="str">
        <f>CONCATENATE(base_piv2[[#This Row],[kommune]]," (",base_piv2[[#This Row],[fotoår]],")")</f>
        <v>Eidfjord  (2006)</v>
      </c>
      <c r="F1459" s="10" t="s">
        <v>466</v>
      </c>
      <c r="G1459" s="10">
        <v>4</v>
      </c>
      <c r="H1459" s="11" t="s">
        <v>910</v>
      </c>
    </row>
    <row r="1460" spans="1:8">
      <c r="A1460" s="10" t="s">
        <v>1376</v>
      </c>
      <c r="B1460" s="10" t="str">
        <f>MID(base_piv2[[#This Row],[fnr fylke]],4,25)</f>
        <v>Hordaland</v>
      </c>
      <c r="C1460" s="10" t="s">
        <v>687</v>
      </c>
      <c r="D1460" s="10" t="str">
        <f>MID(base_piv2[[#This Row],[knr kommune]],6,25)</f>
        <v xml:space="preserve">Eidfjord </v>
      </c>
      <c r="E1460" s="10" t="str">
        <f>CONCATENATE(base_piv2[[#This Row],[kommune]]," (",base_piv2[[#This Row],[fotoår]],")")</f>
        <v>Eidfjord  (2006)</v>
      </c>
      <c r="F1460" s="10" t="s">
        <v>468</v>
      </c>
      <c r="G1460" s="10">
        <v>13</v>
      </c>
      <c r="H1460" s="11" t="s">
        <v>910</v>
      </c>
    </row>
    <row r="1461" spans="1:8">
      <c r="A1461" s="10" t="s">
        <v>1376</v>
      </c>
      <c r="B1461" s="10" t="str">
        <f>MID(base_piv2[[#This Row],[fnr fylke]],4,25)</f>
        <v>Hordaland</v>
      </c>
      <c r="C1461" s="10" t="s">
        <v>687</v>
      </c>
      <c r="D1461" s="10" t="str">
        <f>MID(base_piv2[[#This Row],[knr kommune]],6,25)</f>
        <v xml:space="preserve">Eidfjord </v>
      </c>
      <c r="E1461" s="10" t="str">
        <f>CONCATENATE(base_piv2[[#This Row],[kommune]]," (",base_piv2[[#This Row],[fotoår]],")")</f>
        <v>Eidfjord  (2006)</v>
      </c>
      <c r="F1461" s="10" t="s">
        <v>918</v>
      </c>
      <c r="G1461" s="10">
        <v>41</v>
      </c>
      <c r="H1461" s="11" t="s">
        <v>910</v>
      </c>
    </row>
    <row r="1462" spans="1:8">
      <c r="A1462" s="10" t="s">
        <v>1376</v>
      </c>
      <c r="B1462" s="10" t="str">
        <f>MID(base_piv2[[#This Row],[fnr fylke]],4,25)</f>
        <v>Hordaland</v>
      </c>
      <c r="C1462" s="10" t="s">
        <v>687</v>
      </c>
      <c r="D1462" s="10" t="str">
        <f>MID(base_piv2[[#This Row],[knr kommune]],6,25)</f>
        <v xml:space="preserve">Eidfjord </v>
      </c>
      <c r="E1462" s="10" t="str">
        <f>CONCATENATE(base_piv2[[#This Row],[kommune]]," (",base_piv2[[#This Row],[fotoår]],")")</f>
        <v>Eidfjord  (2006)</v>
      </c>
      <c r="F1462" s="10" t="s">
        <v>470</v>
      </c>
      <c r="G1462" s="10">
        <v>9</v>
      </c>
      <c r="H1462" s="11" t="s">
        <v>910</v>
      </c>
    </row>
    <row r="1463" spans="1:8">
      <c r="A1463" s="10" t="s">
        <v>1376</v>
      </c>
      <c r="B1463" s="10" t="str">
        <f>MID(base_piv2[[#This Row],[fnr fylke]],4,25)</f>
        <v>Hordaland</v>
      </c>
      <c r="C1463" s="10" t="s">
        <v>687</v>
      </c>
      <c r="D1463" s="10" t="str">
        <f>MID(base_piv2[[#This Row],[knr kommune]],6,25)</f>
        <v xml:space="preserve">Eidfjord </v>
      </c>
      <c r="E1463" s="10" t="str">
        <f>CONCATENATE(base_piv2[[#This Row],[kommune]]," (",base_piv2[[#This Row],[fotoår]],")")</f>
        <v>Eidfjord  (2006)</v>
      </c>
      <c r="F1463" s="10" t="s">
        <v>471</v>
      </c>
      <c r="G1463" s="10">
        <v>2</v>
      </c>
      <c r="H1463" s="11" t="s">
        <v>910</v>
      </c>
    </row>
    <row r="1464" spans="1:8">
      <c r="A1464" s="10" t="s">
        <v>1376</v>
      </c>
      <c r="B1464" s="10" t="str">
        <f>MID(base_piv2[[#This Row],[fnr fylke]],4,25)</f>
        <v>Hordaland</v>
      </c>
      <c r="C1464" s="10" t="s">
        <v>687</v>
      </c>
      <c r="D1464" s="10" t="str">
        <f>MID(base_piv2[[#This Row],[knr kommune]],6,25)</f>
        <v xml:space="preserve">Eidfjord </v>
      </c>
      <c r="E1464" s="10" t="str">
        <f>CONCATENATE(base_piv2[[#This Row],[kommune]]," (",base_piv2[[#This Row],[fotoår]],")")</f>
        <v>Eidfjord  (2006)</v>
      </c>
      <c r="F1464" s="10" t="s">
        <v>472</v>
      </c>
      <c r="G1464" s="10">
        <v>3</v>
      </c>
      <c r="H1464" s="11" t="s">
        <v>910</v>
      </c>
    </row>
    <row r="1465" spans="1:8">
      <c r="A1465" s="10" t="s">
        <v>1376</v>
      </c>
      <c r="B1465" s="10" t="str">
        <f>MID(base_piv2[[#This Row],[fnr fylke]],4,25)</f>
        <v>Hordaland</v>
      </c>
      <c r="C1465" s="10" t="s">
        <v>688</v>
      </c>
      <c r="D1465" s="10" t="str">
        <f>MID(base_piv2[[#This Row],[knr kommune]],6,25)</f>
        <v xml:space="preserve">Ulvik </v>
      </c>
      <c r="E1465" s="10" t="str">
        <f>CONCATENATE(base_piv2[[#This Row],[kommune]]," (",base_piv2[[#This Row],[fotoår]],")")</f>
        <v>Ulvik  (2002)</v>
      </c>
      <c r="F1465" s="10" t="s">
        <v>467</v>
      </c>
      <c r="G1465" s="10">
        <v>9</v>
      </c>
      <c r="H1465" s="11" t="s">
        <v>906</v>
      </c>
    </row>
    <row r="1466" spans="1:8">
      <c r="A1466" s="10" t="s">
        <v>1376</v>
      </c>
      <c r="B1466" s="10" t="str">
        <f>MID(base_piv2[[#This Row],[fnr fylke]],4,25)</f>
        <v>Hordaland</v>
      </c>
      <c r="C1466" s="10" t="s">
        <v>688</v>
      </c>
      <c r="D1466" s="10" t="str">
        <f>MID(base_piv2[[#This Row],[knr kommune]],6,25)</f>
        <v xml:space="preserve">Ulvik </v>
      </c>
      <c r="E1466" s="10" t="str">
        <f>CONCATENATE(base_piv2[[#This Row],[kommune]]," (",base_piv2[[#This Row],[fotoår]],")")</f>
        <v>Ulvik  (2002)</v>
      </c>
      <c r="F1466" s="10" t="s">
        <v>466</v>
      </c>
      <c r="G1466" s="10">
        <v>3</v>
      </c>
      <c r="H1466" s="11" t="s">
        <v>906</v>
      </c>
    </row>
    <row r="1467" spans="1:8">
      <c r="A1467" s="10" t="s">
        <v>1376</v>
      </c>
      <c r="B1467" s="10" t="str">
        <f>MID(base_piv2[[#This Row],[fnr fylke]],4,25)</f>
        <v>Hordaland</v>
      </c>
      <c r="C1467" s="10" t="s">
        <v>688</v>
      </c>
      <c r="D1467" s="10" t="str">
        <f>MID(base_piv2[[#This Row],[knr kommune]],6,25)</f>
        <v xml:space="preserve">Ulvik </v>
      </c>
      <c r="E1467" s="10" t="str">
        <f>CONCATENATE(base_piv2[[#This Row],[kommune]]," (",base_piv2[[#This Row],[fotoår]],")")</f>
        <v>Ulvik  (2002)</v>
      </c>
      <c r="F1467" s="10" t="s">
        <v>468</v>
      </c>
      <c r="G1467" s="10">
        <v>22</v>
      </c>
      <c r="H1467" s="11" t="s">
        <v>906</v>
      </c>
    </row>
    <row r="1468" spans="1:8">
      <c r="A1468" s="10" t="s">
        <v>1376</v>
      </c>
      <c r="B1468" s="10" t="str">
        <f>MID(base_piv2[[#This Row],[fnr fylke]],4,25)</f>
        <v>Hordaland</v>
      </c>
      <c r="C1468" s="10" t="s">
        <v>688</v>
      </c>
      <c r="D1468" s="10" t="str">
        <f>MID(base_piv2[[#This Row],[knr kommune]],6,25)</f>
        <v xml:space="preserve">Ulvik </v>
      </c>
      <c r="E1468" s="10" t="str">
        <f>CONCATENATE(base_piv2[[#This Row],[kommune]]," (",base_piv2[[#This Row],[fotoår]],")")</f>
        <v>Ulvik  (2002)</v>
      </c>
      <c r="F1468" s="10" t="s">
        <v>918</v>
      </c>
      <c r="G1468" s="10">
        <v>5</v>
      </c>
      <c r="H1468" s="11" t="s">
        <v>906</v>
      </c>
    </row>
    <row r="1469" spans="1:8">
      <c r="A1469" s="10" t="s">
        <v>1376</v>
      </c>
      <c r="B1469" s="10" t="str">
        <f>MID(base_piv2[[#This Row],[fnr fylke]],4,25)</f>
        <v>Hordaland</v>
      </c>
      <c r="C1469" s="10" t="s">
        <v>688</v>
      </c>
      <c r="D1469" s="10" t="str">
        <f>MID(base_piv2[[#This Row],[knr kommune]],6,25)</f>
        <v xml:space="preserve">Ulvik </v>
      </c>
      <c r="E1469" s="10" t="str">
        <f>CONCATENATE(base_piv2[[#This Row],[kommune]]," (",base_piv2[[#This Row],[fotoår]],")")</f>
        <v>Ulvik  (2002)</v>
      </c>
      <c r="F1469" s="10" t="s">
        <v>470</v>
      </c>
      <c r="G1469" s="10">
        <v>10</v>
      </c>
      <c r="H1469" s="11" t="s">
        <v>906</v>
      </c>
    </row>
    <row r="1470" spans="1:8">
      <c r="A1470" s="10" t="s">
        <v>1376</v>
      </c>
      <c r="B1470" s="10" t="str">
        <f>MID(base_piv2[[#This Row],[fnr fylke]],4,25)</f>
        <v>Hordaland</v>
      </c>
      <c r="C1470" s="10" t="s">
        <v>688</v>
      </c>
      <c r="D1470" s="10" t="str">
        <f>MID(base_piv2[[#This Row],[knr kommune]],6,25)</f>
        <v xml:space="preserve">Ulvik </v>
      </c>
      <c r="E1470" s="10" t="str">
        <f>CONCATENATE(base_piv2[[#This Row],[kommune]]," (",base_piv2[[#This Row],[fotoår]],")")</f>
        <v>Ulvik  (2002)</v>
      </c>
      <c r="F1470" s="10" t="s">
        <v>471</v>
      </c>
      <c r="G1470" s="10">
        <v>2</v>
      </c>
      <c r="H1470" s="11" t="s">
        <v>906</v>
      </c>
    </row>
    <row r="1471" spans="1:8">
      <c r="A1471" s="10" t="s">
        <v>1376</v>
      </c>
      <c r="B1471" s="10" t="str">
        <f>MID(base_piv2[[#This Row],[fnr fylke]],4,25)</f>
        <v>Hordaland</v>
      </c>
      <c r="C1471" s="10" t="s">
        <v>688</v>
      </c>
      <c r="D1471" s="10" t="str">
        <f>MID(base_piv2[[#This Row],[knr kommune]],6,25)</f>
        <v xml:space="preserve">Ulvik </v>
      </c>
      <c r="E1471" s="10" t="str">
        <f>CONCATENATE(base_piv2[[#This Row],[kommune]]," (",base_piv2[[#This Row],[fotoår]],")")</f>
        <v>Ulvik  (2002)</v>
      </c>
      <c r="F1471" s="10" t="s">
        <v>472</v>
      </c>
      <c r="G1471" s="10">
        <v>6</v>
      </c>
      <c r="H1471" s="11" t="s">
        <v>906</v>
      </c>
    </row>
    <row r="1472" spans="1:8">
      <c r="A1472" s="10" t="s">
        <v>1376</v>
      </c>
      <c r="B1472" s="10" t="str">
        <f>MID(base_piv2[[#This Row],[fnr fylke]],4,25)</f>
        <v>Hordaland</v>
      </c>
      <c r="C1472" s="10" t="s">
        <v>689</v>
      </c>
      <c r="D1472" s="10" t="str">
        <f>MID(base_piv2[[#This Row],[knr kommune]],6,25)</f>
        <v xml:space="preserve">Granvin </v>
      </c>
      <c r="E1472" s="10" t="str">
        <f>CONCATENATE(base_piv2[[#This Row],[kommune]]," (",base_piv2[[#This Row],[fotoår]],")")</f>
        <v>Granvin  (2007)</v>
      </c>
      <c r="F1472" s="10" t="s">
        <v>467</v>
      </c>
      <c r="G1472" s="10">
        <v>4</v>
      </c>
      <c r="H1472" s="11" t="s">
        <v>907</v>
      </c>
    </row>
    <row r="1473" spans="1:8">
      <c r="A1473" s="10" t="s">
        <v>1376</v>
      </c>
      <c r="B1473" s="10" t="str">
        <f>MID(base_piv2[[#This Row],[fnr fylke]],4,25)</f>
        <v>Hordaland</v>
      </c>
      <c r="C1473" s="10" t="s">
        <v>689</v>
      </c>
      <c r="D1473" s="10" t="str">
        <f>MID(base_piv2[[#This Row],[knr kommune]],6,25)</f>
        <v xml:space="preserve">Granvin </v>
      </c>
      <c r="E1473" s="10" t="str">
        <f>CONCATENATE(base_piv2[[#This Row],[kommune]]," (",base_piv2[[#This Row],[fotoår]],")")</f>
        <v>Granvin  (2007)</v>
      </c>
      <c r="F1473" s="10" t="s">
        <v>466</v>
      </c>
      <c r="G1473" s="10">
        <v>1</v>
      </c>
      <c r="H1473" s="11" t="s">
        <v>907</v>
      </c>
    </row>
    <row r="1474" spans="1:8">
      <c r="A1474" s="10" t="s">
        <v>1376</v>
      </c>
      <c r="B1474" s="10" t="str">
        <f>MID(base_piv2[[#This Row],[fnr fylke]],4,25)</f>
        <v>Hordaland</v>
      </c>
      <c r="C1474" s="10" t="s">
        <v>689</v>
      </c>
      <c r="D1474" s="10" t="str">
        <f>MID(base_piv2[[#This Row],[knr kommune]],6,25)</f>
        <v xml:space="preserve">Granvin </v>
      </c>
      <c r="E1474" s="10" t="str">
        <f>CONCATENATE(base_piv2[[#This Row],[kommune]]," (",base_piv2[[#This Row],[fotoår]],")")</f>
        <v>Granvin  (2007)</v>
      </c>
      <c r="F1474" s="10" t="s">
        <v>468</v>
      </c>
      <c r="G1474" s="10">
        <v>8</v>
      </c>
      <c r="H1474" s="11" t="s">
        <v>907</v>
      </c>
    </row>
    <row r="1475" spans="1:8">
      <c r="A1475" s="10" t="s">
        <v>1376</v>
      </c>
      <c r="B1475" s="10" t="str">
        <f>MID(base_piv2[[#This Row],[fnr fylke]],4,25)</f>
        <v>Hordaland</v>
      </c>
      <c r="C1475" s="10" t="s">
        <v>689</v>
      </c>
      <c r="D1475" s="10" t="str">
        <f>MID(base_piv2[[#This Row],[knr kommune]],6,25)</f>
        <v xml:space="preserve">Granvin </v>
      </c>
      <c r="E1475" s="10" t="str">
        <f>CONCATENATE(base_piv2[[#This Row],[kommune]]," (",base_piv2[[#This Row],[fotoår]],")")</f>
        <v>Granvin  (2007)</v>
      </c>
      <c r="F1475" s="10" t="s">
        <v>918</v>
      </c>
      <c r="G1475" s="10">
        <v>25</v>
      </c>
      <c r="H1475" s="11" t="s">
        <v>907</v>
      </c>
    </row>
    <row r="1476" spans="1:8">
      <c r="A1476" s="10" t="s">
        <v>1376</v>
      </c>
      <c r="B1476" s="10" t="str">
        <f>MID(base_piv2[[#This Row],[fnr fylke]],4,25)</f>
        <v>Hordaland</v>
      </c>
      <c r="C1476" s="10" t="s">
        <v>689</v>
      </c>
      <c r="D1476" s="10" t="str">
        <f>MID(base_piv2[[#This Row],[knr kommune]],6,25)</f>
        <v xml:space="preserve">Granvin </v>
      </c>
      <c r="E1476" s="10" t="str">
        <f>CONCATENATE(base_piv2[[#This Row],[kommune]]," (",base_piv2[[#This Row],[fotoår]],")")</f>
        <v>Granvin  (2007)</v>
      </c>
      <c r="F1476" s="10" t="s">
        <v>470</v>
      </c>
      <c r="G1476" s="10">
        <v>20</v>
      </c>
      <c r="H1476" s="11" t="s">
        <v>907</v>
      </c>
    </row>
    <row r="1477" spans="1:8">
      <c r="A1477" s="10" t="s">
        <v>1376</v>
      </c>
      <c r="B1477" s="10" t="str">
        <f>MID(base_piv2[[#This Row],[fnr fylke]],4,25)</f>
        <v>Hordaland</v>
      </c>
      <c r="C1477" s="10" t="s">
        <v>689</v>
      </c>
      <c r="D1477" s="10" t="str">
        <f>MID(base_piv2[[#This Row],[knr kommune]],6,25)</f>
        <v xml:space="preserve">Granvin </v>
      </c>
      <c r="E1477" s="10" t="str">
        <f>CONCATENATE(base_piv2[[#This Row],[kommune]]," (",base_piv2[[#This Row],[fotoår]],")")</f>
        <v>Granvin  (2007)</v>
      </c>
      <c r="F1477" s="10" t="s">
        <v>471</v>
      </c>
      <c r="G1477" s="10">
        <v>0</v>
      </c>
      <c r="H1477" s="11" t="s">
        <v>907</v>
      </c>
    </row>
    <row r="1478" spans="1:8">
      <c r="A1478" s="10" t="s">
        <v>1376</v>
      </c>
      <c r="B1478" s="10" t="str">
        <f>MID(base_piv2[[#This Row],[fnr fylke]],4,25)</f>
        <v>Hordaland</v>
      </c>
      <c r="C1478" s="10" t="s">
        <v>689</v>
      </c>
      <c r="D1478" s="10" t="str">
        <f>MID(base_piv2[[#This Row],[knr kommune]],6,25)</f>
        <v xml:space="preserve">Granvin </v>
      </c>
      <c r="E1478" s="10" t="str">
        <f>CONCATENATE(base_piv2[[#This Row],[kommune]]," (",base_piv2[[#This Row],[fotoår]],")")</f>
        <v>Granvin  (2007)</v>
      </c>
      <c r="F1478" s="10" t="s">
        <v>472</v>
      </c>
      <c r="G1478" s="10">
        <v>1</v>
      </c>
      <c r="H1478" s="11" t="s">
        <v>907</v>
      </c>
    </row>
    <row r="1479" spans="1:8">
      <c r="A1479" s="10" t="s">
        <v>1376</v>
      </c>
      <c r="B1479" s="10" t="str">
        <f>MID(base_piv2[[#This Row],[fnr fylke]],4,25)</f>
        <v>Hordaland</v>
      </c>
      <c r="C1479" s="10" t="s">
        <v>690</v>
      </c>
      <c r="D1479" s="10" t="str">
        <f>MID(base_piv2[[#This Row],[knr kommune]],6,25)</f>
        <v xml:space="preserve">Voss </v>
      </c>
      <c r="E1479" s="10" t="str">
        <f>CONCATENATE(base_piv2[[#This Row],[kommune]]," (",base_piv2[[#This Row],[fotoår]],")")</f>
        <v>Voss  (2008)</v>
      </c>
      <c r="F1479" s="10" t="s">
        <v>467</v>
      </c>
      <c r="G1479" s="10">
        <v>96</v>
      </c>
      <c r="H1479" s="11" t="s">
        <v>909</v>
      </c>
    </row>
    <row r="1480" spans="1:8">
      <c r="A1480" s="10" t="s">
        <v>1376</v>
      </c>
      <c r="B1480" s="10" t="str">
        <f>MID(base_piv2[[#This Row],[fnr fylke]],4,25)</f>
        <v>Hordaland</v>
      </c>
      <c r="C1480" s="10" t="s">
        <v>690</v>
      </c>
      <c r="D1480" s="10" t="str">
        <f>MID(base_piv2[[#This Row],[knr kommune]],6,25)</f>
        <v xml:space="preserve">Voss </v>
      </c>
      <c r="E1480" s="10" t="str">
        <f>CONCATENATE(base_piv2[[#This Row],[kommune]]," (",base_piv2[[#This Row],[fotoår]],")")</f>
        <v>Voss  (2008)</v>
      </c>
      <c r="F1480" s="10" t="s">
        <v>466</v>
      </c>
      <c r="G1480" s="10">
        <v>31</v>
      </c>
      <c r="H1480" s="11" t="s">
        <v>909</v>
      </c>
    </row>
    <row r="1481" spans="1:8">
      <c r="A1481" s="10" t="s">
        <v>1376</v>
      </c>
      <c r="B1481" s="10" t="str">
        <f>MID(base_piv2[[#This Row],[fnr fylke]],4,25)</f>
        <v>Hordaland</v>
      </c>
      <c r="C1481" s="10" t="s">
        <v>690</v>
      </c>
      <c r="D1481" s="10" t="str">
        <f>MID(base_piv2[[#This Row],[knr kommune]],6,25)</f>
        <v xml:space="preserve">Voss </v>
      </c>
      <c r="E1481" s="10" t="str">
        <f>CONCATENATE(base_piv2[[#This Row],[kommune]]," (",base_piv2[[#This Row],[fotoår]],")")</f>
        <v>Voss  (2008)</v>
      </c>
      <c r="F1481" s="10" t="s">
        <v>468</v>
      </c>
      <c r="G1481" s="10">
        <v>88</v>
      </c>
      <c r="H1481" s="11" t="s">
        <v>909</v>
      </c>
    </row>
    <row r="1482" spans="1:8">
      <c r="A1482" s="10" t="s">
        <v>1376</v>
      </c>
      <c r="B1482" s="10" t="str">
        <f>MID(base_piv2[[#This Row],[fnr fylke]],4,25)</f>
        <v>Hordaland</v>
      </c>
      <c r="C1482" s="10" t="s">
        <v>690</v>
      </c>
      <c r="D1482" s="10" t="str">
        <f>MID(base_piv2[[#This Row],[knr kommune]],6,25)</f>
        <v xml:space="preserve">Voss </v>
      </c>
      <c r="E1482" s="10" t="str">
        <f>CONCATENATE(base_piv2[[#This Row],[kommune]]," (",base_piv2[[#This Row],[fotoår]],")")</f>
        <v>Voss  (2008)</v>
      </c>
      <c r="F1482" s="10" t="s">
        <v>918</v>
      </c>
      <c r="G1482" s="10">
        <v>72</v>
      </c>
      <c r="H1482" s="11" t="s">
        <v>909</v>
      </c>
    </row>
    <row r="1483" spans="1:8">
      <c r="A1483" s="10" t="s">
        <v>1376</v>
      </c>
      <c r="B1483" s="10" t="str">
        <f>MID(base_piv2[[#This Row],[fnr fylke]],4,25)</f>
        <v>Hordaland</v>
      </c>
      <c r="C1483" s="10" t="s">
        <v>690</v>
      </c>
      <c r="D1483" s="10" t="str">
        <f>MID(base_piv2[[#This Row],[knr kommune]],6,25)</f>
        <v xml:space="preserve">Voss </v>
      </c>
      <c r="E1483" s="10" t="str">
        <f>CONCATENATE(base_piv2[[#This Row],[kommune]]," (",base_piv2[[#This Row],[fotoår]],")")</f>
        <v>Voss  (2008)</v>
      </c>
      <c r="F1483" s="10" t="s">
        <v>470</v>
      </c>
      <c r="G1483" s="10">
        <v>94</v>
      </c>
      <c r="H1483" s="11" t="s">
        <v>909</v>
      </c>
    </row>
    <row r="1484" spans="1:8">
      <c r="A1484" s="10" t="s">
        <v>1376</v>
      </c>
      <c r="B1484" s="10" t="str">
        <f>MID(base_piv2[[#This Row],[fnr fylke]],4,25)</f>
        <v>Hordaland</v>
      </c>
      <c r="C1484" s="10" t="s">
        <v>690</v>
      </c>
      <c r="D1484" s="10" t="str">
        <f>MID(base_piv2[[#This Row],[knr kommune]],6,25)</f>
        <v xml:space="preserve">Voss </v>
      </c>
      <c r="E1484" s="10" t="str">
        <f>CONCATENATE(base_piv2[[#This Row],[kommune]]," (",base_piv2[[#This Row],[fotoår]],")")</f>
        <v>Voss  (2008)</v>
      </c>
      <c r="F1484" s="10" t="s">
        <v>471</v>
      </c>
      <c r="G1484" s="10">
        <v>66</v>
      </c>
      <c r="H1484" s="11" t="s">
        <v>909</v>
      </c>
    </row>
    <row r="1485" spans="1:8">
      <c r="A1485" s="10" t="s">
        <v>1376</v>
      </c>
      <c r="B1485" s="10" t="str">
        <f>MID(base_piv2[[#This Row],[fnr fylke]],4,25)</f>
        <v>Hordaland</v>
      </c>
      <c r="C1485" s="10" t="s">
        <v>690</v>
      </c>
      <c r="D1485" s="10" t="str">
        <f>MID(base_piv2[[#This Row],[knr kommune]],6,25)</f>
        <v xml:space="preserve">Voss </v>
      </c>
      <c r="E1485" s="10" t="str">
        <f>CONCATENATE(base_piv2[[#This Row],[kommune]]," (",base_piv2[[#This Row],[fotoår]],")")</f>
        <v>Voss  (2008)</v>
      </c>
      <c r="F1485" s="10" t="s">
        <v>472</v>
      </c>
      <c r="G1485" s="10">
        <v>37</v>
      </c>
      <c r="H1485" s="11" t="s">
        <v>909</v>
      </c>
    </row>
    <row r="1486" spans="1:8">
      <c r="A1486" s="10" t="s">
        <v>1376</v>
      </c>
      <c r="B1486" s="10" t="str">
        <f>MID(base_piv2[[#This Row],[fnr fylke]],4,25)</f>
        <v>Hordaland</v>
      </c>
      <c r="C1486" s="10" t="s">
        <v>691</v>
      </c>
      <c r="D1486" s="10" t="str">
        <f>MID(base_piv2[[#This Row],[knr kommune]],6,25)</f>
        <v xml:space="preserve">Kvam </v>
      </c>
      <c r="E1486" s="10" t="str">
        <f>CONCATENATE(base_piv2[[#This Row],[kommune]]," (",base_piv2[[#This Row],[fotoår]],")")</f>
        <v>Kvam  (2008)</v>
      </c>
      <c r="F1486" s="10" t="s">
        <v>467</v>
      </c>
      <c r="G1486" s="10">
        <v>70</v>
      </c>
      <c r="H1486" s="11" t="s">
        <v>909</v>
      </c>
    </row>
    <row r="1487" spans="1:8">
      <c r="A1487" s="10" t="s">
        <v>1376</v>
      </c>
      <c r="B1487" s="10" t="str">
        <f>MID(base_piv2[[#This Row],[fnr fylke]],4,25)</f>
        <v>Hordaland</v>
      </c>
      <c r="C1487" s="10" t="s">
        <v>691</v>
      </c>
      <c r="D1487" s="10" t="str">
        <f>MID(base_piv2[[#This Row],[knr kommune]],6,25)</f>
        <v xml:space="preserve">Kvam </v>
      </c>
      <c r="E1487" s="10" t="str">
        <f>CONCATENATE(base_piv2[[#This Row],[kommune]]," (",base_piv2[[#This Row],[fotoår]],")")</f>
        <v>Kvam  (2008)</v>
      </c>
      <c r="F1487" s="10" t="s">
        <v>466</v>
      </c>
      <c r="G1487" s="10">
        <v>9</v>
      </c>
      <c r="H1487" s="11" t="s">
        <v>909</v>
      </c>
    </row>
    <row r="1488" spans="1:8">
      <c r="A1488" s="10" t="s">
        <v>1376</v>
      </c>
      <c r="B1488" s="10" t="str">
        <f>MID(base_piv2[[#This Row],[fnr fylke]],4,25)</f>
        <v>Hordaland</v>
      </c>
      <c r="C1488" s="10" t="s">
        <v>691</v>
      </c>
      <c r="D1488" s="10" t="str">
        <f>MID(base_piv2[[#This Row],[knr kommune]],6,25)</f>
        <v xml:space="preserve">Kvam </v>
      </c>
      <c r="E1488" s="10" t="str">
        <f>CONCATENATE(base_piv2[[#This Row],[kommune]]," (",base_piv2[[#This Row],[fotoår]],")")</f>
        <v>Kvam  (2008)</v>
      </c>
      <c r="F1488" s="10" t="s">
        <v>468</v>
      </c>
      <c r="G1488" s="10">
        <v>86</v>
      </c>
      <c r="H1488" s="11" t="s">
        <v>909</v>
      </c>
    </row>
    <row r="1489" spans="1:8">
      <c r="A1489" s="10" t="s">
        <v>1376</v>
      </c>
      <c r="B1489" s="10" t="str">
        <f>MID(base_piv2[[#This Row],[fnr fylke]],4,25)</f>
        <v>Hordaland</v>
      </c>
      <c r="C1489" s="10" t="s">
        <v>691</v>
      </c>
      <c r="D1489" s="10" t="str">
        <f>MID(base_piv2[[#This Row],[knr kommune]],6,25)</f>
        <v xml:space="preserve">Kvam </v>
      </c>
      <c r="E1489" s="10" t="str">
        <f>CONCATENATE(base_piv2[[#This Row],[kommune]]," (",base_piv2[[#This Row],[fotoår]],")")</f>
        <v>Kvam  (2008)</v>
      </c>
      <c r="F1489" s="10" t="s">
        <v>918</v>
      </c>
      <c r="G1489" s="10">
        <v>18</v>
      </c>
      <c r="H1489" s="11" t="s">
        <v>909</v>
      </c>
    </row>
    <row r="1490" spans="1:8">
      <c r="A1490" s="10" t="s">
        <v>1376</v>
      </c>
      <c r="B1490" s="10" t="str">
        <f>MID(base_piv2[[#This Row],[fnr fylke]],4,25)</f>
        <v>Hordaland</v>
      </c>
      <c r="C1490" s="10" t="s">
        <v>691</v>
      </c>
      <c r="D1490" s="10" t="str">
        <f>MID(base_piv2[[#This Row],[knr kommune]],6,25)</f>
        <v xml:space="preserve">Kvam </v>
      </c>
      <c r="E1490" s="10" t="str">
        <f>CONCATENATE(base_piv2[[#This Row],[kommune]]," (",base_piv2[[#This Row],[fotoår]],")")</f>
        <v>Kvam  (2008)</v>
      </c>
      <c r="F1490" s="10" t="s">
        <v>470</v>
      </c>
      <c r="G1490" s="10">
        <v>48</v>
      </c>
      <c r="H1490" s="11" t="s">
        <v>909</v>
      </c>
    </row>
    <row r="1491" spans="1:8">
      <c r="A1491" s="10" t="s">
        <v>1376</v>
      </c>
      <c r="B1491" s="10" t="str">
        <f>MID(base_piv2[[#This Row],[fnr fylke]],4,25)</f>
        <v>Hordaland</v>
      </c>
      <c r="C1491" s="10" t="s">
        <v>691</v>
      </c>
      <c r="D1491" s="10" t="str">
        <f>MID(base_piv2[[#This Row],[knr kommune]],6,25)</f>
        <v xml:space="preserve">Kvam </v>
      </c>
      <c r="E1491" s="10" t="str">
        <f>CONCATENATE(base_piv2[[#This Row],[kommune]]," (",base_piv2[[#This Row],[fotoår]],")")</f>
        <v>Kvam  (2008)</v>
      </c>
      <c r="F1491" s="10" t="s">
        <v>471</v>
      </c>
      <c r="G1491" s="10">
        <v>35</v>
      </c>
      <c r="H1491" s="11" t="s">
        <v>909</v>
      </c>
    </row>
    <row r="1492" spans="1:8">
      <c r="A1492" s="10" t="s">
        <v>1376</v>
      </c>
      <c r="B1492" s="10" t="str">
        <f>MID(base_piv2[[#This Row],[fnr fylke]],4,25)</f>
        <v>Hordaland</v>
      </c>
      <c r="C1492" s="10" t="s">
        <v>691</v>
      </c>
      <c r="D1492" s="10" t="str">
        <f>MID(base_piv2[[#This Row],[knr kommune]],6,25)</f>
        <v xml:space="preserve">Kvam </v>
      </c>
      <c r="E1492" s="10" t="str">
        <f>CONCATENATE(base_piv2[[#This Row],[kommune]]," (",base_piv2[[#This Row],[fotoår]],")")</f>
        <v>Kvam  (2008)</v>
      </c>
      <c r="F1492" s="10" t="s">
        <v>472</v>
      </c>
      <c r="G1492" s="10">
        <v>65</v>
      </c>
      <c r="H1492" s="11" t="s">
        <v>909</v>
      </c>
    </row>
    <row r="1493" spans="1:8">
      <c r="A1493" s="10" t="s">
        <v>1376</v>
      </c>
      <c r="B1493" s="10" t="str">
        <f>MID(base_piv2[[#This Row],[fnr fylke]],4,25)</f>
        <v>Hordaland</v>
      </c>
      <c r="C1493" s="10" t="s">
        <v>692</v>
      </c>
      <c r="D1493" s="10" t="str">
        <f>MID(base_piv2[[#This Row],[knr kommune]],6,25)</f>
        <v xml:space="preserve">Fusa </v>
      </c>
      <c r="E1493" s="10" t="str">
        <f>CONCATENATE(base_piv2[[#This Row],[kommune]]," (",base_piv2[[#This Row],[fotoår]],")")</f>
        <v>Fusa  (2005)</v>
      </c>
      <c r="F1493" s="10" t="s">
        <v>467</v>
      </c>
      <c r="G1493" s="10">
        <v>40</v>
      </c>
      <c r="H1493" s="11" t="s">
        <v>911</v>
      </c>
    </row>
    <row r="1494" spans="1:8">
      <c r="A1494" s="10" t="s">
        <v>1376</v>
      </c>
      <c r="B1494" s="10" t="str">
        <f>MID(base_piv2[[#This Row],[fnr fylke]],4,25)</f>
        <v>Hordaland</v>
      </c>
      <c r="C1494" s="10" t="s">
        <v>692</v>
      </c>
      <c r="D1494" s="10" t="str">
        <f>MID(base_piv2[[#This Row],[knr kommune]],6,25)</f>
        <v xml:space="preserve">Fusa </v>
      </c>
      <c r="E1494" s="10" t="str">
        <f>CONCATENATE(base_piv2[[#This Row],[kommune]]," (",base_piv2[[#This Row],[fotoår]],")")</f>
        <v>Fusa  (2005)</v>
      </c>
      <c r="F1494" s="10" t="s">
        <v>466</v>
      </c>
      <c r="G1494" s="10">
        <v>3</v>
      </c>
      <c r="H1494" s="11" t="s">
        <v>911</v>
      </c>
    </row>
    <row r="1495" spans="1:8">
      <c r="A1495" s="10" t="s">
        <v>1376</v>
      </c>
      <c r="B1495" s="10" t="str">
        <f>MID(base_piv2[[#This Row],[fnr fylke]],4,25)</f>
        <v>Hordaland</v>
      </c>
      <c r="C1495" s="10" t="s">
        <v>692</v>
      </c>
      <c r="D1495" s="10" t="str">
        <f>MID(base_piv2[[#This Row],[knr kommune]],6,25)</f>
        <v xml:space="preserve">Fusa </v>
      </c>
      <c r="E1495" s="10" t="str">
        <f>CONCATENATE(base_piv2[[#This Row],[kommune]]," (",base_piv2[[#This Row],[fotoår]],")")</f>
        <v>Fusa  (2005)</v>
      </c>
      <c r="F1495" s="10" t="s">
        <v>468</v>
      </c>
      <c r="G1495" s="10">
        <v>11</v>
      </c>
      <c r="H1495" s="11" t="s">
        <v>911</v>
      </c>
    </row>
    <row r="1496" spans="1:8">
      <c r="A1496" s="10" t="s">
        <v>1376</v>
      </c>
      <c r="B1496" s="10" t="str">
        <f>MID(base_piv2[[#This Row],[fnr fylke]],4,25)</f>
        <v>Hordaland</v>
      </c>
      <c r="C1496" s="10" t="s">
        <v>692</v>
      </c>
      <c r="D1496" s="10" t="str">
        <f>MID(base_piv2[[#This Row],[knr kommune]],6,25)</f>
        <v xml:space="preserve">Fusa </v>
      </c>
      <c r="E1496" s="10" t="str">
        <f>CONCATENATE(base_piv2[[#This Row],[kommune]]," (",base_piv2[[#This Row],[fotoår]],")")</f>
        <v>Fusa  (2005)</v>
      </c>
      <c r="F1496" s="10" t="s">
        <v>918</v>
      </c>
      <c r="G1496" s="10">
        <v>11</v>
      </c>
      <c r="H1496" s="11" t="s">
        <v>911</v>
      </c>
    </row>
    <row r="1497" spans="1:8">
      <c r="A1497" s="10" t="s">
        <v>1376</v>
      </c>
      <c r="B1497" s="10" t="str">
        <f>MID(base_piv2[[#This Row],[fnr fylke]],4,25)</f>
        <v>Hordaland</v>
      </c>
      <c r="C1497" s="10" t="s">
        <v>692</v>
      </c>
      <c r="D1497" s="10" t="str">
        <f>MID(base_piv2[[#This Row],[knr kommune]],6,25)</f>
        <v xml:space="preserve">Fusa </v>
      </c>
      <c r="E1497" s="10" t="str">
        <f>CONCATENATE(base_piv2[[#This Row],[kommune]]," (",base_piv2[[#This Row],[fotoår]],")")</f>
        <v>Fusa  (2005)</v>
      </c>
      <c r="F1497" s="10" t="s">
        <v>470</v>
      </c>
      <c r="G1497" s="10">
        <v>24</v>
      </c>
      <c r="H1497" s="11" t="s">
        <v>911</v>
      </c>
    </row>
    <row r="1498" spans="1:8">
      <c r="A1498" s="10" t="s">
        <v>1376</v>
      </c>
      <c r="B1498" s="10" t="str">
        <f>MID(base_piv2[[#This Row],[fnr fylke]],4,25)</f>
        <v>Hordaland</v>
      </c>
      <c r="C1498" s="10" t="s">
        <v>692</v>
      </c>
      <c r="D1498" s="10" t="str">
        <f>MID(base_piv2[[#This Row],[knr kommune]],6,25)</f>
        <v xml:space="preserve">Fusa </v>
      </c>
      <c r="E1498" s="10" t="str">
        <f>CONCATENATE(base_piv2[[#This Row],[kommune]]," (",base_piv2[[#This Row],[fotoår]],")")</f>
        <v>Fusa  (2005)</v>
      </c>
      <c r="F1498" s="10" t="s">
        <v>471</v>
      </c>
      <c r="G1498" s="10">
        <v>11</v>
      </c>
      <c r="H1498" s="11" t="s">
        <v>911</v>
      </c>
    </row>
    <row r="1499" spans="1:8">
      <c r="A1499" s="10" t="s">
        <v>1376</v>
      </c>
      <c r="B1499" s="10" t="str">
        <f>MID(base_piv2[[#This Row],[fnr fylke]],4,25)</f>
        <v>Hordaland</v>
      </c>
      <c r="C1499" s="10" t="s">
        <v>692</v>
      </c>
      <c r="D1499" s="10" t="str">
        <f>MID(base_piv2[[#This Row],[knr kommune]],6,25)</f>
        <v xml:space="preserve">Fusa </v>
      </c>
      <c r="E1499" s="10" t="str">
        <f>CONCATENATE(base_piv2[[#This Row],[kommune]]," (",base_piv2[[#This Row],[fotoår]],")")</f>
        <v>Fusa  (2005)</v>
      </c>
      <c r="F1499" s="10" t="s">
        <v>472</v>
      </c>
      <c r="G1499" s="10">
        <v>3</v>
      </c>
      <c r="H1499" s="11" t="s">
        <v>911</v>
      </c>
    </row>
    <row r="1500" spans="1:8">
      <c r="A1500" s="10" t="s">
        <v>1376</v>
      </c>
      <c r="B1500" s="10" t="str">
        <f>MID(base_piv2[[#This Row],[fnr fylke]],4,25)</f>
        <v>Hordaland</v>
      </c>
      <c r="C1500" s="10" t="s">
        <v>693</v>
      </c>
      <c r="D1500" s="10" t="str">
        <f>MID(base_piv2[[#This Row],[knr kommune]],6,25)</f>
        <v xml:space="preserve">Samnanger </v>
      </c>
      <c r="E1500" s="10" t="str">
        <f>CONCATENATE(base_piv2[[#This Row],[kommune]]," (",base_piv2[[#This Row],[fotoår]],")")</f>
        <v>Samnanger  (2008)</v>
      </c>
      <c r="F1500" s="10" t="s">
        <v>467</v>
      </c>
      <c r="G1500" s="10">
        <v>13</v>
      </c>
      <c r="H1500" s="11" t="s">
        <v>909</v>
      </c>
    </row>
    <row r="1501" spans="1:8">
      <c r="A1501" s="10" t="s">
        <v>1376</v>
      </c>
      <c r="B1501" s="10" t="str">
        <f>MID(base_piv2[[#This Row],[fnr fylke]],4,25)</f>
        <v>Hordaland</v>
      </c>
      <c r="C1501" s="10" t="s">
        <v>693</v>
      </c>
      <c r="D1501" s="10" t="str">
        <f>MID(base_piv2[[#This Row],[knr kommune]],6,25)</f>
        <v xml:space="preserve">Samnanger </v>
      </c>
      <c r="E1501" s="10" t="str">
        <f>CONCATENATE(base_piv2[[#This Row],[kommune]]," (",base_piv2[[#This Row],[fotoår]],")")</f>
        <v>Samnanger  (2008)</v>
      </c>
      <c r="F1501" s="10" t="s">
        <v>466</v>
      </c>
      <c r="G1501" s="10">
        <v>2</v>
      </c>
      <c r="H1501" s="11" t="s">
        <v>909</v>
      </c>
    </row>
    <row r="1502" spans="1:8">
      <c r="A1502" s="10" t="s">
        <v>1376</v>
      </c>
      <c r="B1502" s="10" t="str">
        <f>MID(base_piv2[[#This Row],[fnr fylke]],4,25)</f>
        <v>Hordaland</v>
      </c>
      <c r="C1502" s="10" t="s">
        <v>693</v>
      </c>
      <c r="D1502" s="10" t="str">
        <f>MID(base_piv2[[#This Row],[knr kommune]],6,25)</f>
        <v xml:space="preserve">Samnanger </v>
      </c>
      <c r="E1502" s="10" t="str">
        <f>CONCATENATE(base_piv2[[#This Row],[kommune]]," (",base_piv2[[#This Row],[fotoår]],")")</f>
        <v>Samnanger  (2008)</v>
      </c>
      <c r="F1502" s="10" t="s">
        <v>468</v>
      </c>
      <c r="G1502" s="10">
        <v>3</v>
      </c>
      <c r="H1502" s="11" t="s">
        <v>909</v>
      </c>
    </row>
    <row r="1503" spans="1:8">
      <c r="A1503" s="10" t="s">
        <v>1376</v>
      </c>
      <c r="B1503" s="10" t="str">
        <f>MID(base_piv2[[#This Row],[fnr fylke]],4,25)</f>
        <v>Hordaland</v>
      </c>
      <c r="C1503" s="10" t="s">
        <v>693</v>
      </c>
      <c r="D1503" s="10" t="str">
        <f>MID(base_piv2[[#This Row],[knr kommune]],6,25)</f>
        <v xml:space="preserve">Samnanger </v>
      </c>
      <c r="E1503" s="10" t="str">
        <f>CONCATENATE(base_piv2[[#This Row],[kommune]]," (",base_piv2[[#This Row],[fotoår]],")")</f>
        <v>Samnanger  (2008)</v>
      </c>
      <c r="F1503" s="10" t="s">
        <v>918</v>
      </c>
      <c r="G1503" s="10">
        <v>0</v>
      </c>
      <c r="H1503" s="11" t="s">
        <v>909</v>
      </c>
    </row>
    <row r="1504" spans="1:8">
      <c r="A1504" s="10" t="s">
        <v>1376</v>
      </c>
      <c r="B1504" s="10" t="str">
        <f>MID(base_piv2[[#This Row],[fnr fylke]],4,25)</f>
        <v>Hordaland</v>
      </c>
      <c r="C1504" s="10" t="s">
        <v>693</v>
      </c>
      <c r="D1504" s="10" t="str">
        <f>MID(base_piv2[[#This Row],[knr kommune]],6,25)</f>
        <v xml:space="preserve">Samnanger </v>
      </c>
      <c r="E1504" s="10" t="str">
        <f>CONCATENATE(base_piv2[[#This Row],[kommune]]," (",base_piv2[[#This Row],[fotoår]],")")</f>
        <v>Samnanger  (2008)</v>
      </c>
      <c r="F1504" s="10" t="s">
        <v>470</v>
      </c>
      <c r="G1504" s="10">
        <v>3</v>
      </c>
      <c r="H1504" s="11" t="s">
        <v>909</v>
      </c>
    </row>
    <row r="1505" spans="1:8">
      <c r="A1505" s="10" t="s">
        <v>1376</v>
      </c>
      <c r="B1505" s="10" t="str">
        <f>MID(base_piv2[[#This Row],[fnr fylke]],4,25)</f>
        <v>Hordaland</v>
      </c>
      <c r="C1505" s="10" t="s">
        <v>693</v>
      </c>
      <c r="D1505" s="10" t="str">
        <f>MID(base_piv2[[#This Row],[knr kommune]],6,25)</f>
        <v xml:space="preserve">Samnanger </v>
      </c>
      <c r="E1505" s="10" t="str">
        <f>CONCATENATE(base_piv2[[#This Row],[kommune]]," (",base_piv2[[#This Row],[fotoår]],")")</f>
        <v>Samnanger  (2008)</v>
      </c>
      <c r="F1505" s="10" t="s">
        <v>471</v>
      </c>
      <c r="G1505" s="10">
        <v>0</v>
      </c>
      <c r="H1505" s="11" t="s">
        <v>909</v>
      </c>
    </row>
    <row r="1506" spans="1:8">
      <c r="A1506" s="10" t="s">
        <v>1376</v>
      </c>
      <c r="B1506" s="10" t="str">
        <f>MID(base_piv2[[#This Row],[fnr fylke]],4,25)</f>
        <v>Hordaland</v>
      </c>
      <c r="C1506" s="10" t="s">
        <v>693</v>
      </c>
      <c r="D1506" s="10" t="str">
        <f>MID(base_piv2[[#This Row],[knr kommune]],6,25)</f>
        <v xml:space="preserve">Samnanger </v>
      </c>
      <c r="E1506" s="10" t="str">
        <f>CONCATENATE(base_piv2[[#This Row],[kommune]]," (",base_piv2[[#This Row],[fotoår]],")")</f>
        <v>Samnanger  (2008)</v>
      </c>
      <c r="F1506" s="10" t="s">
        <v>472</v>
      </c>
      <c r="G1506" s="10">
        <v>5</v>
      </c>
      <c r="H1506" s="11" t="s">
        <v>909</v>
      </c>
    </row>
    <row r="1507" spans="1:8">
      <c r="A1507" s="10" t="s">
        <v>1376</v>
      </c>
      <c r="B1507" s="10" t="str">
        <f>MID(base_piv2[[#This Row],[fnr fylke]],4,25)</f>
        <v>Hordaland</v>
      </c>
      <c r="C1507" s="10" t="s">
        <v>694</v>
      </c>
      <c r="D1507" s="10" t="str">
        <f>MID(base_piv2[[#This Row],[knr kommune]],6,25)</f>
        <v xml:space="preserve">Os  </v>
      </c>
      <c r="E1507" s="10" t="str">
        <f>CONCATENATE(base_piv2[[#This Row],[kommune]]," (",base_piv2[[#This Row],[fotoår]],")")</f>
        <v>Os   (2008)</v>
      </c>
      <c r="F1507" s="10" t="s">
        <v>467</v>
      </c>
      <c r="G1507" s="10">
        <v>84</v>
      </c>
      <c r="H1507" s="11" t="s">
        <v>909</v>
      </c>
    </row>
    <row r="1508" spans="1:8">
      <c r="A1508" s="10" t="s">
        <v>1376</v>
      </c>
      <c r="B1508" s="10" t="str">
        <f>MID(base_piv2[[#This Row],[fnr fylke]],4,25)</f>
        <v>Hordaland</v>
      </c>
      <c r="C1508" s="10" t="s">
        <v>694</v>
      </c>
      <c r="D1508" s="10" t="str">
        <f>MID(base_piv2[[#This Row],[knr kommune]],6,25)</f>
        <v xml:space="preserve">Os  </v>
      </c>
      <c r="E1508" s="10" t="str">
        <f>CONCATENATE(base_piv2[[#This Row],[kommune]]," (",base_piv2[[#This Row],[fotoår]],")")</f>
        <v>Os   (2008)</v>
      </c>
      <c r="F1508" s="10" t="s">
        <v>466</v>
      </c>
      <c r="G1508" s="10">
        <v>0</v>
      </c>
      <c r="H1508" s="11" t="s">
        <v>909</v>
      </c>
    </row>
    <row r="1509" spans="1:8">
      <c r="A1509" s="10" t="s">
        <v>1376</v>
      </c>
      <c r="B1509" s="10" t="str">
        <f>MID(base_piv2[[#This Row],[fnr fylke]],4,25)</f>
        <v>Hordaland</v>
      </c>
      <c r="C1509" s="10" t="s">
        <v>694</v>
      </c>
      <c r="D1509" s="10" t="str">
        <f>MID(base_piv2[[#This Row],[knr kommune]],6,25)</f>
        <v xml:space="preserve">Os  </v>
      </c>
      <c r="E1509" s="10" t="str">
        <f>CONCATENATE(base_piv2[[#This Row],[kommune]]," (",base_piv2[[#This Row],[fotoår]],")")</f>
        <v>Os   (2008)</v>
      </c>
      <c r="F1509" s="10" t="s">
        <v>468</v>
      </c>
      <c r="G1509" s="10">
        <v>15</v>
      </c>
      <c r="H1509" s="11" t="s">
        <v>909</v>
      </c>
    </row>
    <row r="1510" spans="1:8">
      <c r="A1510" s="10" t="s">
        <v>1376</v>
      </c>
      <c r="B1510" s="10" t="str">
        <f>MID(base_piv2[[#This Row],[fnr fylke]],4,25)</f>
        <v>Hordaland</v>
      </c>
      <c r="C1510" s="10" t="s">
        <v>694</v>
      </c>
      <c r="D1510" s="10" t="str">
        <f>MID(base_piv2[[#This Row],[knr kommune]],6,25)</f>
        <v xml:space="preserve">Os  </v>
      </c>
      <c r="E1510" s="10" t="str">
        <f>CONCATENATE(base_piv2[[#This Row],[kommune]]," (",base_piv2[[#This Row],[fotoår]],")")</f>
        <v>Os   (2008)</v>
      </c>
      <c r="F1510" s="10" t="s">
        <v>918</v>
      </c>
      <c r="G1510" s="10">
        <v>6</v>
      </c>
      <c r="H1510" s="11" t="s">
        <v>909</v>
      </c>
    </row>
    <row r="1511" spans="1:8">
      <c r="A1511" s="10" t="s">
        <v>1376</v>
      </c>
      <c r="B1511" s="10" t="str">
        <f>MID(base_piv2[[#This Row],[fnr fylke]],4,25)</f>
        <v>Hordaland</v>
      </c>
      <c r="C1511" s="10" t="s">
        <v>694</v>
      </c>
      <c r="D1511" s="10" t="str">
        <f>MID(base_piv2[[#This Row],[knr kommune]],6,25)</f>
        <v xml:space="preserve">Os  </v>
      </c>
      <c r="E1511" s="10" t="str">
        <f>CONCATENATE(base_piv2[[#This Row],[kommune]]," (",base_piv2[[#This Row],[fotoår]],")")</f>
        <v>Os   (2008)</v>
      </c>
      <c r="F1511" s="10" t="s">
        <v>470</v>
      </c>
      <c r="G1511" s="10">
        <v>8</v>
      </c>
      <c r="H1511" s="11" t="s">
        <v>909</v>
      </c>
    </row>
    <row r="1512" spans="1:8">
      <c r="A1512" s="10" t="s">
        <v>1376</v>
      </c>
      <c r="B1512" s="10" t="str">
        <f>MID(base_piv2[[#This Row],[fnr fylke]],4,25)</f>
        <v>Hordaland</v>
      </c>
      <c r="C1512" s="10" t="s">
        <v>694</v>
      </c>
      <c r="D1512" s="10" t="str">
        <f>MID(base_piv2[[#This Row],[knr kommune]],6,25)</f>
        <v xml:space="preserve">Os  </v>
      </c>
      <c r="E1512" s="10" t="str">
        <f>CONCATENATE(base_piv2[[#This Row],[kommune]]," (",base_piv2[[#This Row],[fotoår]],")")</f>
        <v>Os   (2008)</v>
      </c>
      <c r="F1512" s="10" t="s">
        <v>471</v>
      </c>
      <c r="G1512" s="10">
        <v>0</v>
      </c>
      <c r="H1512" s="11" t="s">
        <v>909</v>
      </c>
    </row>
    <row r="1513" spans="1:8">
      <c r="A1513" s="10" t="s">
        <v>1376</v>
      </c>
      <c r="B1513" s="10" t="str">
        <f>MID(base_piv2[[#This Row],[fnr fylke]],4,25)</f>
        <v>Hordaland</v>
      </c>
      <c r="C1513" s="10" t="s">
        <v>694</v>
      </c>
      <c r="D1513" s="10" t="str">
        <f>MID(base_piv2[[#This Row],[knr kommune]],6,25)</f>
        <v xml:space="preserve">Os  </v>
      </c>
      <c r="E1513" s="10" t="str">
        <f>CONCATENATE(base_piv2[[#This Row],[kommune]]," (",base_piv2[[#This Row],[fotoår]],")")</f>
        <v>Os   (2008)</v>
      </c>
      <c r="F1513" s="10" t="s">
        <v>472</v>
      </c>
      <c r="G1513" s="10">
        <v>39</v>
      </c>
      <c r="H1513" s="11" t="s">
        <v>909</v>
      </c>
    </row>
    <row r="1514" spans="1:8">
      <c r="A1514" s="10" t="s">
        <v>1376</v>
      </c>
      <c r="B1514" s="10" t="str">
        <f>MID(base_piv2[[#This Row],[fnr fylke]],4,25)</f>
        <v>Hordaland</v>
      </c>
      <c r="C1514" s="10" t="s">
        <v>695</v>
      </c>
      <c r="D1514" s="10" t="str">
        <f>MID(base_piv2[[#This Row],[knr kommune]],6,25)</f>
        <v xml:space="preserve">Austevoll </v>
      </c>
      <c r="E1514" s="10" t="str">
        <f>CONCATENATE(base_piv2[[#This Row],[kommune]]," (",base_piv2[[#This Row],[fotoår]],")")</f>
        <v>Austevoll  (2008)</v>
      </c>
      <c r="F1514" s="10" t="s">
        <v>467</v>
      </c>
      <c r="G1514" s="10">
        <v>41</v>
      </c>
      <c r="H1514" s="11" t="s">
        <v>909</v>
      </c>
    </row>
    <row r="1515" spans="1:8">
      <c r="A1515" s="10" t="s">
        <v>1376</v>
      </c>
      <c r="B1515" s="10" t="str">
        <f>MID(base_piv2[[#This Row],[fnr fylke]],4,25)</f>
        <v>Hordaland</v>
      </c>
      <c r="C1515" s="10" t="s">
        <v>695</v>
      </c>
      <c r="D1515" s="10" t="str">
        <f>MID(base_piv2[[#This Row],[knr kommune]],6,25)</f>
        <v xml:space="preserve">Austevoll </v>
      </c>
      <c r="E1515" s="10" t="str">
        <f>CONCATENATE(base_piv2[[#This Row],[kommune]]," (",base_piv2[[#This Row],[fotoår]],")")</f>
        <v>Austevoll  (2008)</v>
      </c>
      <c r="F1515" s="10" t="s">
        <v>466</v>
      </c>
      <c r="G1515" s="10">
        <v>16</v>
      </c>
      <c r="H1515" s="11" t="s">
        <v>909</v>
      </c>
    </row>
    <row r="1516" spans="1:8">
      <c r="A1516" s="10" t="s">
        <v>1376</v>
      </c>
      <c r="B1516" s="10" t="str">
        <f>MID(base_piv2[[#This Row],[fnr fylke]],4,25)</f>
        <v>Hordaland</v>
      </c>
      <c r="C1516" s="10" t="s">
        <v>695</v>
      </c>
      <c r="D1516" s="10" t="str">
        <f>MID(base_piv2[[#This Row],[knr kommune]],6,25)</f>
        <v xml:space="preserve">Austevoll </v>
      </c>
      <c r="E1516" s="10" t="str">
        <f>CONCATENATE(base_piv2[[#This Row],[kommune]]," (",base_piv2[[#This Row],[fotoår]],")")</f>
        <v>Austevoll  (2008)</v>
      </c>
      <c r="F1516" s="10" t="s">
        <v>468</v>
      </c>
      <c r="G1516" s="10">
        <v>7</v>
      </c>
      <c r="H1516" s="11" t="s">
        <v>909</v>
      </c>
    </row>
    <row r="1517" spans="1:8">
      <c r="A1517" s="10" t="s">
        <v>1376</v>
      </c>
      <c r="B1517" s="10" t="str">
        <f>MID(base_piv2[[#This Row],[fnr fylke]],4,25)</f>
        <v>Hordaland</v>
      </c>
      <c r="C1517" s="10" t="s">
        <v>695</v>
      </c>
      <c r="D1517" s="10" t="str">
        <f>MID(base_piv2[[#This Row],[knr kommune]],6,25)</f>
        <v xml:space="preserve">Austevoll </v>
      </c>
      <c r="E1517" s="10" t="str">
        <f>CONCATENATE(base_piv2[[#This Row],[kommune]]," (",base_piv2[[#This Row],[fotoår]],")")</f>
        <v>Austevoll  (2008)</v>
      </c>
      <c r="F1517" s="10" t="s">
        <v>918</v>
      </c>
      <c r="G1517" s="10">
        <v>3</v>
      </c>
      <c r="H1517" s="11" t="s">
        <v>909</v>
      </c>
    </row>
    <row r="1518" spans="1:8">
      <c r="A1518" s="10" t="s">
        <v>1376</v>
      </c>
      <c r="B1518" s="10" t="str">
        <f>MID(base_piv2[[#This Row],[fnr fylke]],4,25)</f>
        <v>Hordaland</v>
      </c>
      <c r="C1518" s="10" t="s">
        <v>695</v>
      </c>
      <c r="D1518" s="10" t="str">
        <f>MID(base_piv2[[#This Row],[knr kommune]],6,25)</f>
        <v xml:space="preserve">Austevoll </v>
      </c>
      <c r="E1518" s="10" t="str">
        <f>CONCATENATE(base_piv2[[#This Row],[kommune]]," (",base_piv2[[#This Row],[fotoår]],")")</f>
        <v>Austevoll  (2008)</v>
      </c>
      <c r="F1518" s="10" t="s">
        <v>470</v>
      </c>
      <c r="G1518" s="10">
        <v>8</v>
      </c>
      <c r="H1518" s="11" t="s">
        <v>909</v>
      </c>
    </row>
    <row r="1519" spans="1:8">
      <c r="A1519" s="10" t="s">
        <v>1376</v>
      </c>
      <c r="B1519" s="10" t="str">
        <f>MID(base_piv2[[#This Row],[fnr fylke]],4,25)</f>
        <v>Hordaland</v>
      </c>
      <c r="C1519" s="10" t="s">
        <v>695</v>
      </c>
      <c r="D1519" s="10" t="str">
        <f>MID(base_piv2[[#This Row],[knr kommune]],6,25)</f>
        <v xml:space="preserve">Austevoll </v>
      </c>
      <c r="E1519" s="10" t="str">
        <f>CONCATENATE(base_piv2[[#This Row],[kommune]]," (",base_piv2[[#This Row],[fotoår]],")")</f>
        <v>Austevoll  (2008)</v>
      </c>
      <c r="F1519" s="10" t="s">
        <v>471</v>
      </c>
      <c r="G1519" s="10">
        <v>2</v>
      </c>
      <c r="H1519" s="11" t="s">
        <v>909</v>
      </c>
    </row>
    <row r="1520" spans="1:8">
      <c r="A1520" s="10" t="s">
        <v>1376</v>
      </c>
      <c r="B1520" s="10" t="str">
        <f>MID(base_piv2[[#This Row],[fnr fylke]],4,25)</f>
        <v>Hordaland</v>
      </c>
      <c r="C1520" s="10" t="s">
        <v>695</v>
      </c>
      <c r="D1520" s="10" t="str">
        <f>MID(base_piv2[[#This Row],[knr kommune]],6,25)</f>
        <v xml:space="preserve">Austevoll </v>
      </c>
      <c r="E1520" s="10" t="str">
        <f>CONCATENATE(base_piv2[[#This Row],[kommune]]," (",base_piv2[[#This Row],[fotoår]],")")</f>
        <v>Austevoll  (2008)</v>
      </c>
      <c r="F1520" s="10" t="s">
        <v>472</v>
      </c>
      <c r="G1520" s="10">
        <v>2</v>
      </c>
      <c r="H1520" s="11" t="s">
        <v>909</v>
      </c>
    </row>
    <row r="1521" spans="1:8">
      <c r="A1521" s="10" t="s">
        <v>1376</v>
      </c>
      <c r="B1521" s="10" t="str">
        <f>MID(base_piv2[[#This Row],[fnr fylke]],4,25)</f>
        <v>Hordaland</v>
      </c>
      <c r="C1521" s="10" t="s">
        <v>696</v>
      </c>
      <c r="D1521" s="10" t="str">
        <f>MID(base_piv2[[#This Row],[knr kommune]],6,25)</f>
        <v xml:space="preserve">Sund </v>
      </c>
      <c r="E1521" s="10" t="str">
        <f>CONCATENATE(base_piv2[[#This Row],[kommune]]," (",base_piv2[[#This Row],[fotoår]],")")</f>
        <v>Sund  (2008)</v>
      </c>
      <c r="F1521" s="10" t="s">
        <v>467</v>
      </c>
      <c r="G1521" s="10">
        <v>50</v>
      </c>
      <c r="H1521" s="11" t="s">
        <v>909</v>
      </c>
    </row>
    <row r="1522" spans="1:8">
      <c r="A1522" s="10" t="s">
        <v>1376</v>
      </c>
      <c r="B1522" s="10" t="str">
        <f>MID(base_piv2[[#This Row],[fnr fylke]],4,25)</f>
        <v>Hordaland</v>
      </c>
      <c r="C1522" s="10" t="s">
        <v>696</v>
      </c>
      <c r="D1522" s="10" t="str">
        <f>MID(base_piv2[[#This Row],[knr kommune]],6,25)</f>
        <v xml:space="preserve">Sund </v>
      </c>
      <c r="E1522" s="10" t="str">
        <f>CONCATENATE(base_piv2[[#This Row],[kommune]]," (",base_piv2[[#This Row],[fotoår]],")")</f>
        <v>Sund  (2008)</v>
      </c>
      <c r="F1522" s="10" t="s">
        <v>466</v>
      </c>
      <c r="G1522" s="10">
        <v>0</v>
      </c>
      <c r="H1522" s="11" t="s">
        <v>909</v>
      </c>
    </row>
    <row r="1523" spans="1:8">
      <c r="A1523" s="10" t="s">
        <v>1376</v>
      </c>
      <c r="B1523" s="10" t="str">
        <f>MID(base_piv2[[#This Row],[fnr fylke]],4,25)</f>
        <v>Hordaland</v>
      </c>
      <c r="C1523" s="10" t="s">
        <v>696</v>
      </c>
      <c r="D1523" s="10" t="str">
        <f>MID(base_piv2[[#This Row],[knr kommune]],6,25)</f>
        <v xml:space="preserve">Sund </v>
      </c>
      <c r="E1523" s="10" t="str">
        <f>CONCATENATE(base_piv2[[#This Row],[kommune]]," (",base_piv2[[#This Row],[fotoår]],")")</f>
        <v>Sund  (2008)</v>
      </c>
      <c r="F1523" s="10" t="s">
        <v>468</v>
      </c>
      <c r="G1523" s="10">
        <v>3</v>
      </c>
      <c r="H1523" s="11" t="s">
        <v>909</v>
      </c>
    </row>
    <row r="1524" spans="1:8">
      <c r="A1524" s="10" t="s">
        <v>1376</v>
      </c>
      <c r="B1524" s="10" t="str">
        <f>MID(base_piv2[[#This Row],[fnr fylke]],4,25)</f>
        <v>Hordaland</v>
      </c>
      <c r="C1524" s="10" t="s">
        <v>696</v>
      </c>
      <c r="D1524" s="10" t="str">
        <f>MID(base_piv2[[#This Row],[knr kommune]],6,25)</f>
        <v xml:space="preserve">Sund </v>
      </c>
      <c r="E1524" s="10" t="str">
        <f>CONCATENATE(base_piv2[[#This Row],[kommune]]," (",base_piv2[[#This Row],[fotoår]],")")</f>
        <v>Sund  (2008)</v>
      </c>
      <c r="F1524" s="10" t="s">
        <v>918</v>
      </c>
      <c r="G1524" s="10">
        <v>2</v>
      </c>
      <c r="H1524" s="11" t="s">
        <v>909</v>
      </c>
    </row>
    <row r="1525" spans="1:8">
      <c r="A1525" s="10" t="s">
        <v>1376</v>
      </c>
      <c r="B1525" s="10" t="str">
        <f>MID(base_piv2[[#This Row],[fnr fylke]],4,25)</f>
        <v>Hordaland</v>
      </c>
      <c r="C1525" s="10" t="s">
        <v>696</v>
      </c>
      <c r="D1525" s="10" t="str">
        <f>MID(base_piv2[[#This Row],[knr kommune]],6,25)</f>
        <v xml:space="preserve">Sund </v>
      </c>
      <c r="E1525" s="10" t="str">
        <f>CONCATENATE(base_piv2[[#This Row],[kommune]]," (",base_piv2[[#This Row],[fotoår]],")")</f>
        <v>Sund  (2008)</v>
      </c>
      <c r="F1525" s="10" t="s">
        <v>470</v>
      </c>
      <c r="G1525" s="10">
        <v>4</v>
      </c>
      <c r="H1525" s="11" t="s">
        <v>909</v>
      </c>
    </row>
    <row r="1526" spans="1:8">
      <c r="A1526" s="10" t="s">
        <v>1376</v>
      </c>
      <c r="B1526" s="10" t="str">
        <f>MID(base_piv2[[#This Row],[fnr fylke]],4,25)</f>
        <v>Hordaland</v>
      </c>
      <c r="C1526" s="10" t="s">
        <v>696</v>
      </c>
      <c r="D1526" s="10" t="str">
        <f>MID(base_piv2[[#This Row],[knr kommune]],6,25)</f>
        <v xml:space="preserve">Sund </v>
      </c>
      <c r="E1526" s="10" t="str">
        <f>CONCATENATE(base_piv2[[#This Row],[kommune]]," (",base_piv2[[#This Row],[fotoår]],")")</f>
        <v>Sund  (2008)</v>
      </c>
      <c r="F1526" s="10" t="s">
        <v>471</v>
      </c>
      <c r="G1526" s="10">
        <v>13</v>
      </c>
      <c r="H1526" s="11" t="s">
        <v>909</v>
      </c>
    </row>
    <row r="1527" spans="1:8">
      <c r="A1527" s="10" t="s">
        <v>1376</v>
      </c>
      <c r="B1527" s="10" t="str">
        <f>MID(base_piv2[[#This Row],[fnr fylke]],4,25)</f>
        <v>Hordaland</v>
      </c>
      <c r="C1527" s="10" t="s">
        <v>696</v>
      </c>
      <c r="D1527" s="10" t="str">
        <f>MID(base_piv2[[#This Row],[knr kommune]],6,25)</f>
        <v xml:space="preserve">Sund </v>
      </c>
      <c r="E1527" s="10" t="str">
        <f>CONCATENATE(base_piv2[[#This Row],[kommune]]," (",base_piv2[[#This Row],[fotoår]],")")</f>
        <v>Sund  (2008)</v>
      </c>
      <c r="F1527" s="10" t="s">
        <v>472</v>
      </c>
      <c r="G1527" s="10">
        <v>17</v>
      </c>
      <c r="H1527" s="11" t="s">
        <v>909</v>
      </c>
    </row>
    <row r="1528" spans="1:8">
      <c r="A1528" s="10" t="s">
        <v>1376</v>
      </c>
      <c r="B1528" s="10" t="str">
        <f>MID(base_piv2[[#This Row],[fnr fylke]],4,25)</f>
        <v>Hordaland</v>
      </c>
      <c r="C1528" s="10" t="s">
        <v>697</v>
      </c>
      <c r="D1528" s="10" t="str">
        <f>MID(base_piv2[[#This Row],[knr kommune]],6,25)</f>
        <v xml:space="preserve">Fjell </v>
      </c>
      <c r="E1528" s="10" t="str">
        <f>CONCATENATE(base_piv2[[#This Row],[kommune]]," (",base_piv2[[#This Row],[fotoår]],")")</f>
        <v>Fjell  (2004)</v>
      </c>
      <c r="F1528" s="10" t="s">
        <v>467</v>
      </c>
      <c r="G1528" s="10">
        <v>186</v>
      </c>
      <c r="H1528" s="11" t="s">
        <v>908</v>
      </c>
    </row>
    <row r="1529" spans="1:8">
      <c r="A1529" s="10" t="s">
        <v>1376</v>
      </c>
      <c r="B1529" s="10" t="str">
        <f>MID(base_piv2[[#This Row],[fnr fylke]],4,25)</f>
        <v>Hordaland</v>
      </c>
      <c r="C1529" s="10" t="s">
        <v>697</v>
      </c>
      <c r="D1529" s="10" t="str">
        <f>MID(base_piv2[[#This Row],[knr kommune]],6,25)</f>
        <v xml:space="preserve">Fjell </v>
      </c>
      <c r="E1529" s="10" t="str">
        <f>CONCATENATE(base_piv2[[#This Row],[kommune]]," (",base_piv2[[#This Row],[fotoår]],")")</f>
        <v>Fjell  (2004)</v>
      </c>
      <c r="F1529" s="10" t="s">
        <v>466</v>
      </c>
      <c r="G1529" s="10">
        <v>14</v>
      </c>
      <c r="H1529" s="11" t="s">
        <v>908</v>
      </c>
    </row>
    <row r="1530" spans="1:8">
      <c r="A1530" s="10" t="s">
        <v>1376</v>
      </c>
      <c r="B1530" s="10" t="str">
        <f>MID(base_piv2[[#This Row],[fnr fylke]],4,25)</f>
        <v>Hordaland</v>
      </c>
      <c r="C1530" s="10" t="s">
        <v>697</v>
      </c>
      <c r="D1530" s="10" t="str">
        <f>MID(base_piv2[[#This Row],[knr kommune]],6,25)</f>
        <v xml:space="preserve">Fjell </v>
      </c>
      <c r="E1530" s="10" t="str">
        <f>CONCATENATE(base_piv2[[#This Row],[kommune]]," (",base_piv2[[#This Row],[fotoår]],")")</f>
        <v>Fjell  (2004)</v>
      </c>
      <c r="F1530" s="10" t="s">
        <v>468</v>
      </c>
      <c r="G1530" s="10">
        <v>23</v>
      </c>
      <c r="H1530" s="11" t="s">
        <v>908</v>
      </c>
    </row>
    <row r="1531" spans="1:8">
      <c r="A1531" s="10" t="s">
        <v>1376</v>
      </c>
      <c r="B1531" s="10" t="str">
        <f>MID(base_piv2[[#This Row],[fnr fylke]],4,25)</f>
        <v>Hordaland</v>
      </c>
      <c r="C1531" s="10" t="s">
        <v>697</v>
      </c>
      <c r="D1531" s="10" t="str">
        <f>MID(base_piv2[[#This Row],[knr kommune]],6,25)</f>
        <v xml:space="preserve">Fjell </v>
      </c>
      <c r="E1531" s="10" t="str">
        <f>CONCATENATE(base_piv2[[#This Row],[kommune]]," (",base_piv2[[#This Row],[fotoår]],")")</f>
        <v>Fjell  (2004)</v>
      </c>
      <c r="F1531" s="10" t="s">
        <v>918</v>
      </c>
      <c r="G1531" s="10">
        <v>7</v>
      </c>
      <c r="H1531" s="11" t="s">
        <v>908</v>
      </c>
    </row>
    <row r="1532" spans="1:8">
      <c r="A1532" s="10" t="s">
        <v>1376</v>
      </c>
      <c r="B1532" s="10" t="str">
        <f>MID(base_piv2[[#This Row],[fnr fylke]],4,25)</f>
        <v>Hordaland</v>
      </c>
      <c r="C1532" s="10" t="s">
        <v>697</v>
      </c>
      <c r="D1532" s="10" t="str">
        <f>MID(base_piv2[[#This Row],[knr kommune]],6,25)</f>
        <v xml:space="preserve">Fjell </v>
      </c>
      <c r="E1532" s="10" t="str">
        <f>CONCATENATE(base_piv2[[#This Row],[kommune]]," (",base_piv2[[#This Row],[fotoår]],")")</f>
        <v>Fjell  (2004)</v>
      </c>
      <c r="F1532" s="10" t="s">
        <v>470</v>
      </c>
      <c r="G1532" s="10">
        <v>37</v>
      </c>
      <c r="H1532" s="11" t="s">
        <v>908</v>
      </c>
    </row>
    <row r="1533" spans="1:8">
      <c r="A1533" s="10" t="s">
        <v>1376</v>
      </c>
      <c r="B1533" s="10" t="str">
        <f>MID(base_piv2[[#This Row],[fnr fylke]],4,25)</f>
        <v>Hordaland</v>
      </c>
      <c r="C1533" s="10" t="s">
        <v>697</v>
      </c>
      <c r="D1533" s="10" t="str">
        <f>MID(base_piv2[[#This Row],[knr kommune]],6,25)</f>
        <v xml:space="preserve">Fjell </v>
      </c>
      <c r="E1533" s="10" t="str">
        <f>CONCATENATE(base_piv2[[#This Row],[kommune]]," (",base_piv2[[#This Row],[fotoår]],")")</f>
        <v>Fjell  (2004)</v>
      </c>
      <c r="F1533" s="10" t="s">
        <v>471</v>
      </c>
      <c r="G1533" s="10">
        <v>30</v>
      </c>
      <c r="H1533" s="11" t="s">
        <v>908</v>
      </c>
    </row>
    <row r="1534" spans="1:8">
      <c r="A1534" s="10" t="s">
        <v>1376</v>
      </c>
      <c r="B1534" s="10" t="str">
        <f>MID(base_piv2[[#This Row],[fnr fylke]],4,25)</f>
        <v>Hordaland</v>
      </c>
      <c r="C1534" s="10" t="s">
        <v>697</v>
      </c>
      <c r="D1534" s="10" t="str">
        <f>MID(base_piv2[[#This Row],[knr kommune]],6,25)</f>
        <v xml:space="preserve">Fjell </v>
      </c>
      <c r="E1534" s="10" t="str">
        <f>CONCATENATE(base_piv2[[#This Row],[kommune]]," (",base_piv2[[#This Row],[fotoår]],")")</f>
        <v>Fjell  (2004)</v>
      </c>
      <c r="F1534" s="10" t="s">
        <v>472</v>
      </c>
      <c r="G1534" s="10">
        <v>35</v>
      </c>
      <c r="H1534" s="11" t="s">
        <v>908</v>
      </c>
    </row>
    <row r="1535" spans="1:8">
      <c r="A1535" s="10" t="s">
        <v>1376</v>
      </c>
      <c r="B1535" s="10" t="str">
        <f>MID(base_piv2[[#This Row],[fnr fylke]],4,25)</f>
        <v>Hordaland</v>
      </c>
      <c r="C1535" s="10" t="s">
        <v>698</v>
      </c>
      <c r="D1535" s="10" t="str">
        <f>MID(base_piv2[[#This Row],[knr kommune]],6,25)</f>
        <v xml:space="preserve">Askøy </v>
      </c>
      <c r="E1535" s="10" t="str">
        <f>CONCATENATE(base_piv2[[#This Row],[kommune]]," (",base_piv2[[#This Row],[fotoår]],")")</f>
        <v>Askøy  (2005)</v>
      </c>
      <c r="F1535" s="10" t="s">
        <v>467</v>
      </c>
      <c r="G1535" s="10">
        <v>139</v>
      </c>
      <c r="H1535" s="11" t="s">
        <v>911</v>
      </c>
    </row>
    <row r="1536" spans="1:8">
      <c r="A1536" s="10" t="s">
        <v>1376</v>
      </c>
      <c r="B1536" s="10" t="str">
        <f>MID(base_piv2[[#This Row],[fnr fylke]],4,25)</f>
        <v>Hordaland</v>
      </c>
      <c r="C1536" s="10" t="s">
        <v>698</v>
      </c>
      <c r="D1536" s="10" t="str">
        <f>MID(base_piv2[[#This Row],[knr kommune]],6,25)</f>
        <v xml:space="preserve">Askøy </v>
      </c>
      <c r="E1536" s="10" t="str">
        <f>CONCATENATE(base_piv2[[#This Row],[kommune]]," (",base_piv2[[#This Row],[fotoår]],")")</f>
        <v>Askøy  (2005)</v>
      </c>
      <c r="F1536" s="10" t="s">
        <v>466</v>
      </c>
      <c r="G1536" s="10">
        <v>3</v>
      </c>
      <c r="H1536" s="11" t="s">
        <v>911</v>
      </c>
    </row>
    <row r="1537" spans="1:8">
      <c r="A1537" s="10" t="s">
        <v>1376</v>
      </c>
      <c r="B1537" s="10" t="str">
        <f>MID(base_piv2[[#This Row],[fnr fylke]],4,25)</f>
        <v>Hordaland</v>
      </c>
      <c r="C1537" s="10" t="s">
        <v>698</v>
      </c>
      <c r="D1537" s="10" t="str">
        <f>MID(base_piv2[[#This Row],[knr kommune]],6,25)</f>
        <v xml:space="preserve">Askøy </v>
      </c>
      <c r="E1537" s="10" t="str">
        <f>CONCATENATE(base_piv2[[#This Row],[kommune]]," (",base_piv2[[#This Row],[fotoår]],")")</f>
        <v>Askøy  (2005)</v>
      </c>
      <c r="F1537" s="10" t="s">
        <v>468</v>
      </c>
      <c r="G1537" s="10">
        <v>8</v>
      </c>
      <c r="H1537" s="11" t="s">
        <v>911</v>
      </c>
    </row>
    <row r="1538" spans="1:8">
      <c r="A1538" s="10" t="s">
        <v>1376</v>
      </c>
      <c r="B1538" s="10" t="str">
        <f>MID(base_piv2[[#This Row],[fnr fylke]],4,25)</f>
        <v>Hordaland</v>
      </c>
      <c r="C1538" s="10" t="s">
        <v>698</v>
      </c>
      <c r="D1538" s="10" t="str">
        <f>MID(base_piv2[[#This Row],[knr kommune]],6,25)</f>
        <v xml:space="preserve">Askøy </v>
      </c>
      <c r="E1538" s="10" t="str">
        <f>CONCATENATE(base_piv2[[#This Row],[kommune]]," (",base_piv2[[#This Row],[fotoår]],")")</f>
        <v>Askøy  (2005)</v>
      </c>
      <c r="F1538" s="10" t="s">
        <v>918</v>
      </c>
      <c r="G1538" s="10">
        <v>1</v>
      </c>
      <c r="H1538" s="11" t="s">
        <v>911</v>
      </c>
    </row>
    <row r="1539" spans="1:8">
      <c r="A1539" s="10" t="s">
        <v>1376</v>
      </c>
      <c r="B1539" s="10" t="str">
        <f>MID(base_piv2[[#This Row],[fnr fylke]],4,25)</f>
        <v>Hordaland</v>
      </c>
      <c r="C1539" s="10" t="s">
        <v>698</v>
      </c>
      <c r="D1539" s="10" t="str">
        <f>MID(base_piv2[[#This Row],[knr kommune]],6,25)</f>
        <v xml:space="preserve">Askøy </v>
      </c>
      <c r="E1539" s="10" t="str">
        <f>CONCATENATE(base_piv2[[#This Row],[kommune]]," (",base_piv2[[#This Row],[fotoår]],")")</f>
        <v>Askøy  (2005)</v>
      </c>
      <c r="F1539" s="10" t="s">
        <v>470</v>
      </c>
      <c r="G1539" s="10">
        <v>25</v>
      </c>
      <c r="H1539" s="11" t="s">
        <v>911</v>
      </c>
    </row>
    <row r="1540" spans="1:8">
      <c r="A1540" s="10" t="s">
        <v>1376</v>
      </c>
      <c r="B1540" s="10" t="str">
        <f>MID(base_piv2[[#This Row],[fnr fylke]],4,25)</f>
        <v>Hordaland</v>
      </c>
      <c r="C1540" s="10" t="s">
        <v>698</v>
      </c>
      <c r="D1540" s="10" t="str">
        <f>MID(base_piv2[[#This Row],[knr kommune]],6,25)</f>
        <v xml:space="preserve">Askøy </v>
      </c>
      <c r="E1540" s="10" t="str">
        <f>CONCATENATE(base_piv2[[#This Row],[kommune]]," (",base_piv2[[#This Row],[fotoår]],")")</f>
        <v>Askøy  (2005)</v>
      </c>
      <c r="F1540" s="10" t="s">
        <v>471</v>
      </c>
      <c r="G1540" s="10">
        <v>14</v>
      </c>
      <c r="H1540" s="11" t="s">
        <v>911</v>
      </c>
    </row>
    <row r="1541" spans="1:8">
      <c r="A1541" s="10" t="s">
        <v>1376</v>
      </c>
      <c r="B1541" s="10" t="str">
        <f>MID(base_piv2[[#This Row],[fnr fylke]],4,25)</f>
        <v>Hordaland</v>
      </c>
      <c r="C1541" s="10" t="s">
        <v>698</v>
      </c>
      <c r="D1541" s="10" t="str">
        <f>MID(base_piv2[[#This Row],[knr kommune]],6,25)</f>
        <v xml:space="preserve">Askøy </v>
      </c>
      <c r="E1541" s="10" t="str">
        <f>CONCATENATE(base_piv2[[#This Row],[kommune]]," (",base_piv2[[#This Row],[fotoår]],")")</f>
        <v>Askøy  (2005)</v>
      </c>
      <c r="F1541" s="10" t="s">
        <v>472</v>
      </c>
      <c r="G1541" s="10">
        <v>23</v>
      </c>
      <c r="H1541" s="11" t="s">
        <v>911</v>
      </c>
    </row>
    <row r="1542" spans="1:8">
      <c r="A1542" s="10" t="s">
        <v>1376</v>
      </c>
      <c r="B1542" s="10" t="str">
        <f>MID(base_piv2[[#This Row],[fnr fylke]],4,25)</f>
        <v>Hordaland</v>
      </c>
      <c r="C1542" s="10" t="s">
        <v>699</v>
      </c>
      <c r="D1542" s="10" t="str">
        <f>MID(base_piv2[[#This Row],[knr kommune]],6,25)</f>
        <v xml:space="preserve">Vaksdal </v>
      </c>
      <c r="E1542" s="10" t="str">
        <f>CONCATENATE(base_piv2[[#This Row],[kommune]]," (",base_piv2[[#This Row],[fotoår]],")")</f>
        <v>Vaksdal  (2008)</v>
      </c>
      <c r="F1542" s="10" t="s">
        <v>467</v>
      </c>
      <c r="G1542" s="10">
        <v>15</v>
      </c>
      <c r="H1542" s="11" t="s">
        <v>909</v>
      </c>
    </row>
    <row r="1543" spans="1:8">
      <c r="A1543" s="10" t="s">
        <v>1376</v>
      </c>
      <c r="B1543" s="10" t="str">
        <f>MID(base_piv2[[#This Row],[fnr fylke]],4,25)</f>
        <v>Hordaland</v>
      </c>
      <c r="C1543" s="10" t="s">
        <v>699</v>
      </c>
      <c r="D1543" s="10" t="str">
        <f>MID(base_piv2[[#This Row],[knr kommune]],6,25)</f>
        <v xml:space="preserve">Vaksdal </v>
      </c>
      <c r="E1543" s="10" t="str">
        <f>CONCATENATE(base_piv2[[#This Row],[kommune]]," (",base_piv2[[#This Row],[fotoår]],")")</f>
        <v>Vaksdal  (2008)</v>
      </c>
      <c r="F1543" s="10" t="s">
        <v>466</v>
      </c>
      <c r="G1543" s="10">
        <v>0</v>
      </c>
      <c r="H1543" s="11" t="s">
        <v>909</v>
      </c>
    </row>
    <row r="1544" spans="1:8">
      <c r="A1544" s="10" t="s">
        <v>1376</v>
      </c>
      <c r="B1544" s="10" t="str">
        <f>MID(base_piv2[[#This Row],[fnr fylke]],4,25)</f>
        <v>Hordaland</v>
      </c>
      <c r="C1544" s="10" t="s">
        <v>699</v>
      </c>
      <c r="D1544" s="10" t="str">
        <f>MID(base_piv2[[#This Row],[knr kommune]],6,25)</f>
        <v xml:space="preserve">Vaksdal </v>
      </c>
      <c r="E1544" s="10" t="str">
        <f>CONCATENATE(base_piv2[[#This Row],[kommune]]," (",base_piv2[[#This Row],[fotoår]],")")</f>
        <v>Vaksdal  (2008)</v>
      </c>
      <c r="F1544" s="10" t="s">
        <v>468</v>
      </c>
      <c r="G1544" s="10">
        <v>4</v>
      </c>
      <c r="H1544" s="11" t="s">
        <v>909</v>
      </c>
    </row>
    <row r="1545" spans="1:8">
      <c r="A1545" s="10" t="s">
        <v>1376</v>
      </c>
      <c r="B1545" s="10" t="str">
        <f>MID(base_piv2[[#This Row],[fnr fylke]],4,25)</f>
        <v>Hordaland</v>
      </c>
      <c r="C1545" s="10" t="s">
        <v>699</v>
      </c>
      <c r="D1545" s="10" t="str">
        <f>MID(base_piv2[[#This Row],[knr kommune]],6,25)</f>
        <v xml:space="preserve">Vaksdal </v>
      </c>
      <c r="E1545" s="10" t="str">
        <f>CONCATENATE(base_piv2[[#This Row],[kommune]]," (",base_piv2[[#This Row],[fotoår]],")")</f>
        <v>Vaksdal  (2008)</v>
      </c>
      <c r="F1545" s="10" t="s">
        <v>918</v>
      </c>
      <c r="G1545" s="10">
        <v>3</v>
      </c>
      <c r="H1545" s="11" t="s">
        <v>909</v>
      </c>
    </row>
    <row r="1546" spans="1:8">
      <c r="A1546" s="10" t="s">
        <v>1376</v>
      </c>
      <c r="B1546" s="10" t="str">
        <f>MID(base_piv2[[#This Row],[fnr fylke]],4,25)</f>
        <v>Hordaland</v>
      </c>
      <c r="C1546" s="10" t="s">
        <v>699</v>
      </c>
      <c r="D1546" s="10" t="str">
        <f>MID(base_piv2[[#This Row],[knr kommune]],6,25)</f>
        <v xml:space="preserve">Vaksdal </v>
      </c>
      <c r="E1546" s="10" t="str">
        <f>CONCATENATE(base_piv2[[#This Row],[kommune]]," (",base_piv2[[#This Row],[fotoår]],")")</f>
        <v>Vaksdal  (2008)</v>
      </c>
      <c r="F1546" s="10" t="s">
        <v>470</v>
      </c>
      <c r="G1546" s="10">
        <v>12</v>
      </c>
      <c r="H1546" s="11" t="s">
        <v>909</v>
      </c>
    </row>
    <row r="1547" spans="1:8">
      <c r="A1547" s="10" t="s">
        <v>1376</v>
      </c>
      <c r="B1547" s="10" t="str">
        <f>MID(base_piv2[[#This Row],[fnr fylke]],4,25)</f>
        <v>Hordaland</v>
      </c>
      <c r="C1547" s="10" t="s">
        <v>699</v>
      </c>
      <c r="D1547" s="10" t="str">
        <f>MID(base_piv2[[#This Row],[knr kommune]],6,25)</f>
        <v xml:space="preserve">Vaksdal </v>
      </c>
      <c r="E1547" s="10" t="str">
        <f>CONCATENATE(base_piv2[[#This Row],[kommune]]," (",base_piv2[[#This Row],[fotoår]],")")</f>
        <v>Vaksdal  (2008)</v>
      </c>
      <c r="F1547" s="10" t="s">
        <v>471</v>
      </c>
      <c r="G1547" s="10">
        <v>0</v>
      </c>
      <c r="H1547" s="11" t="s">
        <v>909</v>
      </c>
    </row>
    <row r="1548" spans="1:8">
      <c r="A1548" s="10" t="s">
        <v>1376</v>
      </c>
      <c r="B1548" s="10" t="str">
        <f>MID(base_piv2[[#This Row],[fnr fylke]],4,25)</f>
        <v>Hordaland</v>
      </c>
      <c r="C1548" s="10" t="s">
        <v>699</v>
      </c>
      <c r="D1548" s="10" t="str">
        <f>MID(base_piv2[[#This Row],[knr kommune]],6,25)</f>
        <v xml:space="preserve">Vaksdal </v>
      </c>
      <c r="E1548" s="10" t="str">
        <f>CONCATENATE(base_piv2[[#This Row],[kommune]]," (",base_piv2[[#This Row],[fotoår]],")")</f>
        <v>Vaksdal  (2008)</v>
      </c>
      <c r="F1548" s="10" t="s">
        <v>472</v>
      </c>
      <c r="G1548" s="10">
        <v>20</v>
      </c>
      <c r="H1548" s="11" t="s">
        <v>909</v>
      </c>
    </row>
    <row r="1549" spans="1:8">
      <c r="A1549" s="10" t="s">
        <v>1376</v>
      </c>
      <c r="B1549" s="10" t="str">
        <f>MID(base_piv2[[#This Row],[fnr fylke]],4,25)</f>
        <v>Hordaland</v>
      </c>
      <c r="C1549" s="10" t="s">
        <v>700</v>
      </c>
      <c r="D1549" s="10" t="str">
        <f>MID(base_piv2[[#This Row],[knr kommune]],6,25)</f>
        <v xml:space="preserve">Modalen </v>
      </c>
      <c r="E1549" s="10" t="str">
        <f>CONCATENATE(base_piv2[[#This Row],[kommune]]," (",base_piv2[[#This Row],[fotoår]],")")</f>
        <v>Modalen  (2004)</v>
      </c>
      <c r="F1549" s="10" t="s">
        <v>467</v>
      </c>
      <c r="G1549" s="10">
        <v>4</v>
      </c>
      <c r="H1549" s="11" t="s">
        <v>908</v>
      </c>
    </row>
    <row r="1550" spans="1:8">
      <c r="A1550" s="10" t="s">
        <v>1376</v>
      </c>
      <c r="B1550" s="10" t="str">
        <f>MID(base_piv2[[#This Row],[fnr fylke]],4,25)</f>
        <v>Hordaland</v>
      </c>
      <c r="C1550" s="10" t="s">
        <v>700</v>
      </c>
      <c r="D1550" s="10" t="str">
        <f>MID(base_piv2[[#This Row],[knr kommune]],6,25)</f>
        <v xml:space="preserve">Modalen </v>
      </c>
      <c r="E1550" s="10" t="str">
        <f>CONCATENATE(base_piv2[[#This Row],[kommune]]," (",base_piv2[[#This Row],[fotoår]],")")</f>
        <v>Modalen  (2004)</v>
      </c>
      <c r="F1550" s="10" t="s">
        <v>466</v>
      </c>
      <c r="G1550" s="10">
        <v>2</v>
      </c>
      <c r="H1550" s="11" t="s">
        <v>908</v>
      </c>
    </row>
    <row r="1551" spans="1:8">
      <c r="A1551" s="10" t="s">
        <v>1376</v>
      </c>
      <c r="B1551" s="10" t="str">
        <f>MID(base_piv2[[#This Row],[fnr fylke]],4,25)</f>
        <v>Hordaland</v>
      </c>
      <c r="C1551" s="10" t="s">
        <v>700</v>
      </c>
      <c r="D1551" s="10" t="str">
        <f>MID(base_piv2[[#This Row],[knr kommune]],6,25)</f>
        <v xml:space="preserve">Modalen </v>
      </c>
      <c r="E1551" s="10" t="str">
        <f>CONCATENATE(base_piv2[[#This Row],[kommune]]," (",base_piv2[[#This Row],[fotoår]],")")</f>
        <v>Modalen  (2004)</v>
      </c>
      <c r="F1551" s="10" t="s">
        <v>468</v>
      </c>
      <c r="G1551" s="10">
        <v>0</v>
      </c>
      <c r="H1551" s="11" t="s">
        <v>908</v>
      </c>
    </row>
    <row r="1552" spans="1:8">
      <c r="A1552" s="10" t="s">
        <v>1376</v>
      </c>
      <c r="B1552" s="10" t="str">
        <f>MID(base_piv2[[#This Row],[fnr fylke]],4,25)</f>
        <v>Hordaland</v>
      </c>
      <c r="C1552" s="10" t="s">
        <v>700</v>
      </c>
      <c r="D1552" s="10" t="str">
        <f>MID(base_piv2[[#This Row],[knr kommune]],6,25)</f>
        <v xml:space="preserve">Modalen </v>
      </c>
      <c r="E1552" s="10" t="str">
        <f>CONCATENATE(base_piv2[[#This Row],[kommune]]," (",base_piv2[[#This Row],[fotoår]],")")</f>
        <v>Modalen  (2004)</v>
      </c>
      <c r="F1552" s="10" t="s">
        <v>918</v>
      </c>
      <c r="G1552" s="10">
        <v>13</v>
      </c>
      <c r="H1552" s="11" t="s">
        <v>908</v>
      </c>
    </row>
    <row r="1553" spans="1:8">
      <c r="A1553" s="10" t="s">
        <v>1376</v>
      </c>
      <c r="B1553" s="10" t="str">
        <f>MID(base_piv2[[#This Row],[fnr fylke]],4,25)</f>
        <v>Hordaland</v>
      </c>
      <c r="C1553" s="10" t="s">
        <v>700</v>
      </c>
      <c r="D1553" s="10" t="str">
        <f>MID(base_piv2[[#This Row],[knr kommune]],6,25)</f>
        <v xml:space="preserve">Modalen </v>
      </c>
      <c r="E1553" s="10" t="str">
        <f>CONCATENATE(base_piv2[[#This Row],[kommune]]," (",base_piv2[[#This Row],[fotoår]],")")</f>
        <v>Modalen  (2004)</v>
      </c>
      <c r="F1553" s="10" t="s">
        <v>470</v>
      </c>
      <c r="G1553" s="10">
        <v>2</v>
      </c>
      <c r="H1553" s="11" t="s">
        <v>908</v>
      </c>
    </row>
    <row r="1554" spans="1:8">
      <c r="A1554" s="10" t="s">
        <v>1376</v>
      </c>
      <c r="B1554" s="10" t="str">
        <f>MID(base_piv2[[#This Row],[fnr fylke]],4,25)</f>
        <v>Hordaland</v>
      </c>
      <c r="C1554" s="10" t="s">
        <v>700</v>
      </c>
      <c r="D1554" s="10" t="str">
        <f>MID(base_piv2[[#This Row],[knr kommune]],6,25)</f>
        <v xml:space="preserve">Modalen </v>
      </c>
      <c r="E1554" s="10" t="str">
        <f>CONCATENATE(base_piv2[[#This Row],[kommune]]," (",base_piv2[[#This Row],[fotoår]],")")</f>
        <v>Modalen  (2004)</v>
      </c>
      <c r="F1554" s="10" t="s">
        <v>471</v>
      </c>
      <c r="G1554" s="10">
        <v>3</v>
      </c>
      <c r="H1554" s="11" t="s">
        <v>908</v>
      </c>
    </row>
    <row r="1555" spans="1:8">
      <c r="A1555" s="10" t="s">
        <v>1376</v>
      </c>
      <c r="B1555" s="10" t="str">
        <f>MID(base_piv2[[#This Row],[fnr fylke]],4,25)</f>
        <v>Hordaland</v>
      </c>
      <c r="C1555" s="10" t="s">
        <v>700</v>
      </c>
      <c r="D1555" s="10" t="str">
        <f>MID(base_piv2[[#This Row],[knr kommune]],6,25)</f>
        <v xml:space="preserve">Modalen </v>
      </c>
      <c r="E1555" s="10" t="str">
        <f>CONCATENATE(base_piv2[[#This Row],[kommune]]," (",base_piv2[[#This Row],[fotoår]],")")</f>
        <v>Modalen  (2004)</v>
      </c>
      <c r="F1555" s="10" t="s">
        <v>472</v>
      </c>
      <c r="G1555" s="10">
        <v>1</v>
      </c>
      <c r="H1555" s="11" t="s">
        <v>908</v>
      </c>
    </row>
    <row r="1556" spans="1:8">
      <c r="A1556" s="10" t="s">
        <v>1376</v>
      </c>
      <c r="B1556" s="10" t="str">
        <f>MID(base_piv2[[#This Row],[fnr fylke]],4,25)</f>
        <v>Hordaland</v>
      </c>
      <c r="C1556" s="10" t="s">
        <v>701</v>
      </c>
      <c r="D1556" s="10" t="str">
        <f>MID(base_piv2[[#This Row],[knr kommune]],6,25)</f>
        <v xml:space="preserve">Osterøy </v>
      </c>
      <c r="E1556" s="10" t="str">
        <f>CONCATENATE(base_piv2[[#This Row],[kommune]]," (",base_piv2[[#This Row],[fotoår]],")")</f>
        <v>Osterøy  (2008)</v>
      </c>
      <c r="F1556" s="10" t="s">
        <v>467</v>
      </c>
      <c r="G1556" s="10">
        <v>67</v>
      </c>
      <c r="H1556" s="11" t="s">
        <v>909</v>
      </c>
    </row>
    <row r="1557" spans="1:8">
      <c r="A1557" s="10" t="s">
        <v>1376</v>
      </c>
      <c r="B1557" s="10" t="str">
        <f>MID(base_piv2[[#This Row],[fnr fylke]],4,25)</f>
        <v>Hordaland</v>
      </c>
      <c r="C1557" s="10" t="s">
        <v>701</v>
      </c>
      <c r="D1557" s="10" t="str">
        <f>MID(base_piv2[[#This Row],[knr kommune]],6,25)</f>
        <v xml:space="preserve">Osterøy </v>
      </c>
      <c r="E1557" s="10" t="str">
        <f>CONCATENATE(base_piv2[[#This Row],[kommune]]," (",base_piv2[[#This Row],[fotoår]],")")</f>
        <v>Osterøy  (2008)</v>
      </c>
      <c r="F1557" s="10" t="s">
        <v>466</v>
      </c>
      <c r="G1557" s="10">
        <v>1</v>
      </c>
      <c r="H1557" s="11" t="s">
        <v>909</v>
      </c>
    </row>
    <row r="1558" spans="1:8">
      <c r="A1558" s="10" t="s">
        <v>1376</v>
      </c>
      <c r="B1558" s="10" t="str">
        <f>MID(base_piv2[[#This Row],[fnr fylke]],4,25)</f>
        <v>Hordaland</v>
      </c>
      <c r="C1558" s="10" t="s">
        <v>701</v>
      </c>
      <c r="D1558" s="10" t="str">
        <f>MID(base_piv2[[#This Row],[knr kommune]],6,25)</f>
        <v xml:space="preserve">Osterøy </v>
      </c>
      <c r="E1558" s="10" t="str">
        <f>CONCATENATE(base_piv2[[#This Row],[kommune]]," (",base_piv2[[#This Row],[fotoår]],")")</f>
        <v>Osterøy  (2008)</v>
      </c>
      <c r="F1558" s="10" t="s">
        <v>468</v>
      </c>
      <c r="G1558" s="10">
        <v>25</v>
      </c>
      <c r="H1558" s="11" t="s">
        <v>909</v>
      </c>
    </row>
    <row r="1559" spans="1:8">
      <c r="A1559" s="10" t="s">
        <v>1376</v>
      </c>
      <c r="B1559" s="10" t="str">
        <f>MID(base_piv2[[#This Row],[fnr fylke]],4,25)</f>
        <v>Hordaland</v>
      </c>
      <c r="C1559" s="10" t="s">
        <v>701</v>
      </c>
      <c r="D1559" s="10" t="str">
        <f>MID(base_piv2[[#This Row],[knr kommune]],6,25)</f>
        <v xml:space="preserve">Osterøy </v>
      </c>
      <c r="E1559" s="10" t="str">
        <f>CONCATENATE(base_piv2[[#This Row],[kommune]]," (",base_piv2[[#This Row],[fotoår]],")")</f>
        <v>Osterøy  (2008)</v>
      </c>
      <c r="F1559" s="10" t="s">
        <v>918</v>
      </c>
      <c r="G1559" s="10">
        <v>12</v>
      </c>
      <c r="H1559" s="11" t="s">
        <v>909</v>
      </c>
    </row>
    <row r="1560" spans="1:8">
      <c r="A1560" s="10" t="s">
        <v>1376</v>
      </c>
      <c r="B1560" s="10" t="str">
        <f>MID(base_piv2[[#This Row],[fnr fylke]],4,25)</f>
        <v>Hordaland</v>
      </c>
      <c r="C1560" s="10" t="s">
        <v>701</v>
      </c>
      <c r="D1560" s="10" t="str">
        <f>MID(base_piv2[[#This Row],[knr kommune]],6,25)</f>
        <v xml:space="preserve">Osterøy </v>
      </c>
      <c r="E1560" s="10" t="str">
        <f>CONCATENATE(base_piv2[[#This Row],[kommune]]," (",base_piv2[[#This Row],[fotoår]],")")</f>
        <v>Osterøy  (2008)</v>
      </c>
      <c r="F1560" s="10" t="s">
        <v>470</v>
      </c>
      <c r="G1560" s="10">
        <v>22</v>
      </c>
      <c r="H1560" s="11" t="s">
        <v>909</v>
      </c>
    </row>
    <row r="1561" spans="1:8">
      <c r="A1561" s="10" t="s">
        <v>1376</v>
      </c>
      <c r="B1561" s="10" t="str">
        <f>MID(base_piv2[[#This Row],[fnr fylke]],4,25)</f>
        <v>Hordaland</v>
      </c>
      <c r="C1561" s="10" t="s">
        <v>701</v>
      </c>
      <c r="D1561" s="10" t="str">
        <f>MID(base_piv2[[#This Row],[knr kommune]],6,25)</f>
        <v xml:space="preserve">Osterøy </v>
      </c>
      <c r="E1561" s="10" t="str">
        <f>CONCATENATE(base_piv2[[#This Row],[kommune]]," (",base_piv2[[#This Row],[fotoår]],")")</f>
        <v>Osterøy  (2008)</v>
      </c>
      <c r="F1561" s="10" t="s">
        <v>471</v>
      </c>
      <c r="G1561" s="10">
        <v>4</v>
      </c>
      <c r="H1561" s="11" t="s">
        <v>909</v>
      </c>
    </row>
    <row r="1562" spans="1:8">
      <c r="A1562" s="10" t="s">
        <v>1376</v>
      </c>
      <c r="B1562" s="10" t="str">
        <f>MID(base_piv2[[#This Row],[fnr fylke]],4,25)</f>
        <v>Hordaland</v>
      </c>
      <c r="C1562" s="10" t="s">
        <v>701</v>
      </c>
      <c r="D1562" s="10" t="str">
        <f>MID(base_piv2[[#This Row],[knr kommune]],6,25)</f>
        <v xml:space="preserve">Osterøy </v>
      </c>
      <c r="E1562" s="10" t="str">
        <f>CONCATENATE(base_piv2[[#This Row],[kommune]]," (",base_piv2[[#This Row],[fotoår]],")")</f>
        <v>Osterøy  (2008)</v>
      </c>
      <c r="F1562" s="10" t="s">
        <v>472</v>
      </c>
      <c r="G1562" s="10">
        <v>16</v>
      </c>
      <c r="H1562" s="11" t="s">
        <v>909</v>
      </c>
    </row>
    <row r="1563" spans="1:8">
      <c r="A1563" s="10" t="s">
        <v>1376</v>
      </c>
      <c r="B1563" s="10" t="str">
        <f>MID(base_piv2[[#This Row],[fnr fylke]],4,25)</f>
        <v>Hordaland</v>
      </c>
      <c r="C1563" s="10" t="s">
        <v>702</v>
      </c>
      <c r="D1563" s="10" t="str">
        <f>MID(base_piv2[[#This Row],[knr kommune]],6,25)</f>
        <v xml:space="preserve">Meland </v>
      </c>
      <c r="E1563" s="10" t="str">
        <f>CONCATENATE(base_piv2[[#This Row],[kommune]]," (",base_piv2[[#This Row],[fotoår]],")")</f>
        <v>Meland  (2000)</v>
      </c>
      <c r="F1563" s="10" t="s">
        <v>467</v>
      </c>
      <c r="G1563" s="10">
        <v>69</v>
      </c>
      <c r="H1563" s="11" t="s">
        <v>914</v>
      </c>
    </row>
    <row r="1564" spans="1:8">
      <c r="A1564" s="10" t="s">
        <v>1376</v>
      </c>
      <c r="B1564" s="10" t="str">
        <f>MID(base_piv2[[#This Row],[fnr fylke]],4,25)</f>
        <v>Hordaland</v>
      </c>
      <c r="C1564" s="10" t="s">
        <v>702</v>
      </c>
      <c r="D1564" s="10" t="str">
        <f>MID(base_piv2[[#This Row],[knr kommune]],6,25)</f>
        <v xml:space="preserve">Meland </v>
      </c>
      <c r="E1564" s="10" t="str">
        <f>CONCATENATE(base_piv2[[#This Row],[kommune]]," (",base_piv2[[#This Row],[fotoår]],")")</f>
        <v>Meland  (2000)</v>
      </c>
      <c r="F1564" s="10" t="s">
        <v>466</v>
      </c>
      <c r="G1564" s="10">
        <v>4</v>
      </c>
      <c r="H1564" s="11" t="s">
        <v>914</v>
      </c>
    </row>
    <row r="1565" spans="1:8">
      <c r="A1565" s="10" t="s">
        <v>1376</v>
      </c>
      <c r="B1565" s="10" t="str">
        <f>MID(base_piv2[[#This Row],[fnr fylke]],4,25)</f>
        <v>Hordaland</v>
      </c>
      <c r="C1565" s="10" t="s">
        <v>702</v>
      </c>
      <c r="D1565" s="10" t="str">
        <f>MID(base_piv2[[#This Row],[knr kommune]],6,25)</f>
        <v xml:space="preserve">Meland </v>
      </c>
      <c r="E1565" s="10" t="str">
        <f>CONCATENATE(base_piv2[[#This Row],[kommune]]," (",base_piv2[[#This Row],[fotoår]],")")</f>
        <v>Meland  (2000)</v>
      </c>
      <c r="F1565" s="10" t="s">
        <v>468</v>
      </c>
      <c r="G1565" s="10">
        <v>23</v>
      </c>
      <c r="H1565" s="11" t="s">
        <v>914</v>
      </c>
    </row>
    <row r="1566" spans="1:8">
      <c r="A1566" s="10" t="s">
        <v>1376</v>
      </c>
      <c r="B1566" s="10" t="str">
        <f>MID(base_piv2[[#This Row],[fnr fylke]],4,25)</f>
        <v>Hordaland</v>
      </c>
      <c r="C1566" s="10" t="s">
        <v>702</v>
      </c>
      <c r="D1566" s="10" t="str">
        <f>MID(base_piv2[[#This Row],[knr kommune]],6,25)</f>
        <v xml:space="preserve">Meland </v>
      </c>
      <c r="E1566" s="10" t="str">
        <f>CONCATENATE(base_piv2[[#This Row],[kommune]]," (",base_piv2[[#This Row],[fotoår]],")")</f>
        <v>Meland  (2000)</v>
      </c>
      <c r="F1566" s="10" t="s">
        <v>918</v>
      </c>
      <c r="G1566" s="10">
        <v>0</v>
      </c>
      <c r="H1566" s="11" t="s">
        <v>914</v>
      </c>
    </row>
    <row r="1567" spans="1:8">
      <c r="A1567" s="10" t="s">
        <v>1376</v>
      </c>
      <c r="B1567" s="10" t="str">
        <f>MID(base_piv2[[#This Row],[fnr fylke]],4,25)</f>
        <v>Hordaland</v>
      </c>
      <c r="C1567" s="10" t="s">
        <v>702</v>
      </c>
      <c r="D1567" s="10" t="str">
        <f>MID(base_piv2[[#This Row],[knr kommune]],6,25)</f>
        <v xml:space="preserve">Meland </v>
      </c>
      <c r="E1567" s="10" t="str">
        <f>CONCATENATE(base_piv2[[#This Row],[kommune]]," (",base_piv2[[#This Row],[fotoår]],")")</f>
        <v>Meland  (2000)</v>
      </c>
      <c r="F1567" s="10" t="s">
        <v>470</v>
      </c>
      <c r="G1567" s="10">
        <v>26</v>
      </c>
      <c r="H1567" s="11" t="s">
        <v>914</v>
      </c>
    </row>
    <row r="1568" spans="1:8">
      <c r="A1568" s="10" t="s">
        <v>1376</v>
      </c>
      <c r="B1568" s="10" t="str">
        <f>MID(base_piv2[[#This Row],[fnr fylke]],4,25)</f>
        <v>Hordaland</v>
      </c>
      <c r="C1568" s="10" t="s">
        <v>702</v>
      </c>
      <c r="D1568" s="10" t="str">
        <f>MID(base_piv2[[#This Row],[knr kommune]],6,25)</f>
        <v xml:space="preserve">Meland </v>
      </c>
      <c r="E1568" s="10" t="str">
        <f>CONCATENATE(base_piv2[[#This Row],[kommune]]," (",base_piv2[[#This Row],[fotoår]],")")</f>
        <v>Meland  (2000)</v>
      </c>
      <c r="F1568" s="10" t="s">
        <v>471</v>
      </c>
      <c r="G1568" s="10">
        <v>9</v>
      </c>
      <c r="H1568" s="11" t="s">
        <v>914</v>
      </c>
    </row>
    <row r="1569" spans="1:8">
      <c r="A1569" s="10" t="s">
        <v>1376</v>
      </c>
      <c r="B1569" s="10" t="str">
        <f>MID(base_piv2[[#This Row],[fnr fylke]],4,25)</f>
        <v>Hordaland</v>
      </c>
      <c r="C1569" s="10" t="s">
        <v>702</v>
      </c>
      <c r="D1569" s="10" t="str">
        <f>MID(base_piv2[[#This Row],[knr kommune]],6,25)</f>
        <v xml:space="preserve">Meland </v>
      </c>
      <c r="E1569" s="10" t="str">
        <f>CONCATENATE(base_piv2[[#This Row],[kommune]]," (",base_piv2[[#This Row],[fotoår]],")")</f>
        <v>Meland  (2000)</v>
      </c>
      <c r="F1569" s="10" t="s">
        <v>472</v>
      </c>
      <c r="G1569" s="10">
        <v>5</v>
      </c>
      <c r="H1569" s="11" t="s">
        <v>914</v>
      </c>
    </row>
    <row r="1570" spans="1:8">
      <c r="A1570" s="10" t="s">
        <v>1376</v>
      </c>
      <c r="B1570" s="10" t="str">
        <f>MID(base_piv2[[#This Row],[fnr fylke]],4,25)</f>
        <v>Hordaland</v>
      </c>
      <c r="C1570" s="10" t="s">
        <v>703</v>
      </c>
      <c r="D1570" s="10" t="str">
        <f>MID(base_piv2[[#This Row],[knr kommune]],6,25)</f>
        <v xml:space="preserve">Øygarden </v>
      </c>
      <c r="E1570" s="10" t="str">
        <f>CONCATENATE(base_piv2[[#This Row],[kommune]]," (",base_piv2[[#This Row],[fotoår]],")")</f>
        <v>Øygarden  (2004)</v>
      </c>
      <c r="F1570" s="10" t="s">
        <v>467</v>
      </c>
      <c r="G1570" s="10">
        <v>71</v>
      </c>
      <c r="H1570" s="11" t="s">
        <v>908</v>
      </c>
    </row>
    <row r="1571" spans="1:8">
      <c r="A1571" s="10" t="s">
        <v>1376</v>
      </c>
      <c r="B1571" s="10" t="str">
        <f>MID(base_piv2[[#This Row],[fnr fylke]],4,25)</f>
        <v>Hordaland</v>
      </c>
      <c r="C1571" s="10" t="s">
        <v>703</v>
      </c>
      <c r="D1571" s="10" t="str">
        <f>MID(base_piv2[[#This Row],[knr kommune]],6,25)</f>
        <v xml:space="preserve">Øygarden </v>
      </c>
      <c r="E1571" s="10" t="str">
        <f>CONCATENATE(base_piv2[[#This Row],[kommune]]," (",base_piv2[[#This Row],[fotoår]],")")</f>
        <v>Øygarden  (2004)</v>
      </c>
      <c r="F1571" s="10" t="s">
        <v>466</v>
      </c>
      <c r="G1571" s="10">
        <v>5</v>
      </c>
      <c r="H1571" s="11" t="s">
        <v>908</v>
      </c>
    </row>
    <row r="1572" spans="1:8">
      <c r="A1572" s="10" t="s">
        <v>1376</v>
      </c>
      <c r="B1572" s="10" t="str">
        <f>MID(base_piv2[[#This Row],[fnr fylke]],4,25)</f>
        <v>Hordaland</v>
      </c>
      <c r="C1572" s="10" t="s">
        <v>703</v>
      </c>
      <c r="D1572" s="10" t="str">
        <f>MID(base_piv2[[#This Row],[knr kommune]],6,25)</f>
        <v xml:space="preserve">Øygarden </v>
      </c>
      <c r="E1572" s="10" t="str">
        <f>CONCATENATE(base_piv2[[#This Row],[kommune]]," (",base_piv2[[#This Row],[fotoår]],")")</f>
        <v>Øygarden  (2004)</v>
      </c>
      <c r="F1572" s="10" t="s">
        <v>468</v>
      </c>
      <c r="G1572" s="10">
        <v>1</v>
      </c>
      <c r="H1572" s="11" t="s">
        <v>908</v>
      </c>
    </row>
    <row r="1573" spans="1:8">
      <c r="A1573" s="10" t="s">
        <v>1376</v>
      </c>
      <c r="B1573" s="10" t="str">
        <f>MID(base_piv2[[#This Row],[fnr fylke]],4,25)</f>
        <v>Hordaland</v>
      </c>
      <c r="C1573" s="10" t="s">
        <v>703</v>
      </c>
      <c r="D1573" s="10" t="str">
        <f>MID(base_piv2[[#This Row],[knr kommune]],6,25)</f>
        <v xml:space="preserve">Øygarden </v>
      </c>
      <c r="E1573" s="10" t="str">
        <f>CONCATENATE(base_piv2[[#This Row],[kommune]]," (",base_piv2[[#This Row],[fotoår]],")")</f>
        <v>Øygarden  (2004)</v>
      </c>
      <c r="F1573" s="10" t="s">
        <v>918</v>
      </c>
      <c r="G1573" s="10">
        <v>1</v>
      </c>
      <c r="H1573" s="11" t="s">
        <v>908</v>
      </c>
    </row>
    <row r="1574" spans="1:8">
      <c r="A1574" s="10" t="s">
        <v>1376</v>
      </c>
      <c r="B1574" s="10" t="str">
        <f>MID(base_piv2[[#This Row],[fnr fylke]],4,25)</f>
        <v>Hordaland</v>
      </c>
      <c r="C1574" s="10" t="s">
        <v>703</v>
      </c>
      <c r="D1574" s="10" t="str">
        <f>MID(base_piv2[[#This Row],[knr kommune]],6,25)</f>
        <v xml:space="preserve">Øygarden </v>
      </c>
      <c r="E1574" s="10" t="str">
        <f>CONCATENATE(base_piv2[[#This Row],[kommune]]," (",base_piv2[[#This Row],[fotoår]],")")</f>
        <v>Øygarden  (2004)</v>
      </c>
      <c r="F1574" s="10" t="s">
        <v>470</v>
      </c>
      <c r="G1574" s="10">
        <v>6</v>
      </c>
      <c r="H1574" s="11" t="s">
        <v>908</v>
      </c>
    </row>
    <row r="1575" spans="1:8">
      <c r="A1575" s="10" t="s">
        <v>1376</v>
      </c>
      <c r="B1575" s="10" t="str">
        <f>MID(base_piv2[[#This Row],[fnr fylke]],4,25)</f>
        <v>Hordaland</v>
      </c>
      <c r="C1575" s="10" t="s">
        <v>703</v>
      </c>
      <c r="D1575" s="10" t="str">
        <f>MID(base_piv2[[#This Row],[knr kommune]],6,25)</f>
        <v xml:space="preserve">Øygarden </v>
      </c>
      <c r="E1575" s="10" t="str">
        <f>CONCATENATE(base_piv2[[#This Row],[kommune]]," (",base_piv2[[#This Row],[fotoår]],")")</f>
        <v>Øygarden  (2004)</v>
      </c>
      <c r="F1575" s="10" t="s">
        <v>471</v>
      </c>
      <c r="G1575" s="10">
        <v>4</v>
      </c>
      <c r="H1575" s="11" t="s">
        <v>908</v>
      </c>
    </row>
    <row r="1576" spans="1:8">
      <c r="A1576" s="10" t="s">
        <v>1376</v>
      </c>
      <c r="B1576" s="10" t="str">
        <f>MID(base_piv2[[#This Row],[fnr fylke]],4,25)</f>
        <v>Hordaland</v>
      </c>
      <c r="C1576" s="10" t="s">
        <v>703</v>
      </c>
      <c r="D1576" s="10" t="str">
        <f>MID(base_piv2[[#This Row],[knr kommune]],6,25)</f>
        <v xml:space="preserve">Øygarden </v>
      </c>
      <c r="E1576" s="10" t="str">
        <f>CONCATENATE(base_piv2[[#This Row],[kommune]]," (",base_piv2[[#This Row],[fotoår]],")")</f>
        <v>Øygarden  (2004)</v>
      </c>
      <c r="F1576" s="10" t="s">
        <v>472</v>
      </c>
      <c r="G1576" s="10">
        <v>6</v>
      </c>
      <c r="H1576" s="11" t="s">
        <v>908</v>
      </c>
    </row>
    <row r="1577" spans="1:8">
      <c r="A1577" s="10" t="s">
        <v>1376</v>
      </c>
      <c r="B1577" s="10" t="str">
        <f>MID(base_piv2[[#This Row],[fnr fylke]],4,25)</f>
        <v>Hordaland</v>
      </c>
      <c r="C1577" s="10" t="s">
        <v>704</v>
      </c>
      <c r="D1577" s="10" t="str">
        <f>MID(base_piv2[[#This Row],[knr kommune]],6,25)</f>
        <v xml:space="preserve">Radøy </v>
      </c>
      <c r="E1577" s="10" t="str">
        <f>CONCATENATE(base_piv2[[#This Row],[kommune]]," (",base_piv2[[#This Row],[fotoår]],")")</f>
        <v>Radøy  (2000)</v>
      </c>
      <c r="F1577" s="10" t="s">
        <v>467</v>
      </c>
      <c r="G1577" s="10">
        <v>182</v>
      </c>
      <c r="H1577" s="11" t="s">
        <v>914</v>
      </c>
    </row>
    <row r="1578" spans="1:8">
      <c r="A1578" s="10" t="s">
        <v>1376</v>
      </c>
      <c r="B1578" s="10" t="str">
        <f>MID(base_piv2[[#This Row],[fnr fylke]],4,25)</f>
        <v>Hordaland</v>
      </c>
      <c r="C1578" s="10" t="s">
        <v>704</v>
      </c>
      <c r="D1578" s="10" t="str">
        <f>MID(base_piv2[[#This Row],[knr kommune]],6,25)</f>
        <v xml:space="preserve">Radøy </v>
      </c>
      <c r="E1578" s="10" t="str">
        <f>CONCATENATE(base_piv2[[#This Row],[kommune]]," (",base_piv2[[#This Row],[fotoår]],")")</f>
        <v>Radøy  (2000)</v>
      </c>
      <c r="F1578" s="10" t="s">
        <v>466</v>
      </c>
      <c r="G1578" s="10">
        <v>36</v>
      </c>
      <c r="H1578" s="11" t="s">
        <v>914</v>
      </c>
    </row>
    <row r="1579" spans="1:8">
      <c r="A1579" s="10" t="s">
        <v>1376</v>
      </c>
      <c r="B1579" s="10" t="str">
        <f>MID(base_piv2[[#This Row],[fnr fylke]],4,25)</f>
        <v>Hordaland</v>
      </c>
      <c r="C1579" s="10" t="s">
        <v>704</v>
      </c>
      <c r="D1579" s="10" t="str">
        <f>MID(base_piv2[[#This Row],[knr kommune]],6,25)</f>
        <v xml:space="preserve">Radøy </v>
      </c>
      <c r="E1579" s="10" t="str">
        <f>CONCATENATE(base_piv2[[#This Row],[kommune]]," (",base_piv2[[#This Row],[fotoår]],")")</f>
        <v>Radøy  (2000)</v>
      </c>
      <c r="F1579" s="10" t="s">
        <v>468</v>
      </c>
      <c r="G1579" s="10">
        <v>34</v>
      </c>
      <c r="H1579" s="11" t="s">
        <v>914</v>
      </c>
    </row>
    <row r="1580" spans="1:8">
      <c r="A1580" s="10" t="s">
        <v>1376</v>
      </c>
      <c r="B1580" s="10" t="str">
        <f>MID(base_piv2[[#This Row],[fnr fylke]],4,25)</f>
        <v>Hordaland</v>
      </c>
      <c r="C1580" s="10" t="s">
        <v>704</v>
      </c>
      <c r="D1580" s="10" t="str">
        <f>MID(base_piv2[[#This Row],[knr kommune]],6,25)</f>
        <v xml:space="preserve">Radøy </v>
      </c>
      <c r="E1580" s="10" t="str">
        <f>CONCATENATE(base_piv2[[#This Row],[kommune]]," (",base_piv2[[#This Row],[fotoår]],")")</f>
        <v>Radøy  (2000)</v>
      </c>
      <c r="F1580" s="10" t="s">
        <v>918</v>
      </c>
      <c r="G1580" s="10">
        <v>31</v>
      </c>
      <c r="H1580" s="11" t="s">
        <v>914</v>
      </c>
    </row>
    <row r="1581" spans="1:8">
      <c r="A1581" s="10" t="s">
        <v>1376</v>
      </c>
      <c r="B1581" s="10" t="str">
        <f>MID(base_piv2[[#This Row],[fnr fylke]],4,25)</f>
        <v>Hordaland</v>
      </c>
      <c r="C1581" s="10" t="s">
        <v>704</v>
      </c>
      <c r="D1581" s="10" t="str">
        <f>MID(base_piv2[[#This Row],[knr kommune]],6,25)</f>
        <v xml:space="preserve">Radøy </v>
      </c>
      <c r="E1581" s="10" t="str">
        <f>CONCATENATE(base_piv2[[#This Row],[kommune]]," (",base_piv2[[#This Row],[fotoår]],")")</f>
        <v>Radøy  (2000)</v>
      </c>
      <c r="F1581" s="10" t="s">
        <v>470</v>
      </c>
      <c r="G1581" s="10">
        <v>71</v>
      </c>
      <c r="H1581" s="11" t="s">
        <v>914</v>
      </c>
    </row>
    <row r="1582" spans="1:8">
      <c r="A1582" s="10" t="s">
        <v>1376</v>
      </c>
      <c r="B1582" s="10" t="str">
        <f>MID(base_piv2[[#This Row],[fnr fylke]],4,25)</f>
        <v>Hordaland</v>
      </c>
      <c r="C1582" s="10" t="s">
        <v>704</v>
      </c>
      <c r="D1582" s="10" t="str">
        <f>MID(base_piv2[[#This Row],[knr kommune]],6,25)</f>
        <v xml:space="preserve">Radøy </v>
      </c>
      <c r="E1582" s="10" t="str">
        <f>CONCATENATE(base_piv2[[#This Row],[kommune]]," (",base_piv2[[#This Row],[fotoår]],")")</f>
        <v>Radøy  (2000)</v>
      </c>
      <c r="F1582" s="10" t="s">
        <v>471</v>
      </c>
      <c r="G1582" s="10">
        <v>13</v>
      </c>
      <c r="H1582" s="11" t="s">
        <v>914</v>
      </c>
    </row>
    <row r="1583" spans="1:8">
      <c r="A1583" s="10" t="s">
        <v>1376</v>
      </c>
      <c r="B1583" s="10" t="str">
        <f>MID(base_piv2[[#This Row],[fnr fylke]],4,25)</f>
        <v>Hordaland</v>
      </c>
      <c r="C1583" s="10" t="s">
        <v>704</v>
      </c>
      <c r="D1583" s="10" t="str">
        <f>MID(base_piv2[[#This Row],[knr kommune]],6,25)</f>
        <v xml:space="preserve">Radøy </v>
      </c>
      <c r="E1583" s="10" t="str">
        <f>CONCATENATE(base_piv2[[#This Row],[kommune]]," (",base_piv2[[#This Row],[fotoår]],")")</f>
        <v>Radøy  (2000)</v>
      </c>
      <c r="F1583" s="10" t="s">
        <v>472</v>
      </c>
      <c r="G1583" s="10">
        <v>15</v>
      </c>
      <c r="H1583" s="11" t="s">
        <v>914</v>
      </c>
    </row>
    <row r="1584" spans="1:8">
      <c r="A1584" s="10" t="s">
        <v>1376</v>
      </c>
      <c r="B1584" s="10" t="str">
        <f>MID(base_piv2[[#This Row],[fnr fylke]],4,25)</f>
        <v>Hordaland</v>
      </c>
      <c r="C1584" s="10" t="s">
        <v>705</v>
      </c>
      <c r="D1584" s="10" t="str">
        <f>MID(base_piv2[[#This Row],[knr kommune]],6,25)</f>
        <v xml:space="preserve">Lindås </v>
      </c>
      <c r="E1584" s="10" t="str">
        <f>CONCATENATE(base_piv2[[#This Row],[kommune]]," (",base_piv2[[#This Row],[fotoår]],")")</f>
        <v>Lindås  (2003)</v>
      </c>
      <c r="F1584" s="10" t="s">
        <v>467</v>
      </c>
      <c r="G1584" s="10">
        <v>123</v>
      </c>
      <c r="H1584" s="11" t="s">
        <v>904</v>
      </c>
    </row>
    <row r="1585" spans="1:8">
      <c r="A1585" s="10" t="s">
        <v>1376</v>
      </c>
      <c r="B1585" s="10" t="str">
        <f>MID(base_piv2[[#This Row],[fnr fylke]],4,25)</f>
        <v>Hordaland</v>
      </c>
      <c r="C1585" s="10" t="s">
        <v>705</v>
      </c>
      <c r="D1585" s="10" t="str">
        <f>MID(base_piv2[[#This Row],[knr kommune]],6,25)</f>
        <v xml:space="preserve">Lindås </v>
      </c>
      <c r="E1585" s="10" t="str">
        <f>CONCATENATE(base_piv2[[#This Row],[kommune]]," (",base_piv2[[#This Row],[fotoår]],")")</f>
        <v>Lindås  (2003)</v>
      </c>
      <c r="F1585" s="10" t="s">
        <v>466</v>
      </c>
      <c r="G1585" s="10">
        <v>30</v>
      </c>
      <c r="H1585" s="11" t="s">
        <v>904</v>
      </c>
    </row>
    <row r="1586" spans="1:8">
      <c r="A1586" s="10" t="s">
        <v>1376</v>
      </c>
      <c r="B1586" s="10" t="str">
        <f>MID(base_piv2[[#This Row],[fnr fylke]],4,25)</f>
        <v>Hordaland</v>
      </c>
      <c r="C1586" s="10" t="s">
        <v>705</v>
      </c>
      <c r="D1586" s="10" t="str">
        <f>MID(base_piv2[[#This Row],[knr kommune]],6,25)</f>
        <v xml:space="preserve">Lindås </v>
      </c>
      <c r="E1586" s="10" t="str">
        <f>CONCATENATE(base_piv2[[#This Row],[kommune]]," (",base_piv2[[#This Row],[fotoår]],")")</f>
        <v>Lindås  (2003)</v>
      </c>
      <c r="F1586" s="10" t="s">
        <v>468</v>
      </c>
      <c r="G1586" s="10">
        <v>215</v>
      </c>
      <c r="H1586" s="11" t="s">
        <v>904</v>
      </c>
    </row>
    <row r="1587" spans="1:8">
      <c r="A1587" s="10" t="s">
        <v>1376</v>
      </c>
      <c r="B1587" s="10" t="str">
        <f>MID(base_piv2[[#This Row],[fnr fylke]],4,25)</f>
        <v>Hordaland</v>
      </c>
      <c r="C1587" s="10" t="s">
        <v>705</v>
      </c>
      <c r="D1587" s="10" t="str">
        <f>MID(base_piv2[[#This Row],[knr kommune]],6,25)</f>
        <v xml:space="preserve">Lindås </v>
      </c>
      <c r="E1587" s="10" t="str">
        <f>CONCATENATE(base_piv2[[#This Row],[kommune]]," (",base_piv2[[#This Row],[fotoår]],")")</f>
        <v>Lindås  (2003)</v>
      </c>
      <c r="F1587" s="10" t="s">
        <v>918</v>
      </c>
      <c r="G1587" s="10">
        <v>22</v>
      </c>
      <c r="H1587" s="11" t="s">
        <v>904</v>
      </c>
    </row>
    <row r="1588" spans="1:8">
      <c r="A1588" s="10" t="s">
        <v>1376</v>
      </c>
      <c r="B1588" s="10" t="str">
        <f>MID(base_piv2[[#This Row],[fnr fylke]],4,25)</f>
        <v>Hordaland</v>
      </c>
      <c r="C1588" s="10" t="s">
        <v>705</v>
      </c>
      <c r="D1588" s="10" t="str">
        <f>MID(base_piv2[[#This Row],[knr kommune]],6,25)</f>
        <v xml:space="preserve">Lindås </v>
      </c>
      <c r="E1588" s="10" t="str">
        <f>CONCATENATE(base_piv2[[#This Row],[kommune]]," (",base_piv2[[#This Row],[fotoår]],")")</f>
        <v>Lindås  (2003)</v>
      </c>
      <c r="F1588" s="10" t="s">
        <v>470</v>
      </c>
      <c r="G1588" s="10">
        <v>79</v>
      </c>
      <c r="H1588" s="11" t="s">
        <v>904</v>
      </c>
    </row>
    <row r="1589" spans="1:8">
      <c r="A1589" s="10" t="s">
        <v>1376</v>
      </c>
      <c r="B1589" s="10" t="str">
        <f>MID(base_piv2[[#This Row],[fnr fylke]],4,25)</f>
        <v>Hordaland</v>
      </c>
      <c r="C1589" s="10" t="s">
        <v>705</v>
      </c>
      <c r="D1589" s="10" t="str">
        <f>MID(base_piv2[[#This Row],[knr kommune]],6,25)</f>
        <v xml:space="preserve">Lindås </v>
      </c>
      <c r="E1589" s="10" t="str">
        <f>CONCATENATE(base_piv2[[#This Row],[kommune]]," (",base_piv2[[#This Row],[fotoår]],")")</f>
        <v>Lindås  (2003)</v>
      </c>
      <c r="F1589" s="10" t="s">
        <v>471</v>
      </c>
      <c r="G1589" s="10">
        <v>8</v>
      </c>
      <c r="H1589" s="11" t="s">
        <v>904</v>
      </c>
    </row>
    <row r="1590" spans="1:8">
      <c r="A1590" s="10" t="s">
        <v>1376</v>
      </c>
      <c r="B1590" s="10" t="str">
        <f>MID(base_piv2[[#This Row],[fnr fylke]],4,25)</f>
        <v>Hordaland</v>
      </c>
      <c r="C1590" s="10" t="s">
        <v>705</v>
      </c>
      <c r="D1590" s="10" t="str">
        <f>MID(base_piv2[[#This Row],[knr kommune]],6,25)</f>
        <v xml:space="preserve">Lindås </v>
      </c>
      <c r="E1590" s="10" t="str">
        <f>CONCATENATE(base_piv2[[#This Row],[kommune]]," (",base_piv2[[#This Row],[fotoår]],")")</f>
        <v>Lindås  (2003)</v>
      </c>
      <c r="F1590" s="10" t="s">
        <v>472</v>
      </c>
      <c r="G1590" s="10">
        <v>36</v>
      </c>
      <c r="H1590" s="11" t="s">
        <v>904</v>
      </c>
    </row>
    <row r="1591" spans="1:8">
      <c r="A1591" s="10" t="s">
        <v>1376</v>
      </c>
      <c r="B1591" s="10" t="str">
        <f>MID(base_piv2[[#This Row],[fnr fylke]],4,25)</f>
        <v>Hordaland</v>
      </c>
      <c r="C1591" s="10" t="s">
        <v>706</v>
      </c>
      <c r="D1591" s="10" t="str">
        <f>MID(base_piv2[[#This Row],[knr kommune]],6,25)</f>
        <v xml:space="preserve">Austrheim </v>
      </c>
      <c r="E1591" s="10" t="str">
        <f>CONCATENATE(base_piv2[[#This Row],[kommune]]," (",base_piv2[[#This Row],[fotoår]],")")</f>
        <v>Austrheim  (2000)</v>
      </c>
      <c r="F1591" s="10" t="s">
        <v>467</v>
      </c>
      <c r="G1591" s="10">
        <v>54</v>
      </c>
      <c r="H1591" s="11" t="s">
        <v>914</v>
      </c>
    </row>
    <row r="1592" spans="1:8">
      <c r="A1592" s="10" t="s">
        <v>1376</v>
      </c>
      <c r="B1592" s="10" t="str">
        <f>MID(base_piv2[[#This Row],[fnr fylke]],4,25)</f>
        <v>Hordaland</v>
      </c>
      <c r="C1592" s="10" t="s">
        <v>706</v>
      </c>
      <c r="D1592" s="10" t="str">
        <f>MID(base_piv2[[#This Row],[knr kommune]],6,25)</f>
        <v xml:space="preserve">Austrheim </v>
      </c>
      <c r="E1592" s="10" t="str">
        <f>CONCATENATE(base_piv2[[#This Row],[kommune]]," (",base_piv2[[#This Row],[fotoår]],")")</f>
        <v>Austrheim  (2000)</v>
      </c>
      <c r="F1592" s="10" t="s">
        <v>466</v>
      </c>
      <c r="G1592" s="10">
        <v>3</v>
      </c>
      <c r="H1592" s="11" t="s">
        <v>914</v>
      </c>
    </row>
    <row r="1593" spans="1:8">
      <c r="A1593" s="10" t="s">
        <v>1376</v>
      </c>
      <c r="B1593" s="10" t="str">
        <f>MID(base_piv2[[#This Row],[fnr fylke]],4,25)</f>
        <v>Hordaland</v>
      </c>
      <c r="C1593" s="10" t="s">
        <v>706</v>
      </c>
      <c r="D1593" s="10" t="str">
        <f>MID(base_piv2[[#This Row],[knr kommune]],6,25)</f>
        <v xml:space="preserve">Austrheim </v>
      </c>
      <c r="E1593" s="10" t="str">
        <f>CONCATENATE(base_piv2[[#This Row],[kommune]]," (",base_piv2[[#This Row],[fotoår]],")")</f>
        <v>Austrheim  (2000)</v>
      </c>
      <c r="F1593" s="10" t="s">
        <v>468</v>
      </c>
      <c r="G1593" s="10">
        <v>2</v>
      </c>
      <c r="H1593" s="11" t="s">
        <v>914</v>
      </c>
    </row>
    <row r="1594" spans="1:8">
      <c r="A1594" s="10" t="s">
        <v>1376</v>
      </c>
      <c r="B1594" s="10" t="str">
        <f>MID(base_piv2[[#This Row],[fnr fylke]],4,25)</f>
        <v>Hordaland</v>
      </c>
      <c r="C1594" s="10" t="s">
        <v>706</v>
      </c>
      <c r="D1594" s="10" t="str">
        <f>MID(base_piv2[[#This Row],[knr kommune]],6,25)</f>
        <v xml:space="preserve">Austrheim </v>
      </c>
      <c r="E1594" s="10" t="str">
        <f>CONCATENATE(base_piv2[[#This Row],[kommune]]," (",base_piv2[[#This Row],[fotoår]],")")</f>
        <v>Austrheim  (2000)</v>
      </c>
      <c r="F1594" s="10" t="s">
        <v>918</v>
      </c>
      <c r="G1594" s="10">
        <v>9</v>
      </c>
      <c r="H1594" s="11" t="s">
        <v>914</v>
      </c>
    </row>
    <row r="1595" spans="1:8">
      <c r="A1595" s="10" t="s">
        <v>1376</v>
      </c>
      <c r="B1595" s="10" t="str">
        <f>MID(base_piv2[[#This Row],[fnr fylke]],4,25)</f>
        <v>Hordaland</v>
      </c>
      <c r="C1595" s="10" t="s">
        <v>706</v>
      </c>
      <c r="D1595" s="10" t="str">
        <f>MID(base_piv2[[#This Row],[knr kommune]],6,25)</f>
        <v xml:space="preserve">Austrheim </v>
      </c>
      <c r="E1595" s="10" t="str">
        <f>CONCATENATE(base_piv2[[#This Row],[kommune]]," (",base_piv2[[#This Row],[fotoår]],")")</f>
        <v>Austrheim  (2000)</v>
      </c>
      <c r="F1595" s="10" t="s">
        <v>470</v>
      </c>
      <c r="G1595" s="10">
        <v>20</v>
      </c>
      <c r="H1595" s="11" t="s">
        <v>914</v>
      </c>
    </row>
    <row r="1596" spans="1:8">
      <c r="A1596" s="10" t="s">
        <v>1376</v>
      </c>
      <c r="B1596" s="10" t="str">
        <f>MID(base_piv2[[#This Row],[fnr fylke]],4,25)</f>
        <v>Hordaland</v>
      </c>
      <c r="C1596" s="10" t="s">
        <v>706</v>
      </c>
      <c r="D1596" s="10" t="str">
        <f>MID(base_piv2[[#This Row],[knr kommune]],6,25)</f>
        <v xml:space="preserve">Austrheim </v>
      </c>
      <c r="E1596" s="10" t="str">
        <f>CONCATENATE(base_piv2[[#This Row],[kommune]]," (",base_piv2[[#This Row],[fotoår]],")")</f>
        <v>Austrheim  (2000)</v>
      </c>
      <c r="F1596" s="10" t="s">
        <v>471</v>
      </c>
      <c r="G1596" s="10">
        <v>1</v>
      </c>
      <c r="H1596" s="11" t="s">
        <v>914</v>
      </c>
    </row>
    <row r="1597" spans="1:8">
      <c r="A1597" s="10" t="s">
        <v>1376</v>
      </c>
      <c r="B1597" s="10" t="str">
        <f>MID(base_piv2[[#This Row],[fnr fylke]],4,25)</f>
        <v>Hordaland</v>
      </c>
      <c r="C1597" s="10" t="s">
        <v>706</v>
      </c>
      <c r="D1597" s="10" t="str">
        <f>MID(base_piv2[[#This Row],[knr kommune]],6,25)</f>
        <v xml:space="preserve">Austrheim </v>
      </c>
      <c r="E1597" s="10" t="str">
        <f>CONCATENATE(base_piv2[[#This Row],[kommune]]," (",base_piv2[[#This Row],[fotoår]],")")</f>
        <v>Austrheim  (2000)</v>
      </c>
      <c r="F1597" s="10" t="s">
        <v>472</v>
      </c>
      <c r="G1597" s="10">
        <v>1</v>
      </c>
      <c r="H1597" s="11" t="s">
        <v>914</v>
      </c>
    </row>
    <row r="1598" spans="1:8">
      <c r="A1598" s="10" t="s">
        <v>1376</v>
      </c>
      <c r="B1598" s="10" t="str">
        <f>MID(base_piv2[[#This Row],[fnr fylke]],4,25)</f>
        <v>Hordaland</v>
      </c>
      <c r="C1598" s="10" t="s">
        <v>707</v>
      </c>
      <c r="D1598" s="10" t="str">
        <f>MID(base_piv2[[#This Row],[knr kommune]],6,25)</f>
        <v xml:space="preserve">Fedje </v>
      </c>
      <c r="E1598" s="10" t="str">
        <f>CONCATENATE(base_piv2[[#This Row],[kommune]]," (",base_piv2[[#This Row],[fotoår]],")")</f>
        <v>Fedje  (2006)</v>
      </c>
      <c r="F1598" s="10" t="s">
        <v>467</v>
      </c>
      <c r="G1598" s="10">
        <v>10</v>
      </c>
      <c r="H1598" s="11" t="s">
        <v>910</v>
      </c>
    </row>
    <row r="1599" spans="1:8">
      <c r="A1599" s="10" t="s">
        <v>1376</v>
      </c>
      <c r="B1599" s="10" t="str">
        <f>MID(base_piv2[[#This Row],[fnr fylke]],4,25)</f>
        <v>Hordaland</v>
      </c>
      <c r="C1599" s="10" t="s">
        <v>707</v>
      </c>
      <c r="D1599" s="10" t="str">
        <f>MID(base_piv2[[#This Row],[knr kommune]],6,25)</f>
        <v xml:space="preserve">Fedje </v>
      </c>
      <c r="E1599" s="10" t="str">
        <f>CONCATENATE(base_piv2[[#This Row],[kommune]]," (",base_piv2[[#This Row],[fotoår]],")")</f>
        <v>Fedje  (2006)</v>
      </c>
      <c r="F1599" s="10" t="s">
        <v>466</v>
      </c>
      <c r="G1599" s="10">
        <v>8</v>
      </c>
      <c r="H1599" s="11" t="s">
        <v>910</v>
      </c>
    </row>
    <row r="1600" spans="1:8">
      <c r="A1600" s="10" t="s">
        <v>1376</v>
      </c>
      <c r="B1600" s="10" t="str">
        <f>MID(base_piv2[[#This Row],[fnr fylke]],4,25)</f>
        <v>Hordaland</v>
      </c>
      <c r="C1600" s="10" t="s">
        <v>707</v>
      </c>
      <c r="D1600" s="10" t="str">
        <f>MID(base_piv2[[#This Row],[knr kommune]],6,25)</f>
        <v xml:space="preserve">Fedje </v>
      </c>
      <c r="E1600" s="10" t="str">
        <f>CONCATENATE(base_piv2[[#This Row],[kommune]]," (",base_piv2[[#This Row],[fotoår]],")")</f>
        <v>Fedje  (2006)</v>
      </c>
      <c r="F1600" s="10" t="s">
        <v>468</v>
      </c>
      <c r="G1600" s="10">
        <v>1</v>
      </c>
      <c r="H1600" s="11" t="s">
        <v>910</v>
      </c>
    </row>
    <row r="1601" spans="1:8">
      <c r="A1601" s="10" t="s">
        <v>1376</v>
      </c>
      <c r="B1601" s="10" t="str">
        <f>MID(base_piv2[[#This Row],[fnr fylke]],4,25)</f>
        <v>Hordaland</v>
      </c>
      <c r="C1601" s="10" t="s">
        <v>707</v>
      </c>
      <c r="D1601" s="10" t="str">
        <f>MID(base_piv2[[#This Row],[knr kommune]],6,25)</f>
        <v xml:space="preserve">Fedje </v>
      </c>
      <c r="E1601" s="10" t="str">
        <f>CONCATENATE(base_piv2[[#This Row],[kommune]]," (",base_piv2[[#This Row],[fotoår]],")")</f>
        <v>Fedje  (2006)</v>
      </c>
      <c r="F1601" s="10" t="s">
        <v>918</v>
      </c>
      <c r="G1601" s="10">
        <v>1</v>
      </c>
      <c r="H1601" s="11" t="s">
        <v>910</v>
      </c>
    </row>
    <row r="1602" spans="1:8">
      <c r="A1602" s="10" t="s">
        <v>1376</v>
      </c>
      <c r="B1602" s="10" t="str">
        <f>MID(base_piv2[[#This Row],[fnr fylke]],4,25)</f>
        <v>Hordaland</v>
      </c>
      <c r="C1602" s="10" t="s">
        <v>707</v>
      </c>
      <c r="D1602" s="10" t="str">
        <f>MID(base_piv2[[#This Row],[knr kommune]],6,25)</f>
        <v xml:space="preserve">Fedje </v>
      </c>
      <c r="E1602" s="10" t="str">
        <f>CONCATENATE(base_piv2[[#This Row],[kommune]]," (",base_piv2[[#This Row],[fotoår]],")")</f>
        <v>Fedje  (2006)</v>
      </c>
      <c r="F1602" s="10" t="s">
        <v>470</v>
      </c>
      <c r="G1602" s="10">
        <v>0</v>
      </c>
      <c r="H1602" s="11" t="s">
        <v>910</v>
      </c>
    </row>
    <row r="1603" spans="1:8">
      <c r="A1603" s="10" t="s">
        <v>1376</v>
      </c>
      <c r="B1603" s="10" t="str">
        <f>MID(base_piv2[[#This Row],[fnr fylke]],4,25)</f>
        <v>Hordaland</v>
      </c>
      <c r="C1603" s="10" t="s">
        <v>707</v>
      </c>
      <c r="D1603" s="10" t="str">
        <f>MID(base_piv2[[#This Row],[knr kommune]],6,25)</f>
        <v xml:space="preserve">Fedje </v>
      </c>
      <c r="E1603" s="10" t="str">
        <f>CONCATENATE(base_piv2[[#This Row],[kommune]]," (",base_piv2[[#This Row],[fotoår]],")")</f>
        <v>Fedje  (2006)</v>
      </c>
      <c r="F1603" s="10" t="s">
        <v>471</v>
      </c>
      <c r="G1603" s="10">
        <v>0</v>
      </c>
      <c r="H1603" s="11" t="s">
        <v>910</v>
      </c>
    </row>
    <row r="1604" spans="1:8">
      <c r="A1604" s="10" t="s">
        <v>1376</v>
      </c>
      <c r="B1604" s="10" t="str">
        <f>MID(base_piv2[[#This Row],[fnr fylke]],4,25)</f>
        <v>Hordaland</v>
      </c>
      <c r="C1604" s="10" t="s">
        <v>707</v>
      </c>
      <c r="D1604" s="10" t="str">
        <f>MID(base_piv2[[#This Row],[knr kommune]],6,25)</f>
        <v xml:space="preserve">Fedje </v>
      </c>
      <c r="E1604" s="10" t="str">
        <f>CONCATENATE(base_piv2[[#This Row],[kommune]]," (",base_piv2[[#This Row],[fotoår]],")")</f>
        <v>Fedje  (2006)</v>
      </c>
      <c r="F1604" s="10" t="s">
        <v>472</v>
      </c>
      <c r="G1604" s="10">
        <v>0</v>
      </c>
      <c r="H1604" s="11" t="s">
        <v>910</v>
      </c>
    </row>
    <row r="1605" spans="1:8">
      <c r="A1605" s="10" t="s">
        <v>1376</v>
      </c>
      <c r="B1605" s="10" t="str">
        <f>MID(base_piv2[[#This Row],[fnr fylke]],4,25)</f>
        <v>Hordaland</v>
      </c>
      <c r="C1605" s="10" t="s">
        <v>708</v>
      </c>
      <c r="D1605" s="10" t="str">
        <f>MID(base_piv2[[#This Row],[knr kommune]],6,25)</f>
        <v xml:space="preserve">Masfjorden </v>
      </c>
      <c r="E1605" s="10" t="str">
        <f>CONCATENATE(base_piv2[[#This Row],[kommune]]," (",base_piv2[[#This Row],[fotoår]],")")</f>
        <v>Masfjorden  (2003)</v>
      </c>
      <c r="F1605" s="10" t="s">
        <v>467</v>
      </c>
      <c r="G1605" s="10">
        <v>28</v>
      </c>
      <c r="H1605" s="11" t="s">
        <v>904</v>
      </c>
    </row>
    <row r="1606" spans="1:8">
      <c r="A1606" s="10" t="s">
        <v>1376</v>
      </c>
      <c r="B1606" s="10" t="str">
        <f>MID(base_piv2[[#This Row],[fnr fylke]],4,25)</f>
        <v>Hordaland</v>
      </c>
      <c r="C1606" s="10" t="s">
        <v>708</v>
      </c>
      <c r="D1606" s="10" t="str">
        <f>MID(base_piv2[[#This Row],[knr kommune]],6,25)</f>
        <v xml:space="preserve">Masfjorden </v>
      </c>
      <c r="E1606" s="10" t="str">
        <f>CONCATENATE(base_piv2[[#This Row],[kommune]]," (",base_piv2[[#This Row],[fotoår]],")")</f>
        <v>Masfjorden  (2003)</v>
      </c>
      <c r="F1606" s="10" t="s">
        <v>466</v>
      </c>
      <c r="G1606" s="10">
        <v>9</v>
      </c>
      <c r="H1606" s="11" t="s">
        <v>904</v>
      </c>
    </row>
    <row r="1607" spans="1:8">
      <c r="A1607" s="10" t="s">
        <v>1376</v>
      </c>
      <c r="B1607" s="10" t="str">
        <f>MID(base_piv2[[#This Row],[fnr fylke]],4,25)</f>
        <v>Hordaland</v>
      </c>
      <c r="C1607" s="10" t="s">
        <v>708</v>
      </c>
      <c r="D1607" s="10" t="str">
        <f>MID(base_piv2[[#This Row],[knr kommune]],6,25)</f>
        <v xml:space="preserve">Masfjorden </v>
      </c>
      <c r="E1607" s="10" t="str">
        <f>CONCATENATE(base_piv2[[#This Row],[kommune]]," (",base_piv2[[#This Row],[fotoår]],")")</f>
        <v>Masfjorden  (2003)</v>
      </c>
      <c r="F1607" s="10" t="s">
        <v>468</v>
      </c>
      <c r="G1607" s="10">
        <v>55</v>
      </c>
      <c r="H1607" s="11" t="s">
        <v>904</v>
      </c>
    </row>
    <row r="1608" spans="1:8">
      <c r="A1608" s="10" t="s">
        <v>1376</v>
      </c>
      <c r="B1608" s="10" t="str">
        <f>MID(base_piv2[[#This Row],[fnr fylke]],4,25)</f>
        <v>Hordaland</v>
      </c>
      <c r="C1608" s="10" t="s">
        <v>708</v>
      </c>
      <c r="D1608" s="10" t="str">
        <f>MID(base_piv2[[#This Row],[knr kommune]],6,25)</f>
        <v xml:space="preserve">Masfjorden </v>
      </c>
      <c r="E1608" s="10" t="str">
        <f>CONCATENATE(base_piv2[[#This Row],[kommune]]," (",base_piv2[[#This Row],[fotoår]],")")</f>
        <v>Masfjorden  (2003)</v>
      </c>
      <c r="F1608" s="10" t="s">
        <v>918</v>
      </c>
      <c r="G1608" s="10">
        <v>10</v>
      </c>
      <c r="H1608" s="11" t="s">
        <v>904</v>
      </c>
    </row>
    <row r="1609" spans="1:8">
      <c r="A1609" s="10" t="s">
        <v>1376</v>
      </c>
      <c r="B1609" s="10" t="str">
        <f>MID(base_piv2[[#This Row],[fnr fylke]],4,25)</f>
        <v>Hordaland</v>
      </c>
      <c r="C1609" s="10" t="s">
        <v>708</v>
      </c>
      <c r="D1609" s="10" t="str">
        <f>MID(base_piv2[[#This Row],[knr kommune]],6,25)</f>
        <v xml:space="preserve">Masfjorden </v>
      </c>
      <c r="E1609" s="10" t="str">
        <f>CONCATENATE(base_piv2[[#This Row],[kommune]]," (",base_piv2[[#This Row],[fotoår]],")")</f>
        <v>Masfjorden  (2003)</v>
      </c>
      <c r="F1609" s="10" t="s">
        <v>470</v>
      </c>
      <c r="G1609" s="10">
        <v>21</v>
      </c>
      <c r="H1609" s="11" t="s">
        <v>904</v>
      </c>
    </row>
    <row r="1610" spans="1:8">
      <c r="A1610" s="10" t="s">
        <v>1376</v>
      </c>
      <c r="B1610" s="10" t="str">
        <f>MID(base_piv2[[#This Row],[fnr fylke]],4,25)</f>
        <v>Hordaland</v>
      </c>
      <c r="C1610" s="10" t="s">
        <v>708</v>
      </c>
      <c r="D1610" s="10" t="str">
        <f>MID(base_piv2[[#This Row],[knr kommune]],6,25)</f>
        <v xml:space="preserve">Masfjorden </v>
      </c>
      <c r="E1610" s="10" t="str">
        <f>CONCATENATE(base_piv2[[#This Row],[kommune]]," (",base_piv2[[#This Row],[fotoår]],")")</f>
        <v>Masfjorden  (2003)</v>
      </c>
      <c r="F1610" s="10" t="s">
        <v>471</v>
      </c>
      <c r="G1610" s="10">
        <v>4</v>
      </c>
      <c r="H1610" s="11" t="s">
        <v>904</v>
      </c>
    </row>
    <row r="1611" spans="1:8">
      <c r="A1611" s="10" t="s">
        <v>1376</v>
      </c>
      <c r="B1611" s="10" t="str">
        <f>MID(base_piv2[[#This Row],[fnr fylke]],4,25)</f>
        <v>Hordaland</v>
      </c>
      <c r="C1611" s="10" t="s">
        <v>708</v>
      </c>
      <c r="D1611" s="10" t="str">
        <f>MID(base_piv2[[#This Row],[knr kommune]],6,25)</f>
        <v xml:space="preserve">Masfjorden </v>
      </c>
      <c r="E1611" s="10" t="str">
        <f>CONCATENATE(base_piv2[[#This Row],[kommune]]," (",base_piv2[[#This Row],[fotoår]],")")</f>
        <v>Masfjorden  (2003)</v>
      </c>
      <c r="F1611" s="10" t="s">
        <v>472</v>
      </c>
      <c r="G1611" s="10">
        <v>3</v>
      </c>
      <c r="H1611" s="11" t="s">
        <v>904</v>
      </c>
    </row>
    <row r="1612" spans="1:8">
      <c r="A1612" s="10" t="s">
        <v>261</v>
      </c>
      <c r="B1612" s="10" t="str">
        <f>MID(base_piv2[[#This Row],[fnr fylke]],4,25)</f>
        <v>Sogn og Fjordane</v>
      </c>
      <c r="C1612" s="10" t="s">
        <v>709</v>
      </c>
      <c r="D1612" s="10" t="str">
        <f>MID(base_piv2[[#This Row],[knr kommune]],6,25)</f>
        <v xml:space="preserve">Flora </v>
      </c>
      <c r="E1612" s="10" t="str">
        <f>CONCATENATE(base_piv2[[#This Row],[kommune]]," (",base_piv2[[#This Row],[fotoår]],")")</f>
        <v>Flora  (2007)</v>
      </c>
      <c r="F1612" s="10" t="s">
        <v>467</v>
      </c>
      <c r="G1612" s="10">
        <v>161</v>
      </c>
      <c r="H1612" s="11" t="s">
        <v>907</v>
      </c>
    </row>
    <row r="1613" spans="1:8">
      <c r="A1613" s="10" t="s">
        <v>261</v>
      </c>
      <c r="B1613" s="10" t="str">
        <f>MID(base_piv2[[#This Row],[fnr fylke]],4,25)</f>
        <v>Sogn og Fjordane</v>
      </c>
      <c r="C1613" s="10" t="s">
        <v>709</v>
      </c>
      <c r="D1613" s="10" t="str">
        <f>MID(base_piv2[[#This Row],[knr kommune]],6,25)</f>
        <v xml:space="preserve">Flora </v>
      </c>
      <c r="E1613" s="10" t="str">
        <f>CONCATENATE(base_piv2[[#This Row],[kommune]]," (",base_piv2[[#This Row],[fotoår]],")")</f>
        <v>Flora  (2007)</v>
      </c>
      <c r="F1613" s="10" t="s">
        <v>466</v>
      </c>
      <c r="G1613" s="10">
        <v>66</v>
      </c>
      <c r="H1613" s="11" t="s">
        <v>907</v>
      </c>
    </row>
    <row r="1614" spans="1:8">
      <c r="A1614" s="10" t="s">
        <v>261</v>
      </c>
      <c r="B1614" s="10" t="str">
        <f>MID(base_piv2[[#This Row],[fnr fylke]],4,25)</f>
        <v>Sogn og Fjordane</v>
      </c>
      <c r="C1614" s="10" t="s">
        <v>709</v>
      </c>
      <c r="D1614" s="10" t="str">
        <f>MID(base_piv2[[#This Row],[knr kommune]],6,25)</f>
        <v xml:space="preserve">Flora </v>
      </c>
      <c r="E1614" s="10" t="str">
        <f>CONCATENATE(base_piv2[[#This Row],[kommune]]," (",base_piv2[[#This Row],[fotoår]],")")</f>
        <v>Flora  (2007)</v>
      </c>
      <c r="F1614" s="10" t="s">
        <v>468</v>
      </c>
      <c r="G1614" s="10">
        <v>167</v>
      </c>
      <c r="H1614" s="11" t="s">
        <v>907</v>
      </c>
    </row>
    <row r="1615" spans="1:8">
      <c r="A1615" s="10" t="s">
        <v>261</v>
      </c>
      <c r="B1615" s="10" t="str">
        <f>MID(base_piv2[[#This Row],[fnr fylke]],4,25)</f>
        <v>Sogn og Fjordane</v>
      </c>
      <c r="C1615" s="10" t="s">
        <v>709</v>
      </c>
      <c r="D1615" s="10" t="str">
        <f>MID(base_piv2[[#This Row],[knr kommune]],6,25)</f>
        <v xml:space="preserve">Flora </v>
      </c>
      <c r="E1615" s="10" t="str">
        <f>CONCATENATE(base_piv2[[#This Row],[kommune]]," (",base_piv2[[#This Row],[fotoår]],")")</f>
        <v>Flora  (2007)</v>
      </c>
      <c r="F1615" s="10" t="s">
        <v>918</v>
      </c>
      <c r="G1615" s="10">
        <v>12</v>
      </c>
      <c r="H1615" s="11" t="s">
        <v>907</v>
      </c>
    </row>
    <row r="1616" spans="1:8">
      <c r="A1616" s="10" t="s">
        <v>261</v>
      </c>
      <c r="B1616" s="10" t="str">
        <f>MID(base_piv2[[#This Row],[fnr fylke]],4,25)</f>
        <v>Sogn og Fjordane</v>
      </c>
      <c r="C1616" s="10" t="s">
        <v>709</v>
      </c>
      <c r="D1616" s="10" t="str">
        <f>MID(base_piv2[[#This Row],[knr kommune]],6,25)</f>
        <v xml:space="preserve">Flora </v>
      </c>
      <c r="E1616" s="10" t="str">
        <f>CONCATENATE(base_piv2[[#This Row],[kommune]]," (",base_piv2[[#This Row],[fotoår]],")")</f>
        <v>Flora  (2007)</v>
      </c>
      <c r="F1616" s="10" t="s">
        <v>470</v>
      </c>
      <c r="G1616" s="10">
        <v>77</v>
      </c>
      <c r="H1616" s="11" t="s">
        <v>907</v>
      </c>
    </row>
    <row r="1617" spans="1:8">
      <c r="A1617" s="10" t="s">
        <v>261</v>
      </c>
      <c r="B1617" s="10" t="str">
        <f>MID(base_piv2[[#This Row],[fnr fylke]],4,25)</f>
        <v>Sogn og Fjordane</v>
      </c>
      <c r="C1617" s="10" t="s">
        <v>709</v>
      </c>
      <c r="D1617" s="10" t="str">
        <f>MID(base_piv2[[#This Row],[knr kommune]],6,25)</f>
        <v xml:space="preserve">Flora </v>
      </c>
      <c r="E1617" s="10" t="str">
        <f>CONCATENATE(base_piv2[[#This Row],[kommune]]," (",base_piv2[[#This Row],[fotoår]],")")</f>
        <v>Flora  (2007)</v>
      </c>
      <c r="F1617" s="10" t="s">
        <v>471</v>
      </c>
      <c r="G1617" s="10">
        <v>4</v>
      </c>
      <c r="H1617" s="11" t="s">
        <v>907</v>
      </c>
    </row>
    <row r="1618" spans="1:8">
      <c r="A1618" s="10" t="s">
        <v>261</v>
      </c>
      <c r="B1618" s="10" t="str">
        <f>MID(base_piv2[[#This Row],[fnr fylke]],4,25)</f>
        <v>Sogn og Fjordane</v>
      </c>
      <c r="C1618" s="10" t="s">
        <v>709</v>
      </c>
      <c r="D1618" s="10" t="str">
        <f>MID(base_piv2[[#This Row],[knr kommune]],6,25)</f>
        <v xml:space="preserve">Flora </v>
      </c>
      <c r="E1618" s="10" t="str">
        <f>CONCATENATE(base_piv2[[#This Row],[kommune]]," (",base_piv2[[#This Row],[fotoår]],")")</f>
        <v>Flora  (2007)</v>
      </c>
      <c r="F1618" s="10" t="s">
        <v>472</v>
      </c>
      <c r="G1618" s="10">
        <v>45</v>
      </c>
      <c r="H1618" s="11" t="s">
        <v>907</v>
      </c>
    </row>
    <row r="1619" spans="1:8">
      <c r="A1619" s="10" t="s">
        <v>261</v>
      </c>
      <c r="B1619" s="10" t="str">
        <f>MID(base_piv2[[#This Row],[fnr fylke]],4,25)</f>
        <v>Sogn og Fjordane</v>
      </c>
      <c r="C1619" s="10" t="s">
        <v>710</v>
      </c>
      <c r="D1619" s="10" t="str">
        <f>MID(base_piv2[[#This Row],[knr kommune]],6,25)</f>
        <v xml:space="preserve">Gulen </v>
      </c>
      <c r="E1619" s="10" t="str">
        <f>CONCATENATE(base_piv2[[#This Row],[kommune]]," (",base_piv2[[#This Row],[fotoår]],")")</f>
        <v>Gulen  (2002)</v>
      </c>
      <c r="F1619" s="10" t="s">
        <v>467</v>
      </c>
      <c r="G1619" s="10">
        <v>54</v>
      </c>
      <c r="H1619" s="11" t="s">
        <v>906</v>
      </c>
    </row>
    <row r="1620" spans="1:8">
      <c r="A1620" s="10" t="s">
        <v>261</v>
      </c>
      <c r="B1620" s="10" t="str">
        <f>MID(base_piv2[[#This Row],[fnr fylke]],4,25)</f>
        <v>Sogn og Fjordane</v>
      </c>
      <c r="C1620" s="10" t="s">
        <v>710</v>
      </c>
      <c r="D1620" s="10" t="str">
        <f>MID(base_piv2[[#This Row],[knr kommune]],6,25)</f>
        <v xml:space="preserve">Gulen </v>
      </c>
      <c r="E1620" s="10" t="str">
        <f>CONCATENATE(base_piv2[[#This Row],[kommune]]," (",base_piv2[[#This Row],[fotoår]],")")</f>
        <v>Gulen  (2002)</v>
      </c>
      <c r="F1620" s="10" t="s">
        <v>466</v>
      </c>
      <c r="G1620" s="10">
        <v>25</v>
      </c>
      <c r="H1620" s="11" t="s">
        <v>906</v>
      </c>
    </row>
    <row r="1621" spans="1:8">
      <c r="A1621" s="10" t="s">
        <v>261</v>
      </c>
      <c r="B1621" s="10" t="str">
        <f>MID(base_piv2[[#This Row],[fnr fylke]],4,25)</f>
        <v>Sogn og Fjordane</v>
      </c>
      <c r="C1621" s="10" t="s">
        <v>710</v>
      </c>
      <c r="D1621" s="10" t="str">
        <f>MID(base_piv2[[#This Row],[knr kommune]],6,25)</f>
        <v xml:space="preserve">Gulen </v>
      </c>
      <c r="E1621" s="10" t="str">
        <f>CONCATENATE(base_piv2[[#This Row],[kommune]]," (",base_piv2[[#This Row],[fotoår]],")")</f>
        <v>Gulen  (2002)</v>
      </c>
      <c r="F1621" s="10" t="s">
        <v>468</v>
      </c>
      <c r="G1621" s="10">
        <v>64</v>
      </c>
      <c r="H1621" s="11" t="s">
        <v>906</v>
      </c>
    </row>
    <row r="1622" spans="1:8">
      <c r="A1622" s="10" t="s">
        <v>261</v>
      </c>
      <c r="B1622" s="10" t="str">
        <f>MID(base_piv2[[#This Row],[fnr fylke]],4,25)</f>
        <v>Sogn og Fjordane</v>
      </c>
      <c r="C1622" s="10" t="s">
        <v>710</v>
      </c>
      <c r="D1622" s="10" t="str">
        <f>MID(base_piv2[[#This Row],[knr kommune]],6,25)</f>
        <v xml:space="preserve">Gulen </v>
      </c>
      <c r="E1622" s="10" t="str">
        <f>CONCATENATE(base_piv2[[#This Row],[kommune]]," (",base_piv2[[#This Row],[fotoår]],")")</f>
        <v>Gulen  (2002)</v>
      </c>
      <c r="F1622" s="10" t="s">
        <v>918</v>
      </c>
      <c r="G1622" s="10">
        <v>7</v>
      </c>
      <c r="H1622" s="11" t="s">
        <v>906</v>
      </c>
    </row>
    <row r="1623" spans="1:8">
      <c r="A1623" s="10" t="s">
        <v>261</v>
      </c>
      <c r="B1623" s="10" t="str">
        <f>MID(base_piv2[[#This Row],[fnr fylke]],4,25)</f>
        <v>Sogn og Fjordane</v>
      </c>
      <c r="C1623" s="10" t="s">
        <v>710</v>
      </c>
      <c r="D1623" s="10" t="str">
        <f>MID(base_piv2[[#This Row],[knr kommune]],6,25)</f>
        <v xml:space="preserve">Gulen </v>
      </c>
      <c r="E1623" s="10" t="str">
        <f>CONCATENATE(base_piv2[[#This Row],[kommune]]," (",base_piv2[[#This Row],[fotoår]],")")</f>
        <v>Gulen  (2002)</v>
      </c>
      <c r="F1623" s="10" t="s">
        <v>470</v>
      </c>
      <c r="G1623" s="10">
        <v>84</v>
      </c>
      <c r="H1623" s="11" t="s">
        <v>906</v>
      </c>
    </row>
    <row r="1624" spans="1:8">
      <c r="A1624" s="10" t="s">
        <v>261</v>
      </c>
      <c r="B1624" s="10" t="str">
        <f>MID(base_piv2[[#This Row],[fnr fylke]],4,25)</f>
        <v>Sogn og Fjordane</v>
      </c>
      <c r="C1624" s="10" t="s">
        <v>710</v>
      </c>
      <c r="D1624" s="10" t="str">
        <f>MID(base_piv2[[#This Row],[knr kommune]],6,25)</f>
        <v xml:space="preserve">Gulen </v>
      </c>
      <c r="E1624" s="10" t="str">
        <f>CONCATENATE(base_piv2[[#This Row],[kommune]]," (",base_piv2[[#This Row],[fotoår]],")")</f>
        <v>Gulen  (2002)</v>
      </c>
      <c r="F1624" s="10" t="s">
        <v>471</v>
      </c>
      <c r="G1624" s="10">
        <v>2</v>
      </c>
      <c r="H1624" s="11" t="s">
        <v>906</v>
      </c>
    </row>
    <row r="1625" spans="1:8">
      <c r="A1625" s="10" t="s">
        <v>261</v>
      </c>
      <c r="B1625" s="10" t="str">
        <f>MID(base_piv2[[#This Row],[fnr fylke]],4,25)</f>
        <v>Sogn og Fjordane</v>
      </c>
      <c r="C1625" s="10" t="s">
        <v>710</v>
      </c>
      <c r="D1625" s="10" t="str">
        <f>MID(base_piv2[[#This Row],[knr kommune]],6,25)</f>
        <v xml:space="preserve">Gulen </v>
      </c>
      <c r="E1625" s="10" t="str">
        <f>CONCATENATE(base_piv2[[#This Row],[kommune]]," (",base_piv2[[#This Row],[fotoår]],")")</f>
        <v>Gulen  (2002)</v>
      </c>
      <c r="F1625" s="10" t="s">
        <v>472</v>
      </c>
      <c r="G1625" s="10">
        <v>19</v>
      </c>
      <c r="H1625" s="11" t="s">
        <v>906</v>
      </c>
    </row>
    <row r="1626" spans="1:8">
      <c r="A1626" s="10" t="s">
        <v>261</v>
      </c>
      <c r="B1626" s="10" t="str">
        <f>MID(base_piv2[[#This Row],[fnr fylke]],4,25)</f>
        <v>Sogn og Fjordane</v>
      </c>
      <c r="C1626" s="10" t="s">
        <v>711</v>
      </c>
      <c r="D1626" s="10" t="str">
        <f>MID(base_piv2[[#This Row],[knr kommune]],6,25)</f>
        <v xml:space="preserve">Solund </v>
      </c>
      <c r="E1626" s="10" t="str">
        <f>CONCATENATE(base_piv2[[#This Row],[kommune]]," (",base_piv2[[#This Row],[fotoår]],")")</f>
        <v>Solund  (2005)</v>
      </c>
      <c r="F1626" s="10" t="s">
        <v>467</v>
      </c>
      <c r="G1626" s="10">
        <v>16</v>
      </c>
      <c r="H1626" s="11" t="s">
        <v>911</v>
      </c>
    </row>
    <row r="1627" spans="1:8">
      <c r="A1627" s="10" t="s">
        <v>261</v>
      </c>
      <c r="B1627" s="10" t="str">
        <f>MID(base_piv2[[#This Row],[fnr fylke]],4,25)</f>
        <v>Sogn og Fjordane</v>
      </c>
      <c r="C1627" s="10" t="s">
        <v>711</v>
      </c>
      <c r="D1627" s="10" t="str">
        <f>MID(base_piv2[[#This Row],[knr kommune]],6,25)</f>
        <v xml:space="preserve">Solund </v>
      </c>
      <c r="E1627" s="10" t="str">
        <f>CONCATENATE(base_piv2[[#This Row],[kommune]]," (",base_piv2[[#This Row],[fotoår]],")")</f>
        <v>Solund  (2005)</v>
      </c>
      <c r="F1627" s="10" t="s">
        <v>466</v>
      </c>
      <c r="G1627" s="10">
        <v>8</v>
      </c>
      <c r="H1627" s="11" t="s">
        <v>911</v>
      </c>
    </row>
    <row r="1628" spans="1:8">
      <c r="A1628" s="10" t="s">
        <v>261</v>
      </c>
      <c r="B1628" s="10" t="str">
        <f>MID(base_piv2[[#This Row],[fnr fylke]],4,25)</f>
        <v>Sogn og Fjordane</v>
      </c>
      <c r="C1628" s="10" t="s">
        <v>711</v>
      </c>
      <c r="D1628" s="10" t="str">
        <f>MID(base_piv2[[#This Row],[knr kommune]],6,25)</f>
        <v xml:space="preserve">Solund </v>
      </c>
      <c r="E1628" s="10" t="str">
        <f>CONCATENATE(base_piv2[[#This Row],[kommune]]," (",base_piv2[[#This Row],[fotoår]],")")</f>
        <v>Solund  (2005)</v>
      </c>
      <c r="F1628" s="10" t="s">
        <v>468</v>
      </c>
      <c r="G1628" s="10">
        <v>0</v>
      </c>
      <c r="H1628" s="11" t="s">
        <v>911</v>
      </c>
    </row>
    <row r="1629" spans="1:8">
      <c r="A1629" s="10" t="s">
        <v>261</v>
      </c>
      <c r="B1629" s="10" t="str">
        <f>MID(base_piv2[[#This Row],[fnr fylke]],4,25)</f>
        <v>Sogn og Fjordane</v>
      </c>
      <c r="C1629" s="10" t="s">
        <v>711</v>
      </c>
      <c r="D1629" s="10" t="str">
        <f>MID(base_piv2[[#This Row],[knr kommune]],6,25)</f>
        <v xml:space="preserve">Solund </v>
      </c>
      <c r="E1629" s="10" t="str">
        <f>CONCATENATE(base_piv2[[#This Row],[kommune]]," (",base_piv2[[#This Row],[fotoår]],")")</f>
        <v>Solund  (2005)</v>
      </c>
      <c r="F1629" s="10" t="s">
        <v>918</v>
      </c>
      <c r="G1629" s="10">
        <v>0</v>
      </c>
      <c r="H1629" s="11" t="s">
        <v>911</v>
      </c>
    </row>
    <row r="1630" spans="1:8">
      <c r="A1630" s="10" t="s">
        <v>261</v>
      </c>
      <c r="B1630" s="10" t="str">
        <f>MID(base_piv2[[#This Row],[fnr fylke]],4,25)</f>
        <v>Sogn og Fjordane</v>
      </c>
      <c r="C1630" s="10" t="s">
        <v>711</v>
      </c>
      <c r="D1630" s="10" t="str">
        <f>MID(base_piv2[[#This Row],[knr kommune]],6,25)</f>
        <v xml:space="preserve">Solund </v>
      </c>
      <c r="E1630" s="10" t="str">
        <f>CONCATENATE(base_piv2[[#This Row],[kommune]]," (",base_piv2[[#This Row],[fotoår]],")")</f>
        <v>Solund  (2005)</v>
      </c>
      <c r="F1630" s="10" t="s">
        <v>470</v>
      </c>
      <c r="G1630" s="10">
        <v>7</v>
      </c>
      <c r="H1630" s="11" t="s">
        <v>911</v>
      </c>
    </row>
    <row r="1631" spans="1:8">
      <c r="A1631" s="10" t="s">
        <v>261</v>
      </c>
      <c r="B1631" s="10" t="str">
        <f>MID(base_piv2[[#This Row],[fnr fylke]],4,25)</f>
        <v>Sogn og Fjordane</v>
      </c>
      <c r="C1631" s="10" t="s">
        <v>711</v>
      </c>
      <c r="D1631" s="10" t="str">
        <f>MID(base_piv2[[#This Row],[knr kommune]],6,25)</f>
        <v xml:space="preserve">Solund </v>
      </c>
      <c r="E1631" s="10" t="str">
        <f>CONCATENATE(base_piv2[[#This Row],[kommune]]," (",base_piv2[[#This Row],[fotoår]],")")</f>
        <v>Solund  (2005)</v>
      </c>
      <c r="F1631" s="10" t="s">
        <v>471</v>
      </c>
      <c r="G1631" s="10">
        <v>2</v>
      </c>
      <c r="H1631" s="11" t="s">
        <v>911</v>
      </c>
    </row>
    <row r="1632" spans="1:8">
      <c r="A1632" s="10" t="s">
        <v>261</v>
      </c>
      <c r="B1632" s="10" t="str">
        <f>MID(base_piv2[[#This Row],[fnr fylke]],4,25)</f>
        <v>Sogn og Fjordane</v>
      </c>
      <c r="C1632" s="10" t="s">
        <v>711</v>
      </c>
      <c r="D1632" s="10" t="str">
        <f>MID(base_piv2[[#This Row],[knr kommune]],6,25)</f>
        <v xml:space="preserve">Solund </v>
      </c>
      <c r="E1632" s="10" t="str">
        <f>CONCATENATE(base_piv2[[#This Row],[kommune]]," (",base_piv2[[#This Row],[fotoår]],")")</f>
        <v>Solund  (2005)</v>
      </c>
      <c r="F1632" s="10" t="s">
        <v>472</v>
      </c>
      <c r="G1632" s="10">
        <v>3</v>
      </c>
      <c r="H1632" s="11" t="s">
        <v>911</v>
      </c>
    </row>
    <row r="1633" spans="1:8">
      <c r="A1633" s="10" t="s">
        <v>261</v>
      </c>
      <c r="B1633" s="10" t="str">
        <f>MID(base_piv2[[#This Row],[fnr fylke]],4,25)</f>
        <v>Sogn og Fjordane</v>
      </c>
      <c r="C1633" s="10" t="s">
        <v>712</v>
      </c>
      <c r="D1633" s="10" t="str">
        <f>MID(base_piv2[[#This Row],[knr kommune]],6,25)</f>
        <v xml:space="preserve">Hyllestad </v>
      </c>
      <c r="E1633" s="10" t="str">
        <f>CONCATENATE(base_piv2[[#This Row],[kommune]]," (",base_piv2[[#This Row],[fotoår]],")")</f>
        <v>Hyllestad  (2004)</v>
      </c>
      <c r="F1633" s="10" t="s">
        <v>467</v>
      </c>
      <c r="G1633" s="10">
        <v>10</v>
      </c>
      <c r="H1633" s="11" t="s">
        <v>908</v>
      </c>
    </row>
    <row r="1634" spans="1:8">
      <c r="A1634" s="10" t="s">
        <v>261</v>
      </c>
      <c r="B1634" s="10" t="str">
        <f>MID(base_piv2[[#This Row],[fnr fylke]],4,25)</f>
        <v>Sogn og Fjordane</v>
      </c>
      <c r="C1634" s="10" t="s">
        <v>712</v>
      </c>
      <c r="D1634" s="10" t="str">
        <f>MID(base_piv2[[#This Row],[knr kommune]],6,25)</f>
        <v xml:space="preserve">Hyllestad </v>
      </c>
      <c r="E1634" s="10" t="str">
        <f>CONCATENATE(base_piv2[[#This Row],[kommune]]," (",base_piv2[[#This Row],[fotoår]],")")</f>
        <v>Hyllestad  (2004)</v>
      </c>
      <c r="F1634" s="10" t="s">
        <v>466</v>
      </c>
      <c r="G1634" s="10">
        <v>5</v>
      </c>
      <c r="H1634" s="11" t="s">
        <v>908</v>
      </c>
    </row>
    <row r="1635" spans="1:8">
      <c r="A1635" s="10" t="s">
        <v>261</v>
      </c>
      <c r="B1635" s="10" t="str">
        <f>MID(base_piv2[[#This Row],[fnr fylke]],4,25)</f>
        <v>Sogn og Fjordane</v>
      </c>
      <c r="C1635" s="10" t="s">
        <v>712</v>
      </c>
      <c r="D1635" s="10" t="str">
        <f>MID(base_piv2[[#This Row],[knr kommune]],6,25)</f>
        <v xml:space="preserve">Hyllestad </v>
      </c>
      <c r="E1635" s="10" t="str">
        <f>CONCATENATE(base_piv2[[#This Row],[kommune]]," (",base_piv2[[#This Row],[fotoår]],")")</f>
        <v>Hyllestad  (2004)</v>
      </c>
      <c r="F1635" s="10" t="s">
        <v>468</v>
      </c>
      <c r="G1635" s="10">
        <v>6</v>
      </c>
      <c r="H1635" s="11" t="s">
        <v>908</v>
      </c>
    </row>
    <row r="1636" spans="1:8">
      <c r="A1636" s="10" t="s">
        <v>261</v>
      </c>
      <c r="B1636" s="10" t="str">
        <f>MID(base_piv2[[#This Row],[fnr fylke]],4,25)</f>
        <v>Sogn og Fjordane</v>
      </c>
      <c r="C1636" s="10" t="s">
        <v>712</v>
      </c>
      <c r="D1636" s="10" t="str">
        <f>MID(base_piv2[[#This Row],[knr kommune]],6,25)</f>
        <v xml:space="preserve">Hyllestad </v>
      </c>
      <c r="E1636" s="10" t="str">
        <f>CONCATENATE(base_piv2[[#This Row],[kommune]]," (",base_piv2[[#This Row],[fotoår]],")")</f>
        <v>Hyllestad  (2004)</v>
      </c>
      <c r="F1636" s="10" t="s">
        <v>918</v>
      </c>
      <c r="G1636" s="10">
        <v>1</v>
      </c>
      <c r="H1636" s="11" t="s">
        <v>908</v>
      </c>
    </row>
    <row r="1637" spans="1:8">
      <c r="A1637" s="10" t="s">
        <v>261</v>
      </c>
      <c r="B1637" s="10" t="str">
        <f>MID(base_piv2[[#This Row],[fnr fylke]],4,25)</f>
        <v>Sogn og Fjordane</v>
      </c>
      <c r="C1637" s="10" t="s">
        <v>712</v>
      </c>
      <c r="D1637" s="10" t="str">
        <f>MID(base_piv2[[#This Row],[knr kommune]],6,25)</f>
        <v xml:space="preserve">Hyllestad </v>
      </c>
      <c r="E1637" s="10" t="str">
        <f>CONCATENATE(base_piv2[[#This Row],[kommune]]," (",base_piv2[[#This Row],[fotoår]],")")</f>
        <v>Hyllestad  (2004)</v>
      </c>
      <c r="F1637" s="10" t="s">
        <v>470</v>
      </c>
      <c r="G1637" s="10">
        <v>25</v>
      </c>
      <c r="H1637" s="11" t="s">
        <v>908</v>
      </c>
    </row>
    <row r="1638" spans="1:8">
      <c r="A1638" s="10" t="s">
        <v>261</v>
      </c>
      <c r="B1638" s="10" t="str">
        <f>MID(base_piv2[[#This Row],[fnr fylke]],4,25)</f>
        <v>Sogn og Fjordane</v>
      </c>
      <c r="C1638" s="10" t="s">
        <v>712</v>
      </c>
      <c r="D1638" s="10" t="str">
        <f>MID(base_piv2[[#This Row],[knr kommune]],6,25)</f>
        <v xml:space="preserve">Hyllestad </v>
      </c>
      <c r="E1638" s="10" t="str">
        <f>CONCATENATE(base_piv2[[#This Row],[kommune]]," (",base_piv2[[#This Row],[fotoår]],")")</f>
        <v>Hyllestad  (2004)</v>
      </c>
      <c r="F1638" s="10" t="s">
        <v>471</v>
      </c>
      <c r="G1638" s="10">
        <v>0</v>
      </c>
      <c r="H1638" s="11" t="s">
        <v>908</v>
      </c>
    </row>
    <row r="1639" spans="1:8">
      <c r="A1639" s="10" t="s">
        <v>261</v>
      </c>
      <c r="B1639" s="10" t="str">
        <f>MID(base_piv2[[#This Row],[fnr fylke]],4,25)</f>
        <v>Sogn og Fjordane</v>
      </c>
      <c r="C1639" s="10" t="s">
        <v>712</v>
      </c>
      <c r="D1639" s="10" t="str">
        <f>MID(base_piv2[[#This Row],[knr kommune]],6,25)</f>
        <v xml:space="preserve">Hyllestad </v>
      </c>
      <c r="E1639" s="10" t="str">
        <f>CONCATENATE(base_piv2[[#This Row],[kommune]]," (",base_piv2[[#This Row],[fotoår]],")")</f>
        <v>Hyllestad  (2004)</v>
      </c>
      <c r="F1639" s="10" t="s">
        <v>472</v>
      </c>
      <c r="G1639" s="10">
        <v>5</v>
      </c>
      <c r="H1639" s="11" t="s">
        <v>908</v>
      </c>
    </row>
    <row r="1640" spans="1:8">
      <c r="A1640" s="10" t="s">
        <v>261</v>
      </c>
      <c r="B1640" s="10" t="str">
        <f>MID(base_piv2[[#This Row],[fnr fylke]],4,25)</f>
        <v>Sogn og Fjordane</v>
      </c>
      <c r="C1640" s="10" t="s">
        <v>713</v>
      </c>
      <c r="D1640" s="10" t="str">
        <f>MID(base_piv2[[#This Row],[knr kommune]],6,25)</f>
        <v xml:space="preserve">Høyanger </v>
      </c>
      <c r="E1640" s="10" t="str">
        <f>CONCATENATE(base_piv2[[#This Row],[kommune]]," (",base_piv2[[#This Row],[fotoår]],")")</f>
        <v>Høyanger  (2008)</v>
      </c>
      <c r="F1640" s="10" t="s">
        <v>467</v>
      </c>
      <c r="G1640" s="10">
        <v>11</v>
      </c>
      <c r="H1640" s="11" t="s">
        <v>909</v>
      </c>
    </row>
    <row r="1641" spans="1:8">
      <c r="A1641" s="10" t="s">
        <v>261</v>
      </c>
      <c r="B1641" s="10" t="str">
        <f>MID(base_piv2[[#This Row],[fnr fylke]],4,25)</f>
        <v>Sogn og Fjordane</v>
      </c>
      <c r="C1641" s="10" t="s">
        <v>713</v>
      </c>
      <c r="D1641" s="10" t="str">
        <f>MID(base_piv2[[#This Row],[knr kommune]],6,25)</f>
        <v xml:space="preserve">Høyanger </v>
      </c>
      <c r="E1641" s="10" t="str">
        <f>CONCATENATE(base_piv2[[#This Row],[kommune]]," (",base_piv2[[#This Row],[fotoår]],")")</f>
        <v>Høyanger  (2008)</v>
      </c>
      <c r="F1641" s="10" t="s">
        <v>466</v>
      </c>
      <c r="G1641" s="10">
        <v>2</v>
      </c>
      <c r="H1641" s="11" t="s">
        <v>909</v>
      </c>
    </row>
    <row r="1642" spans="1:8">
      <c r="A1642" s="10" t="s">
        <v>261</v>
      </c>
      <c r="B1642" s="10" t="str">
        <f>MID(base_piv2[[#This Row],[fnr fylke]],4,25)</f>
        <v>Sogn og Fjordane</v>
      </c>
      <c r="C1642" s="10" t="s">
        <v>713</v>
      </c>
      <c r="D1642" s="10" t="str">
        <f>MID(base_piv2[[#This Row],[knr kommune]],6,25)</f>
        <v xml:space="preserve">Høyanger </v>
      </c>
      <c r="E1642" s="10" t="str">
        <f>CONCATENATE(base_piv2[[#This Row],[kommune]]," (",base_piv2[[#This Row],[fotoår]],")")</f>
        <v>Høyanger  (2008)</v>
      </c>
      <c r="F1642" s="10" t="s">
        <v>468</v>
      </c>
      <c r="G1642" s="10">
        <v>0</v>
      </c>
      <c r="H1642" s="11" t="s">
        <v>909</v>
      </c>
    </row>
    <row r="1643" spans="1:8">
      <c r="A1643" s="10" t="s">
        <v>261</v>
      </c>
      <c r="B1643" s="10" t="str">
        <f>MID(base_piv2[[#This Row],[fnr fylke]],4,25)</f>
        <v>Sogn og Fjordane</v>
      </c>
      <c r="C1643" s="10" t="s">
        <v>713</v>
      </c>
      <c r="D1643" s="10" t="str">
        <f>MID(base_piv2[[#This Row],[knr kommune]],6,25)</f>
        <v xml:space="preserve">Høyanger </v>
      </c>
      <c r="E1643" s="10" t="str">
        <f>CONCATENATE(base_piv2[[#This Row],[kommune]]," (",base_piv2[[#This Row],[fotoår]],")")</f>
        <v>Høyanger  (2008)</v>
      </c>
      <c r="F1643" s="10" t="s">
        <v>918</v>
      </c>
      <c r="G1643" s="10">
        <v>9</v>
      </c>
      <c r="H1643" s="11" t="s">
        <v>909</v>
      </c>
    </row>
    <row r="1644" spans="1:8">
      <c r="A1644" s="10" t="s">
        <v>261</v>
      </c>
      <c r="B1644" s="10" t="str">
        <f>MID(base_piv2[[#This Row],[fnr fylke]],4,25)</f>
        <v>Sogn og Fjordane</v>
      </c>
      <c r="C1644" s="10" t="s">
        <v>713</v>
      </c>
      <c r="D1644" s="10" t="str">
        <f>MID(base_piv2[[#This Row],[knr kommune]],6,25)</f>
        <v xml:space="preserve">Høyanger </v>
      </c>
      <c r="E1644" s="10" t="str">
        <f>CONCATENATE(base_piv2[[#This Row],[kommune]]," (",base_piv2[[#This Row],[fotoår]],")")</f>
        <v>Høyanger  (2008)</v>
      </c>
      <c r="F1644" s="10" t="s">
        <v>470</v>
      </c>
      <c r="G1644" s="10">
        <v>15</v>
      </c>
      <c r="H1644" s="11" t="s">
        <v>909</v>
      </c>
    </row>
    <row r="1645" spans="1:8">
      <c r="A1645" s="10" t="s">
        <v>261</v>
      </c>
      <c r="B1645" s="10" t="str">
        <f>MID(base_piv2[[#This Row],[fnr fylke]],4,25)</f>
        <v>Sogn og Fjordane</v>
      </c>
      <c r="C1645" s="10" t="s">
        <v>713</v>
      </c>
      <c r="D1645" s="10" t="str">
        <f>MID(base_piv2[[#This Row],[knr kommune]],6,25)</f>
        <v xml:space="preserve">Høyanger </v>
      </c>
      <c r="E1645" s="10" t="str">
        <f>CONCATENATE(base_piv2[[#This Row],[kommune]]," (",base_piv2[[#This Row],[fotoår]],")")</f>
        <v>Høyanger  (2008)</v>
      </c>
      <c r="F1645" s="10" t="s">
        <v>471</v>
      </c>
      <c r="G1645" s="10">
        <v>0</v>
      </c>
      <c r="H1645" s="11" t="s">
        <v>909</v>
      </c>
    </row>
    <row r="1646" spans="1:8">
      <c r="A1646" s="10" t="s">
        <v>261</v>
      </c>
      <c r="B1646" s="10" t="str">
        <f>MID(base_piv2[[#This Row],[fnr fylke]],4,25)</f>
        <v>Sogn og Fjordane</v>
      </c>
      <c r="C1646" s="10" t="s">
        <v>713</v>
      </c>
      <c r="D1646" s="10" t="str">
        <f>MID(base_piv2[[#This Row],[knr kommune]],6,25)</f>
        <v xml:space="preserve">Høyanger </v>
      </c>
      <c r="E1646" s="10" t="str">
        <f>CONCATENATE(base_piv2[[#This Row],[kommune]]," (",base_piv2[[#This Row],[fotoår]],")")</f>
        <v>Høyanger  (2008)</v>
      </c>
      <c r="F1646" s="10" t="s">
        <v>472</v>
      </c>
      <c r="G1646" s="10">
        <v>6</v>
      </c>
      <c r="H1646" s="11" t="s">
        <v>909</v>
      </c>
    </row>
    <row r="1647" spans="1:8">
      <c r="A1647" s="10" t="s">
        <v>261</v>
      </c>
      <c r="B1647" s="10" t="str">
        <f>MID(base_piv2[[#This Row],[fnr fylke]],4,25)</f>
        <v>Sogn og Fjordane</v>
      </c>
      <c r="C1647" s="10" t="s">
        <v>714</v>
      </c>
      <c r="D1647" s="10" t="str">
        <f>MID(base_piv2[[#This Row],[knr kommune]],6,25)</f>
        <v xml:space="preserve">Vik </v>
      </c>
      <c r="E1647" s="10" t="str">
        <f>CONCATENATE(base_piv2[[#This Row],[kommune]]," (",base_piv2[[#This Row],[fotoår]],")")</f>
        <v>Vik  (2002)</v>
      </c>
      <c r="F1647" s="10" t="s">
        <v>467</v>
      </c>
      <c r="G1647" s="10">
        <v>41</v>
      </c>
      <c r="H1647" s="11" t="s">
        <v>906</v>
      </c>
    </row>
    <row r="1648" spans="1:8">
      <c r="A1648" s="10" t="s">
        <v>261</v>
      </c>
      <c r="B1648" s="10" t="str">
        <f>MID(base_piv2[[#This Row],[fnr fylke]],4,25)</f>
        <v>Sogn og Fjordane</v>
      </c>
      <c r="C1648" s="10" t="s">
        <v>714</v>
      </c>
      <c r="D1648" s="10" t="str">
        <f>MID(base_piv2[[#This Row],[knr kommune]],6,25)</f>
        <v xml:space="preserve">Vik </v>
      </c>
      <c r="E1648" s="10" t="str">
        <f>CONCATENATE(base_piv2[[#This Row],[kommune]]," (",base_piv2[[#This Row],[fotoår]],")")</f>
        <v>Vik  (2002)</v>
      </c>
      <c r="F1648" s="10" t="s">
        <v>466</v>
      </c>
      <c r="G1648" s="10">
        <v>8</v>
      </c>
      <c r="H1648" s="11" t="s">
        <v>906</v>
      </c>
    </row>
    <row r="1649" spans="1:8">
      <c r="A1649" s="10" t="s">
        <v>261</v>
      </c>
      <c r="B1649" s="10" t="str">
        <f>MID(base_piv2[[#This Row],[fnr fylke]],4,25)</f>
        <v>Sogn og Fjordane</v>
      </c>
      <c r="C1649" s="10" t="s">
        <v>714</v>
      </c>
      <c r="D1649" s="10" t="str">
        <f>MID(base_piv2[[#This Row],[knr kommune]],6,25)</f>
        <v xml:space="preserve">Vik </v>
      </c>
      <c r="E1649" s="10" t="str">
        <f>CONCATENATE(base_piv2[[#This Row],[kommune]]," (",base_piv2[[#This Row],[fotoår]],")")</f>
        <v>Vik  (2002)</v>
      </c>
      <c r="F1649" s="10" t="s">
        <v>468</v>
      </c>
      <c r="G1649" s="10">
        <v>19</v>
      </c>
      <c r="H1649" s="11" t="s">
        <v>906</v>
      </c>
    </row>
    <row r="1650" spans="1:8">
      <c r="A1650" s="10" t="s">
        <v>261</v>
      </c>
      <c r="B1650" s="10" t="str">
        <f>MID(base_piv2[[#This Row],[fnr fylke]],4,25)</f>
        <v>Sogn og Fjordane</v>
      </c>
      <c r="C1650" s="10" t="s">
        <v>714</v>
      </c>
      <c r="D1650" s="10" t="str">
        <f>MID(base_piv2[[#This Row],[knr kommune]],6,25)</f>
        <v xml:space="preserve">Vik </v>
      </c>
      <c r="E1650" s="10" t="str">
        <f>CONCATENATE(base_piv2[[#This Row],[kommune]]," (",base_piv2[[#This Row],[fotoår]],")")</f>
        <v>Vik  (2002)</v>
      </c>
      <c r="F1650" s="10" t="s">
        <v>918</v>
      </c>
      <c r="G1650" s="10">
        <v>21</v>
      </c>
      <c r="H1650" s="11" t="s">
        <v>906</v>
      </c>
    </row>
    <row r="1651" spans="1:8">
      <c r="A1651" s="10" t="s">
        <v>261</v>
      </c>
      <c r="B1651" s="10" t="str">
        <f>MID(base_piv2[[#This Row],[fnr fylke]],4,25)</f>
        <v>Sogn og Fjordane</v>
      </c>
      <c r="C1651" s="10" t="s">
        <v>714</v>
      </c>
      <c r="D1651" s="10" t="str">
        <f>MID(base_piv2[[#This Row],[knr kommune]],6,25)</f>
        <v xml:space="preserve">Vik </v>
      </c>
      <c r="E1651" s="10" t="str">
        <f>CONCATENATE(base_piv2[[#This Row],[kommune]]," (",base_piv2[[#This Row],[fotoår]],")")</f>
        <v>Vik  (2002)</v>
      </c>
      <c r="F1651" s="10" t="s">
        <v>470</v>
      </c>
      <c r="G1651" s="10">
        <v>20</v>
      </c>
      <c r="H1651" s="11" t="s">
        <v>906</v>
      </c>
    </row>
    <row r="1652" spans="1:8">
      <c r="A1652" s="10" t="s">
        <v>261</v>
      </c>
      <c r="B1652" s="10" t="str">
        <f>MID(base_piv2[[#This Row],[fnr fylke]],4,25)</f>
        <v>Sogn og Fjordane</v>
      </c>
      <c r="C1652" s="10" t="s">
        <v>714</v>
      </c>
      <c r="D1652" s="10" t="str">
        <f>MID(base_piv2[[#This Row],[knr kommune]],6,25)</f>
        <v xml:space="preserve">Vik </v>
      </c>
      <c r="E1652" s="10" t="str">
        <f>CONCATENATE(base_piv2[[#This Row],[kommune]]," (",base_piv2[[#This Row],[fotoår]],")")</f>
        <v>Vik  (2002)</v>
      </c>
      <c r="F1652" s="10" t="s">
        <v>471</v>
      </c>
      <c r="G1652" s="10">
        <v>7</v>
      </c>
      <c r="H1652" s="11" t="s">
        <v>906</v>
      </c>
    </row>
    <row r="1653" spans="1:8">
      <c r="A1653" s="10" t="s">
        <v>261</v>
      </c>
      <c r="B1653" s="10" t="str">
        <f>MID(base_piv2[[#This Row],[fnr fylke]],4,25)</f>
        <v>Sogn og Fjordane</v>
      </c>
      <c r="C1653" s="10" t="s">
        <v>714</v>
      </c>
      <c r="D1653" s="10" t="str">
        <f>MID(base_piv2[[#This Row],[knr kommune]],6,25)</f>
        <v xml:space="preserve">Vik </v>
      </c>
      <c r="E1653" s="10" t="str">
        <f>CONCATENATE(base_piv2[[#This Row],[kommune]]," (",base_piv2[[#This Row],[fotoår]],")")</f>
        <v>Vik  (2002)</v>
      </c>
      <c r="F1653" s="10" t="s">
        <v>472</v>
      </c>
      <c r="G1653" s="10">
        <v>2</v>
      </c>
      <c r="H1653" s="11" t="s">
        <v>906</v>
      </c>
    </row>
    <row r="1654" spans="1:8">
      <c r="A1654" s="10" t="s">
        <v>261</v>
      </c>
      <c r="B1654" s="10" t="str">
        <f>MID(base_piv2[[#This Row],[fnr fylke]],4,25)</f>
        <v>Sogn og Fjordane</v>
      </c>
      <c r="C1654" s="10" t="s">
        <v>715</v>
      </c>
      <c r="D1654" s="10" t="str">
        <f>MID(base_piv2[[#This Row],[knr kommune]],6,25)</f>
        <v xml:space="preserve">Balestrand </v>
      </c>
      <c r="E1654" s="10" t="str">
        <f>CONCATENATE(base_piv2[[#This Row],[kommune]]," (",base_piv2[[#This Row],[fotoår]],")")</f>
        <v>Balestrand  (2006)</v>
      </c>
      <c r="F1654" s="10" t="s">
        <v>467</v>
      </c>
      <c r="G1654" s="10">
        <v>23</v>
      </c>
      <c r="H1654" s="11" t="s">
        <v>910</v>
      </c>
    </row>
    <row r="1655" spans="1:8">
      <c r="A1655" s="10" t="s">
        <v>261</v>
      </c>
      <c r="B1655" s="10" t="str">
        <f>MID(base_piv2[[#This Row],[fnr fylke]],4,25)</f>
        <v>Sogn og Fjordane</v>
      </c>
      <c r="C1655" s="10" t="s">
        <v>715</v>
      </c>
      <c r="D1655" s="10" t="str">
        <f>MID(base_piv2[[#This Row],[knr kommune]],6,25)</f>
        <v xml:space="preserve">Balestrand </v>
      </c>
      <c r="E1655" s="10" t="str">
        <f>CONCATENATE(base_piv2[[#This Row],[kommune]]," (",base_piv2[[#This Row],[fotoår]],")")</f>
        <v>Balestrand  (2006)</v>
      </c>
      <c r="F1655" s="10" t="s">
        <v>466</v>
      </c>
      <c r="G1655" s="10">
        <v>6</v>
      </c>
      <c r="H1655" s="11" t="s">
        <v>910</v>
      </c>
    </row>
    <row r="1656" spans="1:8">
      <c r="A1656" s="10" t="s">
        <v>261</v>
      </c>
      <c r="B1656" s="10" t="str">
        <f>MID(base_piv2[[#This Row],[fnr fylke]],4,25)</f>
        <v>Sogn og Fjordane</v>
      </c>
      <c r="C1656" s="10" t="s">
        <v>715</v>
      </c>
      <c r="D1656" s="10" t="str">
        <f>MID(base_piv2[[#This Row],[knr kommune]],6,25)</f>
        <v xml:space="preserve">Balestrand </v>
      </c>
      <c r="E1656" s="10" t="str">
        <f>CONCATENATE(base_piv2[[#This Row],[kommune]]," (",base_piv2[[#This Row],[fotoår]],")")</f>
        <v>Balestrand  (2006)</v>
      </c>
      <c r="F1656" s="10" t="s">
        <v>468</v>
      </c>
      <c r="G1656" s="10">
        <v>0</v>
      </c>
      <c r="H1656" s="11" t="s">
        <v>910</v>
      </c>
    </row>
    <row r="1657" spans="1:8">
      <c r="A1657" s="10" t="s">
        <v>261</v>
      </c>
      <c r="B1657" s="10" t="str">
        <f>MID(base_piv2[[#This Row],[fnr fylke]],4,25)</f>
        <v>Sogn og Fjordane</v>
      </c>
      <c r="C1657" s="10" t="s">
        <v>715</v>
      </c>
      <c r="D1657" s="10" t="str">
        <f>MID(base_piv2[[#This Row],[knr kommune]],6,25)</f>
        <v xml:space="preserve">Balestrand </v>
      </c>
      <c r="E1657" s="10" t="str">
        <f>CONCATENATE(base_piv2[[#This Row],[kommune]]," (",base_piv2[[#This Row],[fotoår]],")")</f>
        <v>Balestrand  (2006)</v>
      </c>
      <c r="F1657" s="10" t="s">
        <v>918</v>
      </c>
      <c r="G1657" s="10">
        <v>2</v>
      </c>
      <c r="H1657" s="11" t="s">
        <v>910</v>
      </c>
    </row>
    <row r="1658" spans="1:8">
      <c r="A1658" s="10" t="s">
        <v>261</v>
      </c>
      <c r="B1658" s="10" t="str">
        <f>MID(base_piv2[[#This Row],[fnr fylke]],4,25)</f>
        <v>Sogn og Fjordane</v>
      </c>
      <c r="C1658" s="10" t="s">
        <v>715</v>
      </c>
      <c r="D1658" s="10" t="str">
        <f>MID(base_piv2[[#This Row],[knr kommune]],6,25)</f>
        <v xml:space="preserve">Balestrand </v>
      </c>
      <c r="E1658" s="10" t="str">
        <f>CONCATENATE(base_piv2[[#This Row],[kommune]]," (",base_piv2[[#This Row],[fotoår]],")")</f>
        <v>Balestrand  (2006)</v>
      </c>
      <c r="F1658" s="10" t="s">
        <v>470</v>
      </c>
      <c r="G1658" s="10">
        <v>22</v>
      </c>
      <c r="H1658" s="11" t="s">
        <v>910</v>
      </c>
    </row>
    <row r="1659" spans="1:8">
      <c r="A1659" s="10" t="s">
        <v>261</v>
      </c>
      <c r="B1659" s="10" t="str">
        <f>MID(base_piv2[[#This Row],[fnr fylke]],4,25)</f>
        <v>Sogn og Fjordane</v>
      </c>
      <c r="C1659" s="10" t="s">
        <v>715</v>
      </c>
      <c r="D1659" s="10" t="str">
        <f>MID(base_piv2[[#This Row],[knr kommune]],6,25)</f>
        <v xml:space="preserve">Balestrand </v>
      </c>
      <c r="E1659" s="10" t="str">
        <f>CONCATENATE(base_piv2[[#This Row],[kommune]]," (",base_piv2[[#This Row],[fotoår]],")")</f>
        <v>Balestrand  (2006)</v>
      </c>
      <c r="F1659" s="10" t="s">
        <v>471</v>
      </c>
      <c r="G1659" s="10">
        <v>4</v>
      </c>
      <c r="H1659" s="11" t="s">
        <v>910</v>
      </c>
    </row>
    <row r="1660" spans="1:8">
      <c r="A1660" s="10" t="s">
        <v>261</v>
      </c>
      <c r="B1660" s="10" t="str">
        <f>MID(base_piv2[[#This Row],[fnr fylke]],4,25)</f>
        <v>Sogn og Fjordane</v>
      </c>
      <c r="C1660" s="10" t="s">
        <v>715</v>
      </c>
      <c r="D1660" s="10" t="str">
        <f>MID(base_piv2[[#This Row],[knr kommune]],6,25)</f>
        <v xml:space="preserve">Balestrand </v>
      </c>
      <c r="E1660" s="10" t="str">
        <f>CONCATENATE(base_piv2[[#This Row],[kommune]]," (",base_piv2[[#This Row],[fotoår]],")")</f>
        <v>Balestrand  (2006)</v>
      </c>
      <c r="F1660" s="10" t="s">
        <v>472</v>
      </c>
      <c r="G1660" s="10">
        <v>1</v>
      </c>
      <c r="H1660" s="11" t="s">
        <v>910</v>
      </c>
    </row>
    <row r="1661" spans="1:8">
      <c r="A1661" s="10" t="s">
        <v>261</v>
      </c>
      <c r="B1661" s="10" t="str">
        <f>MID(base_piv2[[#This Row],[fnr fylke]],4,25)</f>
        <v>Sogn og Fjordane</v>
      </c>
      <c r="C1661" s="10" t="s">
        <v>716</v>
      </c>
      <c r="D1661" s="10" t="str">
        <f>MID(base_piv2[[#This Row],[knr kommune]],6,25)</f>
        <v xml:space="preserve">Leikanger </v>
      </c>
      <c r="E1661" s="10" t="str">
        <f>CONCATENATE(base_piv2[[#This Row],[kommune]]," (",base_piv2[[#This Row],[fotoår]],")")</f>
        <v>Leikanger  (2003)</v>
      </c>
      <c r="F1661" s="10" t="s">
        <v>467</v>
      </c>
      <c r="G1661" s="10">
        <v>46</v>
      </c>
      <c r="H1661" s="11" t="s">
        <v>904</v>
      </c>
    </row>
    <row r="1662" spans="1:8">
      <c r="A1662" s="10" t="s">
        <v>261</v>
      </c>
      <c r="B1662" s="10" t="str">
        <f>MID(base_piv2[[#This Row],[fnr fylke]],4,25)</f>
        <v>Sogn og Fjordane</v>
      </c>
      <c r="C1662" s="10" t="s">
        <v>716</v>
      </c>
      <c r="D1662" s="10" t="str">
        <f>MID(base_piv2[[#This Row],[knr kommune]],6,25)</f>
        <v xml:space="preserve">Leikanger </v>
      </c>
      <c r="E1662" s="10" t="str">
        <f>CONCATENATE(base_piv2[[#This Row],[kommune]]," (",base_piv2[[#This Row],[fotoår]],")")</f>
        <v>Leikanger  (2003)</v>
      </c>
      <c r="F1662" s="10" t="s">
        <v>466</v>
      </c>
      <c r="G1662" s="10">
        <v>0</v>
      </c>
      <c r="H1662" s="11" t="s">
        <v>904</v>
      </c>
    </row>
    <row r="1663" spans="1:8">
      <c r="A1663" s="10" t="s">
        <v>261</v>
      </c>
      <c r="B1663" s="10" t="str">
        <f>MID(base_piv2[[#This Row],[fnr fylke]],4,25)</f>
        <v>Sogn og Fjordane</v>
      </c>
      <c r="C1663" s="10" t="s">
        <v>716</v>
      </c>
      <c r="D1663" s="10" t="str">
        <f>MID(base_piv2[[#This Row],[knr kommune]],6,25)</f>
        <v xml:space="preserve">Leikanger </v>
      </c>
      <c r="E1663" s="10" t="str">
        <f>CONCATENATE(base_piv2[[#This Row],[kommune]]," (",base_piv2[[#This Row],[fotoår]],")")</f>
        <v>Leikanger  (2003)</v>
      </c>
      <c r="F1663" s="10" t="s">
        <v>468</v>
      </c>
      <c r="G1663" s="10">
        <v>4</v>
      </c>
      <c r="H1663" s="11" t="s">
        <v>904</v>
      </c>
    </row>
    <row r="1664" spans="1:8">
      <c r="A1664" s="10" t="s">
        <v>261</v>
      </c>
      <c r="B1664" s="10" t="str">
        <f>MID(base_piv2[[#This Row],[fnr fylke]],4,25)</f>
        <v>Sogn og Fjordane</v>
      </c>
      <c r="C1664" s="10" t="s">
        <v>716</v>
      </c>
      <c r="D1664" s="10" t="str">
        <f>MID(base_piv2[[#This Row],[knr kommune]],6,25)</f>
        <v xml:space="preserve">Leikanger </v>
      </c>
      <c r="E1664" s="10" t="str">
        <f>CONCATENATE(base_piv2[[#This Row],[kommune]]," (",base_piv2[[#This Row],[fotoår]],")")</f>
        <v>Leikanger  (2003)</v>
      </c>
      <c r="F1664" s="10" t="s">
        <v>918</v>
      </c>
      <c r="G1664" s="10">
        <v>4</v>
      </c>
      <c r="H1664" s="11" t="s">
        <v>904</v>
      </c>
    </row>
    <row r="1665" spans="1:8">
      <c r="A1665" s="10" t="s">
        <v>261</v>
      </c>
      <c r="B1665" s="10" t="str">
        <f>MID(base_piv2[[#This Row],[fnr fylke]],4,25)</f>
        <v>Sogn og Fjordane</v>
      </c>
      <c r="C1665" s="10" t="s">
        <v>716</v>
      </c>
      <c r="D1665" s="10" t="str">
        <f>MID(base_piv2[[#This Row],[knr kommune]],6,25)</f>
        <v xml:space="preserve">Leikanger </v>
      </c>
      <c r="E1665" s="10" t="str">
        <f>CONCATENATE(base_piv2[[#This Row],[kommune]]," (",base_piv2[[#This Row],[fotoår]],")")</f>
        <v>Leikanger  (2003)</v>
      </c>
      <c r="F1665" s="10" t="s">
        <v>470</v>
      </c>
      <c r="G1665" s="10">
        <v>4</v>
      </c>
      <c r="H1665" s="11" t="s">
        <v>904</v>
      </c>
    </row>
    <row r="1666" spans="1:8">
      <c r="A1666" s="10" t="s">
        <v>261</v>
      </c>
      <c r="B1666" s="10" t="str">
        <f>MID(base_piv2[[#This Row],[fnr fylke]],4,25)</f>
        <v>Sogn og Fjordane</v>
      </c>
      <c r="C1666" s="10" t="s">
        <v>716</v>
      </c>
      <c r="D1666" s="10" t="str">
        <f>MID(base_piv2[[#This Row],[knr kommune]],6,25)</f>
        <v xml:space="preserve">Leikanger </v>
      </c>
      <c r="E1666" s="10" t="str">
        <f>CONCATENATE(base_piv2[[#This Row],[kommune]]," (",base_piv2[[#This Row],[fotoår]],")")</f>
        <v>Leikanger  (2003)</v>
      </c>
      <c r="F1666" s="10" t="s">
        <v>471</v>
      </c>
      <c r="G1666" s="10">
        <v>4</v>
      </c>
      <c r="H1666" s="11" t="s">
        <v>904</v>
      </c>
    </row>
    <row r="1667" spans="1:8">
      <c r="A1667" s="10" t="s">
        <v>261</v>
      </c>
      <c r="B1667" s="10" t="str">
        <f>MID(base_piv2[[#This Row],[fnr fylke]],4,25)</f>
        <v>Sogn og Fjordane</v>
      </c>
      <c r="C1667" s="10" t="s">
        <v>716</v>
      </c>
      <c r="D1667" s="10" t="str">
        <f>MID(base_piv2[[#This Row],[knr kommune]],6,25)</f>
        <v xml:space="preserve">Leikanger </v>
      </c>
      <c r="E1667" s="10" t="str">
        <f>CONCATENATE(base_piv2[[#This Row],[kommune]]," (",base_piv2[[#This Row],[fotoår]],")")</f>
        <v>Leikanger  (2003)</v>
      </c>
      <c r="F1667" s="10" t="s">
        <v>472</v>
      </c>
      <c r="G1667" s="10">
        <v>4</v>
      </c>
      <c r="H1667" s="11" t="s">
        <v>904</v>
      </c>
    </row>
    <row r="1668" spans="1:8">
      <c r="A1668" s="10" t="s">
        <v>261</v>
      </c>
      <c r="B1668" s="10" t="str">
        <f>MID(base_piv2[[#This Row],[fnr fylke]],4,25)</f>
        <v>Sogn og Fjordane</v>
      </c>
      <c r="C1668" s="10" t="s">
        <v>717</v>
      </c>
      <c r="D1668" s="10" t="str">
        <f>MID(base_piv2[[#This Row],[knr kommune]],6,25)</f>
        <v xml:space="preserve">Sogndal </v>
      </c>
      <c r="E1668" s="10" t="str">
        <f>CONCATENATE(base_piv2[[#This Row],[kommune]]," (",base_piv2[[#This Row],[fotoår]],")")</f>
        <v>Sogndal  (2009)</v>
      </c>
      <c r="F1668" s="10" t="s">
        <v>467</v>
      </c>
      <c r="G1668" s="10">
        <v>54</v>
      </c>
      <c r="H1668" s="11" t="s">
        <v>913</v>
      </c>
    </row>
    <row r="1669" spans="1:8">
      <c r="A1669" s="10" t="s">
        <v>261</v>
      </c>
      <c r="B1669" s="10" t="str">
        <f>MID(base_piv2[[#This Row],[fnr fylke]],4,25)</f>
        <v>Sogn og Fjordane</v>
      </c>
      <c r="C1669" s="10" t="s">
        <v>717</v>
      </c>
      <c r="D1669" s="10" t="str">
        <f>MID(base_piv2[[#This Row],[knr kommune]],6,25)</f>
        <v xml:space="preserve">Sogndal </v>
      </c>
      <c r="E1669" s="10" t="str">
        <f>CONCATENATE(base_piv2[[#This Row],[kommune]]," (",base_piv2[[#This Row],[fotoår]],")")</f>
        <v>Sogndal  (2009)</v>
      </c>
      <c r="F1669" s="10" t="s">
        <v>466</v>
      </c>
      <c r="G1669" s="10">
        <v>5</v>
      </c>
      <c r="H1669" s="11" t="s">
        <v>913</v>
      </c>
    </row>
    <row r="1670" spans="1:8">
      <c r="A1670" s="10" t="s">
        <v>261</v>
      </c>
      <c r="B1670" s="10" t="str">
        <f>MID(base_piv2[[#This Row],[fnr fylke]],4,25)</f>
        <v>Sogn og Fjordane</v>
      </c>
      <c r="C1670" s="10" t="s">
        <v>717</v>
      </c>
      <c r="D1670" s="10" t="str">
        <f>MID(base_piv2[[#This Row],[knr kommune]],6,25)</f>
        <v xml:space="preserve">Sogndal </v>
      </c>
      <c r="E1670" s="10" t="str">
        <f>CONCATENATE(base_piv2[[#This Row],[kommune]]," (",base_piv2[[#This Row],[fotoår]],")")</f>
        <v>Sogndal  (2009)</v>
      </c>
      <c r="F1670" s="10" t="s">
        <v>468</v>
      </c>
      <c r="G1670" s="10">
        <v>10</v>
      </c>
      <c r="H1670" s="11" t="s">
        <v>913</v>
      </c>
    </row>
    <row r="1671" spans="1:8">
      <c r="A1671" s="10" t="s">
        <v>261</v>
      </c>
      <c r="B1671" s="10" t="str">
        <f>MID(base_piv2[[#This Row],[fnr fylke]],4,25)</f>
        <v>Sogn og Fjordane</v>
      </c>
      <c r="C1671" s="10" t="s">
        <v>717</v>
      </c>
      <c r="D1671" s="10" t="str">
        <f>MID(base_piv2[[#This Row],[knr kommune]],6,25)</f>
        <v xml:space="preserve">Sogndal </v>
      </c>
      <c r="E1671" s="10" t="str">
        <f>CONCATENATE(base_piv2[[#This Row],[kommune]]," (",base_piv2[[#This Row],[fotoår]],")")</f>
        <v>Sogndal  (2009)</v>
      </c>
      <c r="F1671" s="10" t="s">
        <v>918</v>
      </c>
      <c r="G1671" s="10">
        <v>2</v>
      </c>
      <c r="H1671" s="11" t="s">
        <v>913</v>
      </c>
    </row>
    <row r="1672" spans="1:8">
      <c r="A1672" s="10" t="s">
        <v>261</v>
      </c>
      <c r="B1672" s="10" t="str">
        <f>MID(base_piv2[[#This Row],[fnr fylke]],4,25)</f>
        <v>Sogn og Fjordane</v>
      </c>
      <c r="C1672" s="10" t="s">
        <v>717</v>
      </c>
      <c r="D1672" s="10" t="str">
        <f>MID(base_piv2[[#This Row],[knr kommune]],6,25)</f>
        <v xml:space="preserve">Sogndal </v>
      </c>
      <c r="E1672" s="10" t="str">
        <f>CONCATENATE(base_piv2[[#This Row],[kommune]]," (",base_piv2[[#This Row],[fotoår]],")")</f>
        <v>Sogndal  (2009)</v>
      </c>
      <c r="F1672" s="10" t="s">
        <v>470</v>
      </c>
      <c r="G1672" s="10">
        <v>15</v>
      </c>
      <c r="H1672" s="11" t="s">
        <v>913</v>
      </c>
    </row>
    <row r="1673" spans="1:8">
      <c r="A1673" s="10" t="s">
        <v>261</v>
      </c>
      <c r="B1673" s="10" t="str">
        <f>MID(base_piv2[[#This Row],[fnr fylke]],4,25)</f>
        <v>Sogn og Fjordane</v>
      </c>
      <c r="C1673" s="10" t="s">
        <v>717</v>
      </c>
      <c r="D1673" s="10" t="str">
        <f>MID(base_piv2[[#This Row],[knr kommune]],6,25)</f>
        <v xml:space="preserve">Sogndal </v>
      </c>
      <c r="E1673" s="10" t="str">
        <f>CONCATENATE(base_piv2[[#This Row],[kommune]]," (",base_piv2[[#This Row],[fotoår]],")")</f>
        <v>Sogndal  (2009)</v>
      </c>
      <c r="F1673" s="10" t="s">
        <v>471</v>
      </c>
      <c r="G1673" s="10">
        <v>33</v>
      </c>
      <c r="H1673" s="11" t="s">
        <v>913</v>
      </c>
    </row>
    <row r="1674" spans="1:8">
      <c r="A1674" s="10" t="s">
        <v>261</v>
      </c>
      <c r="B1674" s="10" t="str">
        <f>MID(base_piv2[[#This Row],[fnr fylke]],4,25)</f>
        <v>Sogn og Fjordane</v>
      </c>
      <c r="C1674" s="10" t="s">
        <v>717</v>
      </c>
      <c r="D1674" s="10" t="str">
        <f>MID(base_piv2[[#This Row],[knr kommune]],6,25)</f>
        <v xml:space="preserve">Sogndal </v>
      </c>
      <c r="E1674" s="10" t="str">
        <f>CONCATENATE(base_piv2[[#This Row],[kommune]]," (",base_piv2[[#This Row],[fotoår]],")")</f>
        <v>Sogndal  (2009)</v>
      </c>
      <c r="F1674" s="10" t="s">
        <v>472</v>
      </c>
      <c r="G1674" s="10">
        <v>4</v>
      </c>
      <c r="H1674" s="11" t="s">
        <v>913</v>
      </c>
    </row>
    <row r="1675" spans="1:8">
      <c r="A1675" s="10" t="s">
        <v>261</v>
      </c>
      <c r="B1675" s="10" t="str">
        <f>MID(base_piv2[[#This Row],[fnr fylke]],4,25)</f>
        <v>Sogn og Fjordane</v>
      </c>
      <c r="C1675" s="10" t="s">
        <v>718</v>
      </c>
      <c r="D1675" s="10" t="str">
        <f>MID(base_piv2[[#This Row],[knr kommune]],6,25)</f>
        <v xml:space="preserve">Aurland </v>
      </c>
      <c r="E1675" s="10" t="str">
        <f>CONCATENATE(base_piv2[[#This Row],[kommune]]," (",base_piv2[[#This Row],[fotoår]],")")</f>
        <v>Aurland  (2008)</v>
      </c>
      <c r="F1675" s="10" t="s">
        <v>467</v>
      </c>
      <c r="G1675" s="10">
        <v>15</v>
      </c>
      <c r="H1675" s="11" t="s">
        <v>909</v>
      </c>
    </row>
    <row r="1676" spans="1:8">
      <c r="A1676" s="10" t="s">
        <v>261</v>
      </c>
      <c r="B1676" s="10" t="str">
        <f>MID(base_piv2[[#This Row],[fnr fylke]],4,25)</f>
        <v>Sogn og Fjordane</v>
      </c>
      <c r="C1676" s="10" t="s">
        <v>718</v>
      </c>
      <c r="D1676" s="10" t="str">
        <f>MID(base_piv2[[#This Row],[knr kommune]],6,25)</f>
        <v xml:space="preserve">Aurland </v>
      </c>
      <c r="E1676" s="10" t="str">
        <f>CONCATENATE(base_piv2[[#This Row],[kommune]]," (",base_piv2[[#This Row],[fotoår]],")")</f>
        <v>Aurland  (2008)</v>
      </c>
      <c r="F1676" s="10" t="s">
        <v>466</v>
      </c>
      <c r="G1676" s="10">
        <v>1</v>
      </c>
      <c r="H1676" s="11" t="s">
        <v>909</v>
      </c>
    </row>
    <row r="1677" spans="1:8">
      <c r="A1677" s="10" t="s">
        <v>261</v>
      </c>
      <c r="B1677" s="10" t="str">
        <f>MID(base_piv2[[#This Row],[fnr fylke]],4,25)</f>
        <v>Sogn og Fjordane</v>
      </c>
      <c r="C1677" s="10" t="s">
        <v>718</v>
      </c>
      <c r="D1677" s="10" t="str">
        <f>MID(base_piv2[[#This Row],[knr kommune]],6,25)</f>
        <v xml:space="preserve">Aurland </v>
      </c>
      <c r="E1677" s="10" t="str">
        <f>CONCATENATE(base_piv2[[#This Row],[kommune]]," (",base_piv2[[#This Row],[fotoår]],")")</f>
        <v>Aurland  (2008)</v>
      </c>
      <c r="F1677" s="10" t="s">
        <v>468</v>
      </c>
      <c r="G1677" s="10">
        <v>2</v>
      </c>
      <c r="H1677" s="11" t="s">
        <v>909</v>
      </c>
    </row>
    <row r="1678" spans="1:8">
      <c r="A1678" s="10" t="s">
        <v>261</v>
      </c>
      <c r="B1678" s="10" t="str">
        <f>MID(base_piv2[[#This Row],[fnr fylke]],4,25)</f>
        <v>Sogn og Fjordane</v>
      </c>
      <c r="C1678" s="10" t="s">
        <v>718</v>
      </c>
      <c r="D1678" s="10" t="str">
        <f>MID(base_piv2[[#This Row],[knr kommune]],6,25)</f>
        <v xml:space="preserve">Aurland </v>
      </c>
      <c r="E1678" s="10" t="str">
        <f>CONCATENATE(base_piv2[[#This Row],[kommune]]," (",base_piv2[[#This Row],[fotoår]],")")</f>
        <v>Aurland  (2008)</v>
      </c>
      <c r="F1678" s="10" t="s">
        <v>918</v>
      </c>
      <c r="G1678" s="10">
        <v>16</v>
      </c>
      <c r="H1678" s="11" t="s">
        <v>909</v>
      </c>
    </row>
    <row r="1679" spans="1:8">
      <c r="A1679" s="10" t="s">
        <v>261</v>
      </c>
      <c r="B1679" s="10" t="str">
        <f>MID(base_piv2[[#This Row],[fnr fylke]],4,25)</f>
        <v>Sogn og Fjordane</v>
      </c>
      <c r="C1679" s="10" t="s">
        <v>718</v>
      </c>
      <c r="D1679" s="10" t="str">
        <f>MID(base_piv2[[#This Row],[knr kommune]],6,25)</f>
        <v xml:space="preserve">Aurland </v>
      </c>
      <c r="E1679" s="10" t="str">
        <f>CONCATENATE(base_piv2[[#This Row],[kommune]]," (",base_piv2[[#This Row],[fotoår]],")")</f>
        <v>Aurland  (2008)</v>
      </c>
      <c r="F1679" s="10" t="s">
        <v>470</v>
      </c>
      <c r="G1679" s="10">
        <v>12</v>
      </c>
      <c r="H1679" s="11" t="s">
        <v>909</v>
      </c>
    </row>
    <row r="1680" spans="1:8">
      <c r="A1680" s="10" t="s">
        <v>261</v>
      </c>
      <c r="B1680" s="10" t="str">
        <f>MID(base_piv2[[#This Row],[fnr fylke]],4,25)</f>
        <v>Sogn og Fjordane</v>
      </c>
      <c r="C1680" s="10" t="s">
        <v>718</v>
      </c>
      <c r="D1680" s="10" t="str">
        <f>MID(base_piv2[[#This Row],[knr kommune]],6,25)</f>
        <v xml:space="preserve">Aurland </v>
      </c>
      <c r="E1680" s="10" t="str">
        <f>CONCATENATE(base_piv2[[#This Row],[kommune]]," (",base_piv2[[#This Row],[fotoår]],")")</f>
        <v>Aurland  (2008)</v>
      </c>
      <c r="F1680" s="10" t="s">
        <v>471</v>
      </c>
      <c r="G1680" s="10">
        <v>8</v>
      </c>
      <c r="H1680" s="11" t="s">
        <v>909</v>
      </c>
    </row>
    <row r="1681" spans="1:8">
      <c r="A1681" s="10" t="s">
        <v>261</v>
      </c>
      <c r="B1681" s="10" t="str">
        <f>MID(base_piv2[[#This Row],[fnr fylke]],4,25)</f>
        <v>Sogn og Fjordane</v>
      </c>
      <c r="C1681" s="10" t="s">
        <v>718</v>
      </c>
      <c r="D1681" s="10" t="str">
        <f>MID(base_piv2[[#This Row],[knr kommune]],6,25)</f>
        <v xml:space="preserve">Aurland </v>
      </c>
      <c r="E1681" s="10" t="str">
        <f>CONCATENATE(base_piv2[[#This Row],[kommune]]," (",base_piv2[[#This Row],[fotoår]],")")</f>
        <v>Aurland  (2008)</v>
      </c>
      <c r="F1681" s="10" t="s">
        <v>472</v>
      </c>
      <c r="G1681" s="10">
        <v>2</v>
      </c>
      <c r="H1681" s="11" t="s">
        <v>909</v>
      </c>
    </row>
    <row r="1682" spans="1:8">
      <c r="A1682" s="10" t="s">
        <v>261</v>
      </c>
      <c r="B1682" s="10" t="str">
        <f>MID(base_piv2[[#This Row],[fnr fylke]],4,25)</f>
        <v>Sogn og Fjordane</v>
      </c>
      <c r="C1682" s="10" t="s">
        <v>719</v>
      </c>
      <c r="D1682" s="10" t="str">
        <f>MID(base_piv2[[#This Row],[knr kommune]],6,25)</f>
        <v xml:space="preserve">Lærdal </v>
      </c>
      <c r="E1682" s="10" t="str">
        <f>CONCATENATE(base_piv2[[#This Row],[kommune]]," (",base_piv2[[#This Row],[fotoår]],")")</f>
        <v>Lærdal  (2007)</v>
      </c>
      <c r="F1682" s="10" t="s">
        <v>467</v>
      </c>
      <c r="G1682" s="10">
        <v>14</v>
      </c>
      <c r="H1682" s="11" t="s">
        <v>907</v>
      </c>
    </row>
    <row r="1683" spans="1:8">
      <c r="A1683" s="10" t="s">
        <v>261</v>
      </c>
      <c r="B1683" s="10" t="str">
        <f>MID(base_piv2[[#This Row],[fnr fylke]],4,25)</f>
        <v>Sogn og Fjordane</v>
      </c>
      <c r="C1683" s="10" t="s">
        <v>719</v>
      </c>
      <c r="D1683" s="10" t="str">
        <f>MID(base_piv2[[#This Row],[knr kommune]],6,25)</f>
        <v xml:space="preserve">Lærdal </v>
      </c>
      <c r="E1683" s="10" t="str">
        <f>CONCATENATE(base_piv2[[#This Row],[kommune]]," (",base_piv2[[#This Row],[fotoår]],")")</f>
        <v>Lærdal  (2007)</v>
      </c>
      <c r="F1683" s="10" t="s">
        <v>466</v>
      </c>
      <c r="G1683" s="10">
        <v>3</v>
      </c>
      <c r="H1683" s="11" t="s">
        <v>907</v>
      </c>
    </row>
    <row r="1684" spans="1:8">
      <c r="A1684" s="10" t="s">
        <v>261</v>
      </c>
      <c r="B1684" s="10" t="str">
        <f>MID(base_piv2[[#This Row],[fnr fylke]],4,25)</f>
        <v>Sogn og Fjordane</v>
      </c>
      <c r="C1684" s="10" t="s">
        <v>719</v>
      </c>
      <c r="D1684" s="10" t="str">
        <f>MID(base_piv2[[#This Row],[knr kommune]],6,25)</f>
        <v xml:space="preserve">Lærdal </v>
      </c>
      <c r="E1684" s="10" t="str">
        <f>CONCATENATE(base_piv2[[#This Row],[kommune]]," (",base_piv2[[#This Row],[fotoår]],")")</f>
        <v>Lærdal  (2007)</v>
      </c>
      <c r="F1684" s="10" t="s">
        <v>468</v>
      </c>
      <c r="G1684" s="10">
        <v>5</v>
      </c>
      <c r="H1684" s="11" t="s">
        <v>907</v>
      </c>
    </row>
    <row r="1685" spans="1:8">
      <c r="A1685" s="10" t="s">
        <v>261</v>
      </c>
      <c r="B1685" s="10" t="str">
        <f>MID(base_piv2[[#This Row],[fnr fylke]],4,25)</f>
        <v>Sogn og Fjordane</v>
      </c>
      <c r="C1685" s="10" t="s">
        <v>719</v>
      </c>
      <c r="D1685" s="10" t="str">
        <f>MID(base_piv2[[#This Row],[knr kommune]],6,25)</f>
        <v xml:space="preserve">Lærdal </v>
      </c>
      <c r="E1685" s="10" t="str">
        <f>CONCATENATE(base_piv2[[#This Row],[kommune]]," (",base_piv2[[#This Row],[fotoår]],")")</f>
        <v>Lærdal  (2007)</v>
      </c>
      <c r="F1685" s="10" t="s">
        <v>918</v>
      </c>
      <c r="G1685" s="10">
        <v>15</v>
      </c>
      <c r="H1685" s="11" t="s">
        <v>907</v>
      </c>
    </row>
    <row r="1686" spans="1:8">
      <c r="A1686" s="10" t="s">
        <v>261</v>
      </c>
      <c r="B1686" s="10" t="str">
        <f>MID(base_piv2[[#This Row],[fnr fylke]],4,25)</f>
        <v>Sogn og Fjordane</v>
      </c>
      <c r="C1686" s="10" t="s">
        <v>719</v>
      </c>
      <c r="D1686" s="10" t="str">
        <f>MID(base_piv2[[#This Row],[knr kommune]],6,25)</f>
        <v xml:space="preserve">Lærdal </v>
      </c>
      <c r="E1686" s="10" t="str">
        <f>CONCATENATE(base_piv2[[#This Row],[kommune]]," (",base_piv2[[#This Row],[fotoår]],")")</f>
        <v>Lærdal  (2007)</v>
      </c>
      <c r="F1686" s="10" t="s">
        <v>470</v>
      </c>
      <c r="G1686" s="10">
        <v>18</v>
      </c>
      <c r="H1686" s="11" t="s">
        <v>907</v>
      </c>
    </row>
    <row r="1687" spans="1:8">
      <c r="A1687" s="10" t="s">
        <v>261</v>
      </c>
      <c r="B1687" s="10" t="str">
        <f>MID(base_piv2[[#This Row],[fnr fylke]],4,25)</f>
        <v>Sogn og Fjordane</v>
      </c>
      <c r="C1687" s="10" t="s">
        <v>719</v>
      </c>
      <c r="D1687" s="10" t="str">
        <f>MID(base_piv2[[#This Row],[knr kommune]],6,25)</f>
        <v xml:space="preserve">Lærdal </v>
      </c>
      <c r="E1687" s="10" t="str">
        <f>CONCATENATE(base_piv2[[#This Row],[kommune]]," (",base_piv2[[#This Row],[fotoår]],")")</f>
        <v>Lærdal  (2007)</v>
      </c>
      <c r="F1687" s="10" t="s">
        <v>471</v>
      </c>
      <c r="G1687" s="10">
        <v>22</v>
      </c>
      <c r="H1687" s="11" t="s">
        <v>907</v>
      </c>
    </row>
    <row r="1688" spans="1:8">
      <c r="A1688" s="10" t="s">
        <v>261</v>
      </c>
      <c r="B1688" s="10" t="str">
        <f>MID(base_piv2[[#This Row],[fnr fylke]],4,25)</f>
        <v>Sogn og Fjordane</v>
      </c>
      <c r="C1688" s="10" t="s">
        <v>719</v>
      </c>
      <c r="D1688" s="10" t="str">
        <f>MID(base_piv2[[#This Row],[knr kommune]],6,25)</f>
        <v xml:space="preserve">Lærdal </v>
      </c>
      <c r="E1688" s="10" t="str">
        <f>CONCATENATE(base_piv2[[#This Row],[kommune]]," (",base_piv2[[#This Row],[fotoår]],")")</f>
        <v>Lærdal  (2007)</v>
      </c>
      <c r="F1688" s="10" t="s">
        <v>472</v>
      </c>
      <c r="G1688" s="10">
        <v>8</v>
      </c>
      <c r="H1688" s="11" t="s">
        <v>907</v>
      </c>
    </row>
    <row r="1689" spans="1:8">
      <c r="A1689" s="10" t="s">
        <v>261</v>
      </c>
      <c r="B1689" s="10" t="str">
        <f>MID(base_piv2[[#This Row],[fnr fylke]],4,25)</f>
        <v>Sogn og Fjordane</v>
      </c>
      <c r="C1689" s="10" t="s">
        <v>720</v>
      </c>
      <c r="D1689" s="10" t="str">
        <f>MID(base_piv2[[#This Row],[knr kommune]],6,25)</f>
        <v xml:space="preserve">Årdal </v>
      </c>
      <c r="E1689" s="10" t="str">
        <f>CONCATENATE(base_piv2[[#This Row],[kommune]]," (",base_piv2[[#This Row],[fotoår]],")")</f>
        <v>Årdal  (2008)</v>
      </c>
      <c r="F1689" s="10" t="s">
        <v>467</v>
      </c>
      <c r="G1689" s="10">
        <v>8</v>
      </c>
      <c r="H1689" s="11" t="s">
        <v>909</v>
      </c>
    </row>
    <row r="1690" spans="1:8">
      <c r="A1690" s="10" t="s">
        <v>261</v>
      </c>
      <c r="B1690" s="10" t="str">
        <f>MID(base_piv2[[#This Row],[fnr fylke]],4,25)</f>
        <v>Sogn og Fjordane</v>
      </c>
      <c r="C1690" s="10" t="s">
        <v>720</v>
      </c>
      <c r="D1690" s="10" t="str">
        <f>MID(base_piv2[[#This Row],[knr kommune]],6,25)</f>
        <v xml:space="preserve">Årdal </v>
      </c>
      <c r="E1690" s="10" t="str">
        <f>CONCATENATE(base_piv2[[#This Row],[kommune]]," (",base_piv2[[#This Row],[fotoår]],")")</f>
        <v>Årdal  (2008)</v>
      </c>
      <c r="F1690" s="10" t="s">
        <v>466</v>
      </c>
      <c r="G1690" s="10">
        <v>2</v>
      </c>
      <c r="H1690" s="11" t="s">
        <v>909</v>
      </c>
    </row>
    <row r="1691" spans="1:8">
      <c r="A1691" s="10" t="s">
        <v>261</v>
      </c>
      <c r="B1691" s="10" t="str">
        <f>MID(base_piv2[[#This Row],[fnr fylke]],4,25)</f>
        <v>Sogn og Fjordane</v>
      </c>
      <c r="C1691" s="10" t="s">
        <v>720</v>
      </c>
      <c r="D1691" s="10" t="str">
        <f>MID(base_piv2[[#This Row],[knr kommune]],6,25)</f>
        <v xml:space="preserve">Årdal </v>
      </c>
      <c r="E1691" s="10" t="str">
        <f>CONCATENATE(base_piv2[[#This Row],[kommune]]," (",base_piv2[[#This Row],[fotoår]],")")</f>
        <v>Årdal  (2008)</v>
      </c>
      <c r="F1691" s="10" t="s">
        <v>468</v>
      </c>
      <c r="G1691" s="10">
        <v>3</v>
      </c>
      <c r="H1691" s="11" t="s">
        <v>909</v>
      </c>
    </row>
    <row r="1692" spans="1:8">
      <c r="A1692" s="10" t="s">
        <v>261</v>
      </c>
      <c r="B1692" s="10" t="str">
        <f>MID(base_piv2[[#This Row],[fnr fylke]],4,25)</f>
        <v>Sogn og Fjordane</v>
      </c>
      <c r="C1692" s="10" t="s">
        <v>720</v>
      </c>
      <c r="D1692" s="10" t="str">
        <f>MID(base_piv2[[#This Row],[knr kommune]],6,25)</f>
        <v xml:space="preserve">Årdal </v>
      </c>
      <c r="E1692" s="10" t="str">
        <f>CONCATENATE(base_piv2[[#This Row],[kommune]]," (",base_piv2[[#This Row],[fotoår]],")")</f>
        <v>Årdal  (2008)</v>
      </c>
      <c r="F1692" s="10" t="s">
        <v>918</v>
      </c>
      <c r="G1692" s="10">
        <v>3</v>
      </c>
      <c r="H1692" s="11" t="s">
        <v>909</v>
      </c>
    </row>
    <row r="1693" spans="1:8">
      <c r="A1693" s="10" t="s">
        <v>261</v>
      </c>
      <c r="B1693" s="10" t="str">
        <f>MID(base_piv2[[#This Row],[fnr fylke]],4,25)</f>
        <v>Sogn og Fjordane</v>
      </c>
      <c r="C1693" s="10" t="s">
        <v>720</v>
      </c>
      <c r="D1693" s="10" t="str">
        <f>MID(base_piv2[[#This Row],[knr kommune]],6,25)</f>
        <v xml:space="preserve">Årdal </v>
      </c>
      <c r="E1693" s="10" t="str">
        <f>CONCATENATE(base_piv2[[#This Row],[kommune]]," (",base_piv2[[#This Row],[fotoår]],")")</f>
        <v>Årdal  (2008)</v>
      </c>
      <c r="F1693" s="10" t="s">
        <v>470</v>
      </c>
      <c r="G1693" s="10">
        <v>1</v>
      </c>
      <c r="H1693" s="11" t="s">
        <v>909</v>
      </c>
    </row>
    <row r="1694" spans="1:8">
      <c r="A1694" s="10" t="s">
        <v>261</v>
      </c>
      <c r="B1694" s="10" t="str">
        <f>MID(base_piv2[[#This Row],[fnr fylke]],4,25)</f>
        <v>Sogn og Fjordane</v>
      </c>
      <c r="C1694" s="10" t="s">
        <v>720</v>
      </c>
      <c r="D1694" s="10" t="str">
        <f>MID(base_piv2[[#This Row],[knr kommune]],6,25)</f>
        <v xml:space="preserve">Årdal </v>
      </c>
      <c r="E1694" s="10" t="str">
        <f>CONCATENATE(base_piv2[[#This Row],[kommune]]," (",base_piv2[[#This Row],[fotoår]],")")</f>
        <v>Årdal  (2008)</v>
      </c>
      <c r="F1694" s="10" t="s">
        <v>471</v>
      </c>
      <c r="G1694" s="10">
        <v>5</v>
      </c>
      <c r="H1694" s="11" t="s">
        <v>909</v>
      </c>
    </row>
    <row r="1695" spans="1:8">
      <c r="A1695" s="10" t="s">
        <v>261</v>
      </c>
      <c r="B1695" s="10" t="str">
        <f>MID(base_piv2[[#This Row],[fnr fylke]],4,25)</f>
        <v>Sogn og Fjordane</v>
      </c>
      <c r="C1695" s="10" t="s">
        <v>720</v>
      </c>
      <c r="D1695" s="10" t="str">
        <f>MID(base_piv2[[#This Row],[knr kommune]],6,25)</f>
        <v xml:space="preserve">Årdal </v>
      </c>
      <c r="E1695" s="10" t="str">
        <f>CONCATENATE(base_piv2[[#This Row],[kommune]]," (",base_piv2[[#This Row],[fotoår]],")")</f>
        <v>Årdal  (2008)</v>
      </c>
      <c r="F1695" s="10" t="s">
        <v>472</v>
      </c>
      <c r="G1695" s="10">
        <v>0</v>
      </c>
      <c r="H1695" s="11" t="s">
        <v>909</v>
      </c>
    </row>
    <row r="1696" spans="1:8">
      <c r="A1696" s="10" t="s">
        <v>261</v>
      </c>
      <c r="B1696" s="10" t="str">
        <f>MID(base_piv2[[#This Row],[fnr fylke]],4,25)</f>
        <v>Sogn og Fjordane</v>
      </c>
      <c r="C1696" s="10" t="s">
        <v>721</v>
      </c>
      <c r="D1696" s="10" t="str">
        <f>MID(base_piv2[[#This Row],[knr kommune]],6,25)</f>
        <v xml:space="preserve">Luster </v>
      </c>
      <c r="E1696" s="10" t="str">
        <f>CONCATENATE(base_piv2[[#This Row],[kommune]]," (",base_piv2[[#This Row],[fotoår]],")")</f>
        <v>Luster  (2007)</v>
      </c>
      <c r="F1696" s="10" t="s">
        <v>467</v>
      </c>
      <c r="G1696" s="10">
        <v>56</v>
      </c>
      <c r="H1696" s="11" t="s">
        <v>907</v>
      </c>
    </row>
    <row r="1697" spans="1:8">
      <c r="A1697" s="10" t="s">
        <v>261</v>
      </c>
      <c r="B1697" s="10" t="str">
        <f>MID(base_piv2[[#This Row],[fnr fylke]],4,25)</f>
        <v>Sogn og Fjordane</v>
      </c>
      <c r="C1697" s="10" t="s">
        <v>721</v>
      </c>
      <c r="D1697" s="10" t="str">
        <f>MID(base_piv2[[#This Row],[knr kommune]],6,25)</f>
        <v xml:space="preserve">Luster </v>
      </c>
      <c r="E1697" s="10" t="str">
        <f>CONCATENATE(base_piv2[[#This Row],[kommune]]," (",base_piv2[[#This Row],[fotoår]],")")</f>
        <v>Luster  (2007)</v>
      </c>
      <c r="F1697" s="10" t="s">
        <v>466</v>
      </c>
      <c r="G1697" s="10">
        <v>6</v>
      </c>
      <c r="H1697" s="11" t="s">
        <v>907</v>
      </c>
    </row>
    <row r="1698" spans="1:8">
      <c r="A1698" s="10" t="s">
        <v>261</v>
      </c>
      <c r="B1698" s="10" t="str">
        <f>MID(base_piv2[[#This Row],[fnr fylke]],4,25)</f>
        <v>Sogn og Fjordane</v>
      </c>
      <c r="C1698" s="10" t="s">
        <v>721</v>
      </c>
      <c r="D1698" s="10" t="str">
        <f>MID(base_piv2[[#This Row],[knr kommune]],6,25)</f>
        <v xml:space="preserve">Luster </v>
      </c>
      <c r="E1698" s="10" t="str">
        <f>CONCATENATE(base_piv2[[#This Row],[kommune]]," (",base_piv2[[#This Row],[fotoår]],")")</f>
        <v>Luster  (2007)</v>
      </c>
      <c r="F1698" s="10" t="s">
        <v>468</v>
      </c>
      <c r="G1698" s="10">
        <v>24</v>
      </c>
      <c r="H1698" s="11" t="s">
        <v>907</v>
      </c>
    </row>
    <row r="1699" spans="1:8">
      <c r="A1699" s="10" t="s">
        <v>261</v>
      </c>
      <c r="B1699" s="10" t="str">
        <f>MID(base_piv2[[#This Row],[fnr fylke]],4,25)</f>
        <v>Sogn og Fjordane</v>
      </c>
      <c r="C1699" s="10" t="s">
        <v>721</v>
      </c>
      <c r="D1699" s="10" t="str">
        <f>MID(base_piv2[[#This Row],[knr kommune]],6,25)</f>
        <v xml:space="preserve">Luster </v>
      </c>
      <c r="E1699" s="10" t="str">
        <f>CONCATENATE(base_piv2[[#This Row],[kommune]]," (",base_piv2[[#This Row],[fotoår]],")")</f>
        <v>Luster  (2007)</v>
      </c>
      <c r="F1699" s="10" t="s">
        <v>918</v>
      </c>
      <c r="G1699" s="10">
        <v>9</v>
      </c>
      <c r="H1699" s="11" t="s">
        <v>907</v>
      </c>
    </row>
    <row r="1700" spans="1:8">
      <c r="A1700" s="10" t="s">
        <v>261</v>
      </c>
      <c r="B1700" s="10" t="str">
        <f>MID(base_piv2[[#This Row],[fnr fylke]],4,25)</f>
        <v>Sogn og Fjordane</v>
      </c>
      <c r="C1700" s="10" t="s">
        <v>721</v>
      </c>
      <c r="D1700" s="10" t="str">
        <f>MID(base_piv2[[#This Row],[knr kommune]],6,25)</f>
        <v xml:space="preserve">Luster </v>
      </c>
      <c r="E1700" s="10" t="str">
        <f>CONCATENATE(base_piv2[[#This Row],[kommune]]," (",base_piv2[[#This Row],[fotoår]],")")</f>
        <v>Luster  (2007)</v>
      </c>
      <c r="F1700" s="10" t="s">
        <v>470</v>
      </c>
      <c r="G1700" s="10">
        <v>25</v>
      </c>
      <c r="H1700" s="11" t="s">
        <v>907</v>
      </c>
    </row>
    <row r="1701" spans="1:8">
      <c r="A1701" s="10" t="s">
        <v>261</v>
      </c>
      <c r="B1701" s="10" t="str">
        <f>MID(base_piv2[[#This Row],[fnr fylke]],4,25)</f>
        <v>Sogn og Fjordane</v>
      </c>
      <c r="C1701" s="10" t="s">
        <v>721</v>
      </c>
      <c r="D1701" s="10" t="str">
        <f>MID(base_piv2[[#This Row],[knr kommune]],6,25)</f>
        <v xml:space="preserve">Luster </v>
      </c>
      <c r="E1701" s="10" t="str">
        <f>CONCATENATE(base_piv2[[#This Row],[kommune]]," (",base_piv2[[#This Row],[fotoår]],")")</f>
        <v>Luster  (2007)</v>
      </c>
      <c r="F1701" s="10" t="s">
        <v>471</v>
      </c>
      <c r="G1701" s="10">
        <v>6</v>
      </c>
      <c r="H1701" s="11" t="s">
        <v>907</v>
      </c>
    </row>
    <row r="1702" spans="1:8">
      <c r="A1702" s="10" t="s">
        <v>261</v>
      </c>
      <c r="B1702" s="10" t="str">
        <f>MID(base_piv2[[#This Row],[fnr fylke]],4,25)</f>
        <v>Sogn og Fjordane</v>
      </c>
      <c r="C1702" s="10" t="s">
        <v>721</v>
      </c>
      <c r="D1702" s="10" t="str">
        <f>MID(base_piv2[[#This Row],[knr kommune]],6,25)</f>
        <v xml:space="preserve">Luster </v>
      </c>
      <c r="E1702" s="10" t="str">
        <f>CONCATENATE(base_piv2[[#This Row],[kommune]]," (",base_piv2[[#This Row],[fotoår]],")")</f>
        <v>Luster  (2007)</v>
      </c>
      <c r="F1702" s="10" t="s">
        <v>472</v>
      </c>
      <c r="G1702" s="10">
        <v>2</v>
      </c>
      <c r="H1702" s="11" t="s">
        <v>907</v>
      </c>
    </row>
    <row r="1703" spans="1:8">
      <c r="A1703" s="10" t="s">
        <v>261</v>
      </c>
      <c r="B1703" s="10" t="str">
        <f>MID(base_piv2[[#This Row],[fnr fylke]],4,25)</f>
        <v>Sogn og Fjordane</v>
      </c>
      <c r="C1703" s="10" t="s">
        <v>722</v>
      </c>
      <c r="D1703" s="10" t="str">
        <f>MID(base_piv2[[#This Row],[knr kommune]],6,25)</f>
        <v xml:space="preserve">Askvoll </v>
      </c>
      <c r="E1703" s="10" t="str">
        <f>CONCATENATE(base_piv2[[#This Row],[kommune]]," (",base_piv2[[#This Row],[fotoår]],")")</f>
        <v>Askvoll  (2003)</v>
      </c>
      <c r="F1703" s="10" t="s">
        <v>467</v>
      </c>
      <c r="G1703" s="10">
        <v>40</v>
      </c>
      <c r="H1703" s="11" t="s">
        <v>904</v>
      </c>
    </row>
    <row r="1704" spans="1:8">
      <c r="A1704" s="10" t="s">
        <v>261</v>
      </c>
      <c r="B1704" s="10" t="str">
        <f>MID(base_piv2[[#This Row],[fnr fylke]],4,25)</f>
        <v>Sogn og Fjordane</v>
      </c>
      <c r="C1704" s="10" t="s">
        <v>722</v>
      </c>
      <c r="D1704" s="10" t="str">
        <f>MID(base_piv2[[#This Row],[knr kommune]],6,25)</f>
        <v xml:space="preserve">Askvoll </v>
      </c>
      <c r="E1704" s="10" t="str">
        <f>CONCATENATE(base_piv2[[#This Row],[kommune]]," (",base_piv2[[#This Row],[fotoår]],")")</f>
        <v>Askvoll  (2003)</v>
      </c>
      <c r="F1704" s="10" t="s">
        <v>466</v>
      </c>
      <c r="G1704" s="10">
        <v>28</v>
      </c>
      <c r="H1704" s="11" t="s">
        <v>904</v>
      </c>
    </row>
    <row r="1705" spans="1:8">
      <c r="A1705" s="10" t="s">
        <v>261</v>
      </c>
      <c r="B1705" s="10" t="str">
        <f>MID(base_piv2[[#This Row],[fnr fylke]],4,25)</f>
        <v>Sogn og Fjordane</v>
      </c>
      <c r="C1705" s="10" t="s">
        <v>722</v>
      </c>
      <c r="D1705" s="10" t="str">
        <f>MID(base_piv2[[#This Row],[knr kommune]],6,25)</f>
        <v xml:space="preserve">Askvoll </v>
      </c>
      <c r="E1705" s="10" t="str">
        <f>CONCATENATE(base_piv2[[#This Row],[kommune]]," (",base_piv2[[#This Row],[fotoår]],")")</f>
        <v>Askvoll  (2003)</v>
      </c>
      <c r="F1705" s="10" t="s">
        <v>468</v>
      </c>
      <c r="G1705" s="10">
        <v>42</v>
      </c>
      <c r="H1705" s="11" t="s">
        <v>904</v>
      </c>
    </row>
    <row r="1706" spans="1:8">
      <c r="A1706" s="10" t="s">
        <v>261</v>
      </c>
      <c r="B1706" s="10" t="str">
        <f>MID(base_piv2[[#This Row],[fnr fylke]],4,25)</f>
        <v>Sogn og Fjordane</v>
      </c>
      <c r="C1706" s="10" t="s">
        <v>722</v>
      </c>
      <c r="D1706" s="10" t="str">
        <f>MID(base_piv2[[#This Row],[knr kommune]],6,25)</f>
        <v xml:space="preserve">Askvoll </v>
      </c>
      <c r="E1706" s="10" t="str">
        <f>CONCATENATE(base_piv2[[#This Row],[kommune]]," (",base_piv2[[#This Row],[fotoår]],")")</f>
        <v>Askvoll  (2003)</v>
      </c>
      <c r="F1706" s="10" t="s">
        <v>918</v>
      </c>
      <c r="G1706" s="10">
        <v>1</v>
      </c>
      <c r="H1706" s="11" t="s">
        <v>904</v>
      </c>
    </row>
    <row r="1707" spans="1:8">
      <c r="A1707" s="10" t="s">
        <v>261</v>
      </c>
      <c r="B1707" s="10" t="str">
        <f>MID(base_piv2[[#This Row],[fnr fylke]],4,25)</f>
        <v>Sogn og Fjordane</v>
      </c>
      <c r="C1707" s="10" t="s">
        <v>722</v>
      </c>
      <c r="D1707" s="10" t="str">
        <f>MID(base_piv2[[#This Row],[knr kommune]],6,25)</f>
        <v xml:space="preserve">Askvoll </v>
      </c>
      <c r="E1707" s="10" t="str">
        <f>CONCATENATE(base_piv2[[#This Row],[kommune]]," (",base_piv2[[#This Row],[fotoår]],")")</f>
        <v>Askvoll  (2003)</v>
      </c>
      <c r="F1707" s="10" t="s">
        <v>470</v>
      </c>
      <c r="G1707" s="10">
        <v>69</v>
      </c>
      <c r="H1707" s="11" t="s">
        <v>904</v>
      </c>
    </row>
    <row r="1708" spans="1:8">
      <c r="A1708" s="10" t="s">
        <v>261</v>
      </c>
      <c r="B1708" s="10" t="str">
        <f>MID(base_piv2[[#This Row],[fnr fylke]],4,25)</f>
        <v>Sogn og Fjordane</v>
      </c>
      <c r="C1708" s="10" t="s">
        <v>722</v>
      </c>
      <c r="D1708" s="10" t="str">
        <f>MID(base_piv2[[#This Row],[knr kommune]],6,25)</f>
        <v xml:space="preserve">Askvoll </v>
      </c>
      <c r="E1708" s="10" t="str">
        <f>CONCATENATE(base_piv2[[#This Row],[kommune]]," (",base_piv2[[#This Row],[fotoår]],")")</f>
        <v>Askvoll  (2003)</v>
      </c>
      <c r="F1708" s="10" t="s">
        <v>471</v>
      </c>
      <c r="G1708" s="10">
        <v>1</v>
      </c>
      <c r="H1708" s="11" t="s">
        <v>904</v>
      </c>
    </row>
    <row r="1709" spans="1:8">
      <c r="A1709" s="10" t="s">
        <v>261</v>
      </c>
      <c r="B1709" s="10" t="str">
        <f>MID(base_piv2[[#This Row],[fnr fylke]],4,25)</f>
        <v>Sogn og Fjordane</v>
      </c>
      <c r="C1709" s="10" t="s">
        <v>722</v>
      </c>
      <c r="D1709" s="10" t="str">
        <f>MID(base_piv2[[#This Row],[knr kommune]],6,25)</f>
        <v xml:space="preserve">Askvoll </v>
      </c>
      <c r="E1709" s="10" t="str">
        <f>CONCATENATE(base_piv2[[#This Row],[kommune]]," (",base_piv2[[#This Row],[fotoår]],")")</f>
        <v>Askvoll  (2003)</v>
      </c>
      <c r="F1709" s="10" t="s">
        <v>472</v>
      </c>
      <c r="G1709" s="10">
        <v>25</v>
      </c>
      <c r="H1709" s="11" t="s">
        <v>904</v>
      </c>
    </row>
    <row r="1710" spans="1:8">
      <c r="A1710" s="10" t="s">
        <v>261</v>
      </c>
      <c r="B1710" s="10" t="str">
        <f>MID(base_piv2[[#This Row],[fnr fylke]],4,25)</f>
        <v>Sogn og Fjordane</v>
      </c>
      <c r="C1710" s="10" t="s">
        <v>723</v>
      </c>
      <c r="D1710" s="10" t="str">
        <f>MID(base_piv2[[#This Row],[knr kommune]],6,25)</f>
        <v xml:space="preserve">Fjaler </v>
      </c>
      <c r="E1710" s="10" t="str">
        <f>CONCATENATE(base_piv2[[#This Row],[kommune]]," (",base_piv2[[#This Row],[fotoår]],")")</f>
        <v>Fjaler  (2007)</v>
      </c>
      <c r="F1710" s="10" t="s">
        <v>467</v>
      </c>
      <c r="G1710" s="10">
        <v>28</v>
      </c>
      <c r="H1710" s="11" t="s">
        <v>907</v>
      </c>
    </row>
    <row r="1711" spans="1:8">
      <c r="A1711" s="10" t="s">
        <v>261</v>
      </c>
      <c r="B1711" s="10" t="str">
        <f>MID(base_piv2[[#This Row],[fnr fylke]],4,25)</f>
        <v>Sogn og Fjordane</v>
      </c>
      <c r="C1711" s="10" t="s">
        <v>723</v>
      </c>
      <c r="D1711" s="10" t="str">
        <f>MID(base_piv2[[#This Row],[knr kommune]],6,25)</f>
        <v xml:space="preserve">Fjaler </v>
      </c>
      <c r="E1711" s="10" t="str">
        <f>CONCATENATE(base_piv2[[#This Row],[kommune]]," (",base_piv2[[#This Row],[fotoår]],")")</f>
        <v>Fjaler  (2007)</v>
      </c>
      <c r="F1711" s="10" t="s">
        <v>466</v>
      </c>
      <c r="G1711" s="10">
        <v>5</v>
      </c>
      <c r="H1711" s="11" t="s">
        <v>907</v>
      </c>
    </row>
    <row r="1712" spans="1:8">
      <c r="A1712" s="10" t="s">
        <v>261</v>
      </c>
      <c r="B1712" s="10" t="str">
        <f>MID(base_piv2[[#This Row],[fnr fylke]],4,25)</f>
        <v>Sogn og Fjordane</v>
      </c>
      <c r="C1712" s="10" t="s">
        <v>723</v>
      </c>
      <c r="D1712" s="10" t="str">
        <f>MID(base_piv2[[#This Row],[knr kommune]],6,25)</f>
        <v xml:space="preserve">Fjaler </v>
      </c>
      <c r="E1712" s="10" t="str">
        <f>CONCATENATE(base_piv2[[#This Row],[kommune]]," (",base_piv2[[#This Row],[fotoår]],")")</f>
        <v>Fjaler  (2007)</v>
      </c>
      <c r="F1712" s="10" t="s">
        <v>468</v>
      </c>
      <c r="G1712" s="10">
        <v>32</v>
      </c>
      <c r="H1712" s="11" t="s">
        <v>907</v>
      </c>
    </row>
    <row r="1713" spans="1:8">
      <c r="A1713" s="10" t="s">
        <v>261</v>
      </c>
      <c r="B1713" s="10" t="str">
        <f>MID(base_piv2[[#This Row],[fnr fylke]],4,25)</f>
        <v>Sogn og Fjordane</v>
      </c>
      <c r="C1713" s="10" t="s">
        <v>723</v>
      </c>
      <c r="D1713" s="10" t="str">
        <f>MID(base_piv2[[#This Row],[knr kommune]],6,25)</f>
        <v xml:space="preserve">Fjaler </v>
      </c>
      <c r="E1713" s="10" t="str">
        <f>CONCATENATE(base_piv2[[#This Row],[kommune]]," (",base_piv2[[#This Row],[fotoår]],")")</f>
        <v>Fjaler  (2007)</v>
      </c>
      <c r="F1713" s="10" t="s">
        <v>918</v>
      </c>
      <c r="G1713" s="10">
        <v>9</v>
      </c>
      <c r="H1713" s="11" t="s">
        <v>907</v>
      </c>
    </row>
    <row r="1714" spans="1:8">
      <c r="A1714" s="10" t="s">
        <v>261</v>
      </c>
      <c r="B1714" s="10" t="str">
        <f>MID(base_piv2[[#This Row],[fnr fylke]],4,25)</f>
        <v>Sogn og Fjordane</v>
      </c>
      <c r="C1714" s="10" t="s">
        <v>723</v>
      </c>
      <c r="D1714" s="10" t="str">
        <f>MID(base_piv2[[#This Row],[knr kommune]],6,25)</f>
        <v xml:space="preserve">Fjaler </v>
      </c>
      <c r="E1714" s="10" t="str">
        <f>CONCATENATE(base_piv2[[#This Row],[kommune]]," (",base_piv2[[#This Row],[fotoår]],")")</f>
        <v>Fjaler  (2007)</v>
      </c>
      <c r="F1714" s="10" t="s">
        <v>470</v>
      </c>
      <c r="G1714" s="10">
        <v>23</v>
      </c>
      <c r="H1714" s="11" t="s">
        <v>907</v>
      </c>
    </row>
    <row r="1715" spans="1:8">
      <c r="A1715" s="10" t="s">
        <v>261</v>
      </c>
      <c r="B1715" s="10" t="str">
        <f>MID(base_piv2[[#This Row],[fnr fylke]],4,25)</f>
        <v>Sogn og Fjordane</v>
      </c>
      <c r="C1715" s="10" t="s">
        <v>723</v>
      </c>
      <c r="D1715" s="10" t="str">
        <f>MID(base_piv2[[#This Row],[knr kommune]],6,25)</f>
        <v xml:space="preserve">Fjaler </v>
      </c>
      <c r="E1715" s="10" t="str">
        <f>CONCATENATE(base_piv2[[#This Row],[kommune]]," (",base_piv2[[#This Row],[fotoår]],")")</f>
        <v>Fjaler  (2007)</v>
      </c>
      <c r="F1715" s="10" t="s">
        <v>471</v>
      </c>
      <c r="G1715" s="10">
        <v>3</v>
      </c>
      <c r="H1715" s="11" t="s">
        <v>907</v>
      </c>
    </row>
    <row r="1716" spans="1:8">
      <c r="A1716" s="10" t="s">
        <v>261</v>
      </c>
      <c r="B1716" s="10" t="str">
        <f>MID(base_piv2[[#This Row],[fnr fylke]],4,25)</f>
        <v>Sogn og Fjordane</v>
      </c>
      <c r="C1716" s="10" t="s">
        <v>723</v>
      </c>
      <c r="D1716" s="10" t="str">
        <f>MID(base_piv2[[#This Row],[knr kommune]],6,25)</f>
        <v xml:space="preserve">Fjaler </v>
      </c>
      <c r="E1716" s="10" t="str">
        <f>CONCATENATE(base_piv2[[#This Row],[kommune]]," (",base_piv2[[#This Row],[fotoår]],")")</f>
        <v>Fjaler  (2007)</v>
      </c>
      <c r="F1716" s="10" t="s">
        <v>472</v>
      </c>
      <c r="G1716" s="10">
        <v>8</v>
      </c>
      <c r="H1716" s="11" t="s">
        <v>907</v>
      </c>
    </row>
    <row r="1717" spans="1:8">
      <c r="A1717" s="10" t="s">
        <v>261</v>
      </c>
      <c r="B1717" s="10" t="str">
        <f>MID(base_piv2[[#This Row],[fnr fylke]],4,25)</f>
        <v>Sogn og Fjordane</v>
      </c>
      <c r="C1717" s="10" t="s">
        <v>724</v>
      </c>
      <c r="D1717" s="10" t="str">
        <f>MID(base_piv2[[#This Row],[knr kommune]],6,25)</f>
        <v xml:space="preserve">Gaular </v>
      </c>
      <c r="E1717" s="10" t="str">
        <f>CONCATENATE(base_piv2[[#This Row],[kommune]]," (",base_piv2[[#This Row],[fotoår]],")")</f>
        <v>Gaular  (2003)</v>
      </c>
      <c r="F1717" s="10" t="s">
        <v>467</v>
      </c>
      <c r="G1717" s="10">
        <v>27</v>
      </c>
      <c r="H1717" s="11" t="s">
        <v>904</v>
      </c>
    </row>
    <row r="1718" spans="1:8">
      <c r="A1718" s="10" t="s">
        <v>261</v>
      </c>
      <c r="B1718" s="10" t="str">
        <f>MID(base_piv2[[#This Row],[fnr fylke]],4,25)</f>
        <v>Sogn og Fjordane</v>
      </c>
      <c r="C1718" s="10" t="s">
        <v>724</v>
      </c>
      <c r="D1718" s="10" t="str">
        <f>MID(base_piv2[[#This Row],[knr kommune]],6,25)</f>
        <v xml:space="preserve">Gaular </v>
      </c>
      <c r="E1718" s="10" t="str">
        <f>CONCATENATE(base_piv2[[#This Row],[kommune]]," (",base_piv2[[#This Row],[fotoår]],")")</f>
        <v>Gaular  (2003)</v>
      </c>
      <c r="F1718" s="10" t="s">
        <v>466</v>
      </c>
      <c r="G1718" s="10">
        <v>3</v>
      </c>
      <c r="H1718" s="11" t="s">
        <v>904</v>
      </c>
    </row>
    <row r="1719" spans="1:8">
      <c r="A1719" s="10" t="s">
        <v>261</v>
      </c>
      <c r="B1719" s="10" t="str">
        <f>MID(base_piv2[[#This Row],[fnr fylke]],4,25)</f>
        <v>Sogn og Fjordane</v>
      </c>
      <c r="C1719" s="10" t="s">
        <v>724</v>
      </c>
      <c r="D1719" s="10" t="str">
        <f>MID(base_piv2[[#This Row],[knr kommune]],6,25)</f>
        <v xml:space="preserve">Gaular </v>
      </c>
      <c r="E1719" s="10" t="str">
        <f>CONCATENATE(base_piv2[[#This Row],[kommune]]," (",base_piv2[[#This Row],[fotoår]],")")</f>
        <v>Gaular  (2003)</v>
      </c>
      <c r="F1719" s="10" t="s">
        <v>468</v>
      </c>
      <c r="G1719" s="10">
        <v>12</v>
      </c>
      <c r="H1719" s="11" t="s">
        <v>904</v>
      </c>
    </row>
    <row r="1720" spans="1:8">
      <c r="A1720" s="10" t="s">
        <v>261</v>
      </c>
      <c r="B1720" s="10" t="str">
        <f>MID(base_piv2[[#This Row],[fnr fylke]],4,25)</f>
        <v>Sogn og Fjordane</v>
      </c>
      <c r="C1720" s="10" t="s">
        <v>724</v>
      </c>
      <c r="D1720" s="10" t="str">
        <f>MID(base_piv2[[#This Row],[knr kommune]],6,25)</f>
        <v xml:space="preserve">Gaular </v>
      </c>
      <c r="E1720" s="10" t="str">
        <f>CONCATENATE(base_piv2[[#This Row],[kommune]]," (",base_piv2[[#This Row],[fotoår]],")")</f>
        <v>Gaular  (2003)</v>
      </c>
      <c r="F1720" s="10" t="s">
        <v>918</v>
      </c>
      <c r="G1720" s="10">
        <v>18</v>
      </c>
      <c r="H1720" s="11" t="s">
        <v>904</v>
      </c>
    </row>
    <row r="1721" spans="1:8">
      <c r="A1721" s="10" t="s">
        <v>261</v>
      </c>
      <c r="B1721" s="10" t="str">
        <f>MID(base_piv2[[#This Row],[fnr fylke]],4,25)</f>
        <v>Sogn og Fjordane</v>
      </c>
      <c r="C1721" s="10" t="s">
        <v>724</v>
      </c>
      <c r="D1721" s="10" t="str">
        <f>MID(base_piv2[[#This Row],[knr kommune]],6,25)</f>
        <v xml:space="preserve">Gaular </v>
      </c>
      <c r="E1721" s="10" t="str">
        <f>CONCATENATE(base_piv2[[#This Row],[kommune]]," (",base_piv2[[#This Row],[fotoår]],")")</f>
        <v>Gaular  (2003)</v>
      </c>
      <c r="F1721" s="10" t="s">
        <v>470</v>
      </c>
      <c r="G1721" s="10">
        <v>53</v>
      </c>
      <c r="H1721" s="11" t="s">
        <v>904</v>
      </c>
    </row>
    <row r="1722" spans="1:8">
      <c r="A1722" s="10" t="s">
        <v>261</v>
      </c>
      <c r="B1722" s="10" t="str">
        <f>MID(base_piv2[[#This Row],[fnr fylke]],4,25)</f>
        <v>Sogn og Fjordane</v>
      </c>
      <c r="C1722" s="10" t="s">
        <v>724</v>
      </c>
      <c r="D1722" s="10" t="str">
        <f>MID(base_piv2[[#This Row],[knr kommune]],6,25)</f>
        <v xml:space="preserve">Gaular </v>
      </c>
      <c r="E1722" s="10" t="str">
        <f>CONCATENATE(base_piv2[[#This Row],[kommune]]," (",base_piv2[[#This Row],[fotoår]],")")</f>
        <v>Gaular  (2003)</v>
      </c>
      <c r="F1722" s="10" t="s">
        <v>471</v>
      </c>
      <c r="G1722" s="10">
        <v>0</v>
      </c>
      <c r="H1722" s="11" t="s">
        <v>904</v>
      </c>
    </row>
    <row r="1723" spans="1:8">
      <c r="A1723" s="10" t="s">
        <v>261</v>
      </c>
      <c r="B1723" s="10" t="str">
        <f>MID(base_piv2[[#This Row],[fnr fylke]],4,25)</f>
        <v>Sogn og Fjordane</v>
      </c>
      <c r="C1723" s="10" t="s">
        <v>724</v>
      </c>
      <c r="D1723" s="10" t="str">
        <f>MID(base_piv2[[#This Row],[knr kommune]],6,25)</f>
        <v xml:space="preserve">Gaular </v>
      </c>
      <c r="E1723" s="10" t="str">
        <f>CONCATENATE(base_piv2[[#This Row],[kommune]]," (",base_piv2[[#This Row],[fotoår]],")")</f>
        <v>Gaular  (2003)</v>
      </c>
      <c r="F1723" s="10" t="s">
        <v>472</v>
      </c>
      <c r="G1723" s="10">
        <v>12</v>
      </c>
      <c r="H1723" s="11" t="s">
        <v>904</v>
      </c>
    </row>
    <row r="1724" spans="1:8">
      <c r="A1724" s="10" t="s">
        <v>261</v>
      </c>
      <c r="B1724" s="10" t="str">
        <f>MID(base_piv2[[#This Row],[fnr fylke]],4,25)</f>
        <v>Sogn og Fjordane</v>
      </c>
      <c r="C1724" s="10" t="s">
        <v>725</v>
      </c>
      <c r="D1724" s="10" t="str">
        <f>MID(base_piv2[[#This Row],[knr kommune]],6,25)</f>
        <v xml:space="preserve">Jølster </v>
      </c>
      <c r="E1724" s="10" t="str">
        <f>CONCATENATE(base_piv2[[#This Row],[kommune]]," (",base_piv2[[#This Row],[fotoår]],")")</f>
        <v>Jølster  (2006)</v>
      </c>
      <c r="F1724" s="10" t="s">
        <v>467</v>
      </c>
      <c r="G1724" s="10">
        <v>41</v>
      </c>
      <c r="H1724" s="11" t="s">
        <v>910</v>
      </c>
    </row>
    <row r="1725" spans="1:8">
      <c r="A1725" s="10" t="s">
        <v>261</v>
      </c>
      <c r="B1725" s="10" t="str">
        <f>MID(base_piv2[[#This Row],[fnr fylke]],4,25)</f>
        <v>Sogn og Fjordane</v>
      </c>
      <c r="C1725" s="10" t="s">
        <v>725</v>
      </c>
      <c r="D1725" s="10" t="str">
        <f>MID(base_piv2[[#This Row],[knr kommune]],6,25)</f>
        <v xml:space="preserve">Jølster </v>
      </c>
      <c r="E1725" s="10" t="str">
        <f>CONCATENATE(base_piv2[[#This Row],[kommune]]," (",base_piv2[[#This Row],[fotoår]],")")</f>
        <v>Jølster  (2006)</v>
      </c>
      <c r="F1725" s="10" t="s">
        <v>466</v>
      </c>
      <c r="G1725" s="10">
        <v>4</v>
      </c>
      <c r="H1725" s="11" t="s">
        <v>910</v>
      </c>
    </row>
    <row r="1726" spans="1:8">
      <c r="A1726" s="10" t="s">
        <v>261</v>
      </c>
      <c r="B1726" s="10" t="str">
        <f>MID(base_piv2[[#This Row],[fnr fylke]],4,25)</f>
        <v>Sogn og Fjordane</v>
      </c>
      <c r="C1726" s="10" t="s">
        <v>725</v>
      </c>
      <c r="D1726" s="10" t="str">
        <f>MID(base_piv2[[#This Row],[knr kommune]],6,25)</f>
        <v xml:space="preserve">Jølster </v>
      </c>
      <c r="E1726" s="10" t="str">
        <f>CONCATENATE(base_piv2[[#This Row],[kommune]]," (",base_piv2[[#This Row],[fotoår]],")")</f>
        <v>Jølster  (2006)</v>
      </c>
      <c r="F1726" s="10" t="s">
        <v>468</v>
      </c>
      <c r="G1726" s="10">
        <v>32</v>
      </c>
      <c r="H1726" s="11" t="s">
        <v>910</v>
      </c>
    </row>
    <row r="1727" spans="1:8">
      <c r="A1727" s="10" t="s">
        <v>261</v>
      </c>
      <c r="B1727" s="10" t="str">
        <f>MID(base_piv2[[#This Row],[fnr fylke]],4,25)</f>
        <v>Sogn og Fjordane</v>
      </c>
      <c r="C1727" s="10" t="s">
        <v>725</v>
      </c>
      <c r="D1727" s="10" t="str">
        <f>MID(base_piv2[[#This Row],[knr kommune]],6,25)</f>
        <v xml:space="preserve">Jølster </v>
      </c>
      <c r="E1727" s="10" t="str">
        <f>CONCATENATE(base_piv2[[#This Row],[kommune]]," (",base_piv2[[#This Row],[fotoår]],")")</f>
        <v>Jølster  (2006)</v>
      </c>
      <c r="F1727" s="10" t="s">
        <v>918</v>
      </c>
      <c r="G1727" s="10">
        <v>6</v>
      </c>
      <c r="H1727" s="11" t="s">
        <v>910</v>
      </c>
    </row>
    <row r="1728" spans="1:8">
      <c r="A1728" s="10" t="s">
        <v>261</v>
      </c>
      <c r="B1728" s="10" t="str">
        <f>MID(base_piv2[[#This Row],[fnr fylke]],4,25)</f>
        <v>Sogn og Fjordane</v>
      </c>
      <c r="C1728" s="10" t="s">
        <v>725</v>
      </c>
      <c r="D1728" s="10" t="str">
        <f>MID(base_piv2[[#This Row],[knr kommune]],6,25)</f>
        <v xml:space="preserve">Jølster </v>
      </c>
      <c r="E1728" s="10" t="str">
        <f>CONCATENATE(base_piv2[[#This Row],[kommune]]," (",base_piv2[[#This Row],[fotoår]],")")</f>
        <v>Jølster  (2006)</v>
      </c>
      <c r="F1728" s="10" t="s">
        <v>470</v>
      </c>
      <c r="G1728" s="10">
        <v>24</v>
      </c>
      <c r="H1728" s="11" t="s">
        <v>910</v>
      </c>
    </row>
    <row r="1729" spans="1:8">
      <c r="A1729" s="10" t="s">
        <v>261</v>
      </c>
      <c r="B1729" s="10" t="str">
        <f>MID(base_piv2[[#This Row],[fnr fylke]],4,25)</f>
        <v>Sogn og Fjordane</v>
      </c>
      <c r="C1729" s="10" t="s">
        <v>725</v>
      </c>
      <c r="D1729" s="10" t="str">
        <f>MID(base_piv2[[#This Row],[knr kommune]],6,25)</f>
        <v xml:space="preserve">Jølster </v>
      </c>
      <c r="E1729" s="10" t="str">
        <f>CONCATENATE(base_piv2[[#This Row],[kommune]]," (",base_piv2[[#This Row],[fotoår]],")")</f>
        <v>Jølster  (2006)</v>
      </c>
      <c r="F1729" s="10" t="s">
        <v>471</v>
      </c>
      <c r="G1729" s="10">
        <v>5</v>
      </c>
      <c r="H1729" s="11" t="s">
        <v>910</v>
      </c>
    </row>
    <row r="1730" spans="1:8">
      <c r="A1730" s="10" t="s">
        <v>261</v>
      </c>
      <c r="B1730" s="10" t="str">
        <f>MID(base_piv2[[#This Row],[fnr fylke]],4,25)</f>
        <v>Sogn og Fjordane</v>
      </c>
      <c r="C1730" s="10" t="s">
        <v>725</v>
      </c>
      <c r="D1730" s="10" t="str">
        <f>MID(base_piv2[[#This Row],[knr kommune]],6,25)</f>
        <v xml:space="preserve">Jølster </v>
      </c>
      <c r="E1730" s="10" t="str">
        <f>CONCATENATE(base_piv2[[#This Row],[kommune]]," (",base_piv2[[#This Row],[fotoår]],")")</f>
        <v>Jølster  (2006)</v>
      </c>
      <c r="F1730" s="10" t="s">
        <v>472</v>
      </c>
      <c r="G1730" s="10">
        <v>26</v>
      </c>
      <c r="H1730" s="11" t="s">
        <v>910</v>
      </c>
    </row>
    <row r="1731" spans="1:8">
      <c r="A1731" s="10" t="s">
        <v>261</v>
      </c>
      <c r="B1731" s="10" t="str">
        <f>MID(base_piv2[[#This Row],[fnr fylke]],4,25)</f>
        <v>Sogn og Fjordane</v>
      </c>
      <c r="C1731" s="10" t="s">
        <v>726</v>
      </c>
      <c r="D1731" s="10" t="str">
        <f>MID(base_piv2[[#This Row],[knr kommune]],6,25)</f>
        <v xml:space="preserve">Førde </v>
      </c>
      <c r="E1731" s="10" t="str">
        <f>CONCATENATE(base_piv2[[#This Row],[kommune]]," (",base_piv2[[#This Row],[fotoår]],")")</f>
        <v>Førde  (2007)</v>
      </c>
      <c r="F1731" s="10" t="s">
        <v>467</v>
      </c>
      <c r="G1731" s="10">
        <v>140</v>
      </c>
      <c r="H1731" s="11" t="s">
        <v>907</v>
      </c>
    </row>
    <row r="1732" spans="1:8">
      <c r="A1732" s="10" t="s">
        <v>261</v>
      </c>
      <c r="B1732" s="10" t="str">
        <f>MID(base_piv2[[#This Row],[fnr fylke]],4,25)</f>
        <v>Sogn og Fjordane</v>
      </c>
      <c r="C1732" s="10" t="s">
        <v>726</v>
      </c>
      <c r="D1732" s="10" t="str">
        <f>MID(base_piv2[[#This Row],[knr kommune]],6,25)</f>
        <v xml:space="preserve">Førde </v>
      </c>
      <c r="E1732" s="10" t="str">
        <f>CONCATENATE(base_piv2[[#This Row],[kommune]]," (",base_piv2[[#This Row],[fotoår]],")")</f>
        <v>Førde  (2007)</v>
      </c>
      <c r="F1732" s="10" t="s">
        <v>466</v>
      </c>
      <c r="G1732" s="10">
        <v>2</v>
      </c>
      <c r="H1732" s="11" t="s">
        <v>907</v>
      </c>
    </row>
    <row r="1733" spans="1:8">
      <c r="A1733" s="10" t="s">
        <v>261</v>
      </c>
      <c r="B1733" s="10" t="str">
        <f>MID(base_piv2[[#This Row],[fnr fylke]],4,25)</f>
        <v>Sogn og Fjordane</v>
      </c>
      <c r="C1733" s="10" t="s">
        <v>726</v>
      </c>
      <c r="D1733" s="10" t="str">
        <f>MID(base_piv2[[#This Row],[knr kommune]],6,25)</f>
        <v xml:space="preserve">Førde </v>
      </c>
      <c r="E1733" s="10" t="str">
        <f>CONCATENATE(base_piv2[[#This Row],[kommune]]," (",base_piv2[[#This Row],[fotoår]],")")</f>
        <v>Førde  (2007)</v>
      </c>
      <c r="F1733" s="10" t="s">
        <v>468</v>
      </c>
      <c r="G1733" s="10">
        <v>23</v>
      </c>
      <c r="H1733" s="11" t="s">
        <v>907</v>
      </c>
    </row>
    <row r="1734" spans="1:8">
      <c r="A1734" s="10" t="s">
        <v>261</v>
      </c>
      <c r="B1734" s="10" t="str">
        <f>MID(base_piv2[[#This Row],[fnr fylke]],4,25)</f>
        <v>Sogn og Fjordane</v>
      </c>
      <c r="C1734" s="10" t="s">
        <v>726</v>
      </c>
      <c r="D1734" s="10" t="str">
        <f>MID(base_piv2[[#This Row],[knr kommune]],6,25)</f>
        <v xml:space="preserve">Førde </v>
      </c>
      <c r="E1734" s="10" t="str">
        <f>CONCATENATE(base_piv2[[#This Row],[kommune]]," (",base_piv2[[#This Row],[fotoår]],")")</f>
        <v>Førde  (2007)</v>
      </c>
      <c r="F1734" s="10" t="s">
        <v>918</v>
      </c>
      <c r="G1734" s="10">
        <v>68</v>
      </c>
      <c r="H1734" s="11" t="s">
        <v>907</v>
      </c>
    </row>
    <row r="1735" spans="1:8">
      <c r="A1735" s="10" t="s">
        <v>261</v>
      </c>
      <c r="B1735" s="10" t="str">
        <f>MID(base_piv2[[#This Row],[fnr fylke]],4,25)</f>
        <v>Sogn og Fjordane</v>
      </c>
      <c r="C1735" s="10" t="s">
        <v>726</v>
      </c>
      <c r="D1735" s="10" t="str">
        <f>MID(base_piv2[[#This Row],[knr kommune]],6,25)</f>
        <v xml:space="preserve">Førde </v>
      </c>
      <c r="E1735" s="10" t="str">
        <f>CONCATENATE(base_piv2[[#This Row],[kommune]]," (",base_piv2[[#This Row],[fotoår]],")")</f>
        <v>Førde  (2007)</v>
      </c>
      <c r="F1735" s="10" t="s">
        <v>470</v>
      </c>
      <c r="G1735" s="10">
        <v>56</v>
      </c>
      <c r="H1735" s="11" t="s">
        <v>907</v>
      </c>
    </row>
    <row r="1736" spans="1:8">
      <c r="A1736" s="10" t="s">
        <v>261</v>
      </c>
      <c r="B1736" s="10" t="str">
        <f>MID(base_piv2[[#This Row],[fnr fylke]],4,25)</f>
        <v>Sogn og Fjordane</v>
      </c>
      <c r="C1736" s="10" t="s">
        <v>726</v>
      </c>
      <c r="D1736" s="10" t="str">
        <f>MID(base_piv2[[#This Row],[knr kommune]],6,25)</f>
        <v xml:space="preserve">Førde </v>
      </c>
      <c r="E1736" s="10" t="str">
        <f>CONCATENATE(base_piv2[[#This Row],[kommune]]," (",base_piv2[[#This Row],[fotoår]],")")</f>
        <v>Førde  (2007)</v>
      </c>
      <c r="F1736" s="10" t="s">
        <v>471</v>
      </c>
      <c r="G1736" s="10">
        <v>25</v>
      </c>
      <c r="H1736" s="11" t="s">
        <v>907</v>
      </c>
    </row>
    <row r="1737" spans="1:8">
      <c r="A1737" s="10" t="s">
        <v>261</v>
      </c>
      <c r="B1737" s="10" t="str">
        <f>MID(base_piv2[[#This Row],[fnr fylke]],4,25)</f>
        <v>Sogn og Fjordane</v>
      </c>
      <c r="C1737" s="10" t="s">
        <v>726</v>
      </c>
      <c r="D1737" s="10" t="str">
        <f>MID(base_piv2[[#This Row],[knr kommune]],6,25)</f>
        <v xml:space="preserve">Førde </v>
      </c>
      <c r="E1737" s="10" t="str">
        <f>CONCATENATE(base_piv2[[#This Row],[kommune]]," (",base_piv2[[#This Row],[fotoår]],")")</f>
        <v>Førde  (2007)</v>
      </c>
      <c r="F1737" s="10" t="s">
        <v>472</v>
      </c>
      <c r="G1737" s="10">
        <v>28</v>
      </c>
      <c r="H1737" s="11" t="s">
        <v>907</v>
      </c>
    </row>
    <row r="1738" spans="1:8">
      <c r="A1738" s="10" t="s">
        <v>261</v>
      </c>
      <c r="B1738" s="10" t="str">
        <f>MID(base_piv2[[#This Row],[fnr fylke]],4,25)</f>
        <v>Sogn og Fjordane</v>
      </c>
      <c r="C1738" s="10" t="s">
        <v>727</v>
      </c>
      <c r="D1738" s="10" t="str">
        <f>MID(base_piv2[[#This Row],[knr kommune]],6,25)</f>
        <v xml:space="preserve">Naustdal </v>
      </c>
      <c r="E1738" s="10" t="str">
        <f>CONCATENATE(base_piv2[[#This Row],[kommune]]," (",base_piv2[[#This Row],[fotoår]],")")</f>
        <v>Naustdal  (2004)</v>
      </c>
      <c r="F1738" s="10" t="s">
        <v>467</v>
      </c>
      <c r="G1738" s="10">
        <v>35</v>
      </c>
      <c r="H1738" s="11" t="s">
        <v>908</v>
      </c>
    </row>
    <row r="1739" spans="1:8">
      <c r="A1739" s="10" t="s">
        <v>261</v>
      </c>
      <c r="B1739" s="10" t="str">
        <f>MID(base_piv2[[#This Row],[fnr fylke]],4,25)</f>
        <v>Sogn og Fjordane</v>
      </c>
      <c r="C1739" s="10" t="s">
        <v>727</v>
      </c>
      <c r="D1739" s="10" t="str">
        <f>MID(base_piv2[[#This Row],[knr kommune]],6,25)</f>
        <v xml:space="preserve">Naustdal </v>
      </c>
      <c r="E1739" s="10" t="str">
        <f>CONCATENATE(base_piv2[[#This Row],[kommune]]," (",base_piv2[[#This Row],[fotoår]],")")</f>
        <v>Naustdal  (2004)</v>
      </c>
      <c r="F1739" s="10" t="s">
        <v>466</v>
      </c>
      <c r="G1739" s="10">
        <v>2</v>
      </c>
      <c r="H1739" s="11" t="s">
        <v>908</v>
      </c>
    </row>
    <row r="1740" spans="1:8">
      <c r="A1740" s="10" t="s">
        <v>261</v>
      </c>
      <c r="B1740" s="10" t="str">
        <f>MID(base_piv2[[#This Row],[fnr fylke]],4,25)</f>
        <v>Sogn og Fjordane</v>
      </c>
      <c r="C1740" s="10" t="s">
        <v>727</v>
      </c>
      <c r="D1740" s="10" t="str">
        <f>MID(base_piv2[[#This Row],[knr kommune]],6,25)</f>
        <v xml:space="preserve">Naustdal </v>
      </c>
      <c r="E1740" s="10" t="str">
        <f>CONCATENATE(base_piv2[[#This Row],[kommune]]," (",base_piv2[[#This Row],[fotoår]],")")</f>
        <v>Naustdal  (2004)</v>
      </c>
      <c r="F1740" s="10" t="s">
        <v>468</v>
      </c>
      <c r="G1740" s="10">
        <v>15</v>
      </c>
      <c r="H1740" s="11" t="s">
        <v>908</v>
      </c>
    </row>
    <row r="1741" spans="1:8">
      <c r="A1741" s="10" t="s">
        <v>261</v>
      </c>
      <c r="B1741" s="10" t="str">
        <f>MID(base_piv2[[#This Row],[fnr fylke]],4,25)</f>
        <v>Sogn og Fjordane</v>
      </c>
      <c r="C1741" s="10" t="s">
        <v>727</v>
      </c>
      <c r="D1741" s="10" t="str">
        <f>MID(base_piv2[[#This Row],[knr kommune]],6,25)</f>
        <v xml:space="preserve">Naustdal </v>
      </c>
      <c r="E1741" s="10" t="str">
        <f>CONCATENATE(base_piv2[[#This Row],[kommune]]," (",base_piv2[[#This Row],[fotoår]],")")</f>
        <v>Naustdal  (2004)</v>
      </c>
      <c r="F1741" s="10" t="s">
        <v>918</v>
      </c>
      <c r="G1741" s="10">
        <v>8</v>
      </c>
      <c r="H1741" s="11" t="s">
        <v>908</v>
      </c>
    </row>
    <row r="1742" spans="1:8">
      <c r="A1742" s="10" t="s">
        <v>261</v>
      </c>
      <c r="B1742" s="10" t="str">
        <f>MID(base_piv2[[#This Row],[fnr fylke]],4,25)</f>
        <v>Sogn og Fjordane</v>
      </c>
      <c r="C1742" s="10" t="s">
        <v>727</v>
      </c>
      <c r="D1742" s="10" t="str">
        <f>MID(base_piv2[[#This Row],[knr kommune]],6,25)</f>
        <v xml:space="preserve">Naustdal </v>
      </c>
      <c r="E1742" s="10" t="str">
        <f>CONCATENATE(base_piv2[[#This Row],[kommune]]," (",base_piv2[[#This Row],[fotoår]],")")</f>
        <v>Naustdal  (2004)</v>
      </c>
      <c r="F1742" s="10" t="s">
        <v>470</v>
      </c>
      <c r="G1742" s="10">
        <v>43</v>
      </c>
      <c r="H1742" s="11" t="s">
        <v>908</v>
      </c>
    </row>
    <row r="1743" spans="1:8">
      <c r="A1743" s="10" t="s">
        <v>261</v>
      </c>
      <c r="B1743" s="10" t="str">
        <f>MID(base_piv2[[#This Row],[fnr fylke]],4,25)</f>
        <v>Sogn og Fjordane</v>
      </c>
      <c r="C1743" s="10" t="s">
        <v>727</v>
      </c>
      <c r="D1743" s="10" t="str">
        <f>MID(base_piv2[[#This Row],[knr kommune]],6,25)</f>
        <v xml:space="preserve">Naustdal </v>
      </c>
      <c r="E1743" s="10" t="str">
        <f>CONCATENATE(base_piv2[[#This Row],[kommune]]," (",base_piv2[[#This Row],[fotoår]],")")</f>
        <v>Naustdal  (2004)</v>
      </c>
      <c r="F1743" s="10" t="s">
        <v>471</v>
      </c>
      <c r="G1743" s="10">
        <v>2</v>
      </c>
      <c r="H1743" s="11" t="s">
        <v>908</v>
      </c>
    </row>
    <row r="1744" spans="1:8">
      <c r="A1744" s="10" t="s">
        <v>261</v>
      </c>
      <c r="B1744" s="10" t="str">
        <f>MID(base_piv2[[#This Row],[fnr fylke]],4,25)</f>
        <v>Sogn og Fjordane</v>
      </c>
      <c r="C1744" s="10" t="s">
        <v>727</v>
      </c>
      <c r="D1744" s="10" t="str">
        <f>MID(base_piv2[[#This Row],[knr kommune]],6,25)</f>
        <v xml:space="preserve">Naustdal </v>
      </c>
      <c r="E1744" s="10" t="str">
        <f>CONCATENATE(base_piv2[[#This Row],[kommune]]," (",base_piv2[[#This Row],[fotoår]],")")</f>
        <v>Naustdal  (2004)</v>
      </c>
      <c r="F1744" s="10" t="s">
        <v>472</v>
      </c>
      <c r="G1744" s="10">
        <v>11</v>
      </c>
      <c r="H1744" s="11" t="s">
        <v>908</v>
      </c>
    </row>
    <row r="1745" spans="1:8">
      <c r="A1745" s="10" t="s">
        <v>261</v>
      </c>
      <c r="B1745" s="10" t="str">
        <f>MID(base_piv2[[#This Row],[fnr fylke]],4,25)</f>
        <v>Sogn og Fjordane</v>
      </c>
      <c r="C1745" s="10" t="s">
        <v>728</v>
      </c>
      <c r="D1745" s="10" t="str">
        <f>MID(base_piv2[[#This Row],[knr kommune]],6,25)</f>
        <v xml:space="preserve">Bremanger </v>
      </c>
      <c r="E1745" s="10" t="str">
        <f>CONCATENATE(base_piv2[[#This Row],[kommune]]," (",base_piv2[[#This Row],[fotoår]],")")</f>
        <v>Bremanger  (2007)</v>
      </c>
      <c r="F1745" s="10" t="s">
        <v>467</v>
      </c>
      <c r="G1745" s="10">
        <v>24</v>
      </c>
      <c r="H1745" s="11" t="s">
        <v>907</v>
      </c>
    </row>
    <row r="1746" spans="1:8">
      <c r="A1746" s="10" t="s">
        <v>261</v>
      </c>
      <c r="B1746" s="10" t="str">
        <f>MID(base_piv2[[#This Row],[fnr fylke]],4,25)</f>
        <v>Sogn og Fjordane</v>
      </c>
      <c r="C1746" s="10" t="s">
        <v>728</v>
      </c>
      <c r="D1746" s="10" t="str">
        <f>MID(base_piv2[[#This Row],[knr kommune]],6,25)</f>
        <v xml:space="preserve">Bremanger </v>
      </c>
      <c r="E1746" s="10" t="str">
        <f>CONCATENATE(base_piv2[[#This Row],[kommune]]," (",base_piv2[[#This Row],[fotoår]],")")</f>
        <v>Bremanger  (2007)</v>
      </c>
      <c r="F1746" s="10" t="s">
        <v>466</v>
      </c>
      <c r="G1746" s="10">
        <v>15</v>
      </c>
      <c r="H1746" s="11" t="s">
        <v>907</v>
      </c>
    </row>
    <row r="1747" spans="1:8">
      <c r="A1747" s="10" t="s">
        <v>261</v>
      </c>
      <c r="B1747" s="10" t="str">
        <f>MID(base_piv2[[#This Row],[fnr fylke]],4,25)</f>
        <v>Sogn og Fjordane</v>
      </c>
      <c r="C1747" s="10" t="s">
        <v>728</v>
      </c>
      <c r="D1747" s="10" t="str">
        <f>MID(base_piv2[[#This Row],[knr kommune]],6,25)</f>
        <v xml:space="preserve">Bremanger </v>
      </c>
      <c r="E1747" s="10" t="str">
        <f>CONCATENATE(base_piv2[[#This Row],[kommune]]," (",base_piv2[[#This Row],[fotoår]],")")</f>
        <v>Bremanger  (2007)</v>
      </c>
      <c r="F1747" s="10" t="s">
        <v>468</v>
      </c>
      <c r="G1747" s="10">
        <v>4</v>
      </c>
      <c r="H1747" s="11" t="s">
        <v>907</v>
      </c>
    </row>
    <row r="1748" spans="1:8">
      <c r="A1748" s="10" t="s">
        <v>261</v>
      </c>
      <c r="B1748" s="10" t="str">
        <f>MID(base_piv2[[#This Row],[fnr fylke]],4,25)</f>
        <v>Sogn og Fjordane</v>
      </c>
      <c r="C1748" s="10" t="s">
        <v>728</v>
      </c>
      <c r="D1748" s="10" t="str">
        <f>MID(base_piv2[[#This Row],[knr kommune]],6,25)</f>
        <v xml:space="preserve">Bremanger </v>
      </c>
      <c r="E1748" s="10" t="str">
        <f>CONCATENATE(base_piv2[[#This Row],[kommune]]," (",base_piv2[[#This Row],[fotoår]],")")</f>
        <v>Bremanger  (2007)</v>
      </c>
      <c r="F1748" s="10" t="s">
        <v>918</v>
      </c>
      <c r="G1748" s="10">
        <v>1</v>
      </c>
      <c r="H1748" s="11" t="s">
        <v>907</v>
      </c>
    </row>
    <row r="1749" spans="1:8">
      <c r="A1749" s="10" t="s">
        <v>261</v>
      </c>
      <c r="B1749" s="10" t="str">
        <f>MID(base_piv2[[#This Row],[fnr fylke]],4,25)</f>
        <v>Sogn og Fjordane</v>
      </c>
      <c r="C1749" s="10" t="s">
        <v>728</v>
      </c>
      <c r="D1749" s="10" t="str">
        <f>MID(base_piv2[[#This Row],[knr kommune]],6,25)</f>
        <v xml:space="preserve">Bremanger </v>
      </c>
      <c r="E1749" s="10" t="str">
        <f>CONCATENATE(base_piv2[[#This Row],[kommune]]," (",base_piv2[[#This Row],[fotoår]],")")</f>
        <v>Bremanger  (2007)</v>
      </c>
      <c r="F1749" s="10" t="s">
        <v>470</v>
      </c>
      <c r="G1749" s="10">
        <v>16</v>
      </c>
      <c r="H1749" s="11" t="s">
        <v>907</v>
      </c>
    </row>
    <row r="1750" spans="1:8">
      <c r="A1750" s="10" t="s">
        <v>261</v>
      </c>
      <c r="B1750" s="10" t="str">
        <f>MID(base_piv2[[#This Row],[fnr fylke]],4,25)</f>
        <v>Sogn og Fjordane</v>
      </c>
      <c r="C1750" s="10" t="s">
        <v>728</v>
      </c>
      <c r="D1750" s="10" t="str">
        <f>MID(base_piv2[[#This Row],[knr kommune]],6,25)</f>
        <v xml:space="preserve">Bremanger </v>
      </c>
      <c r="E1750" s="10" t="str">
        <f>CONCATENATE(base_piv2[[#This Row],[kommune]]," (",base_piv2[[#This Row],[fotoår]],")")</f>
        <v>Bremanger  (2007)</v>
      </c>
      <c r="F1750" s="10" t="s">
        <v>471</v>
      </c>
      <c r="G1750" s="10">
        <v>1</v>
      </c>
      <c r="H1750" s="11" t="s">
        <v>907</v>
      </c>
    </row>
    <row r="1751" spans="1:8">
      <c r="A1751" s="10" t="s">
        <v>261</v>
      </c>
      <c r="B1751" s="10" t="str">
        <f>MID(base_piv2[[#This Row],[fnr fylke]],4,25)</f>
        <v>Sogn og Fjordane</v>
      </c>
      <c r="C1751" s="10" t="s">
        <v>728</v>
      </c>
      <c r="D1751" s="10" t="str">
        <f>MID(base_piv2[[#This Row],[knr kommune]],6,25)</f>
        <v xml:space="preserve">Bremanger </v>
      </c>
      <c r="E1751" s="10" t="str">
        <f>CONCATENATE(base_piv2[[#This Row],[kommune]]," (",base_piv2[[#This Row],[fotoår]],")")</f>
        <v>Bremanger  (2007)</v>
      </c>
      <c r="F1751" s="10" t="s">
        <v>472</v>
      </c>
      <c r="G1751" s="10">
        <v>4</v>
      </c>
      <c r="H1751" s="11" t="s">
        <v>907</v>
      </c>
    </row>
    <row r="1752" spans="1:8">
      <c r="A1752" s="10" t="s">
        <v>261</v>
      </c>
      <c r="B1752" s="10" t="str">
        <f>MID(base_piv2[[#This Row],[fnr fylke]],4,25)</f>
        <v>Sogn og Fjordane</v>
      </c>
      <c r="C1752" s="10" t="s">
        <v>729</v>
      </c>
      <c r="D1752" s="10" t="str">
        <f>MID(base_piv2[[#This Row],[knr kommune]],6,25)</f>
        <v xml:space="preserve">Vågsøy </v>
      </c>
      <c r="E1752" s="10" t="str">
        <f>CONCATENATE(base_piv2[[#This Row],[kommune]]," (",base_piv2[[#This Row],[fotoår]],")")</f>
        <v>Vågsøy  (2008)</v>
      </c>
      <c r="F1752" s="10" t="s">
        <v>467</v>
      </c>
      <c r="G1752" s="10">
        <v>29</v>
      </c>
      <c r="H1752" s="11" t="s">
        <v>909</v>
      </c>
    </row>
    <row r="1753" spans="1:8">
      <c r="A1753" s="10" t="s">
        <v>261</v>
      </c>
      <c r="B1753" s="10" t="str">
        <f>MID(base_piv2[[#This Row],[fnr fylke]],4,25)</f>
        <v>Sogn og Fjordane</v>
      </c>
      <c r="C1753" s="10" t="s">
        <v>729</v>
      </c>
      <c r="D1753" s="10" t="str">
        <f>MID(base_piv2[[#This Row],[knr kommune]],6,25)</f>
        <v xml:space="preserve">Vågsøy </v>
      </c>
      <c r="E1753" s="10" t="str">
        <f>CONCATENATE(base_piv2[[#This Row],[kommune]]," (",base_piv2[[#This Row],[fotoår]],")")</f>
        <v>Vågsøy  (2008)</v>
      </c>
      <c r="F1753" s="10" t="s">
        <v>466</v>
      </c>
      <c r="G1753" s="10">
        <v>3</v>
      </c>
      <c r="H1753" s="11" t="s">
        <v>909</v>
      </c>
    </row>
    <row r="1754" spans="1:8">
      <c r="A1754" s="10" t="s">
        <v>261</v>
      </c>
      <c r="B1754" s="10" t="str">
        <f>MID(base_piv2[[#This Row],[fnr fylke]],4,25)</f>
        <v>Sogn og Fjordane</v>
      </c>
      <c r="C1754" s="10" t="s">
        <v>729</v>
      </c>
      <c r="D1754" s="10" t="str">
        <f>MID(base_piv2[[#This Row],[knr kommune]],6,25)</f>
        <v xml:space="preserve">Vågsøy </v>
      </c>
      <c r="E1754" s="10" t="str">
        <f>CONCATENATE(base_piv2[[#This Row],[kommune]]," (",base_piv2[[#This Row],[fotoår]],")")</f>
        <v>Vågsøy  (2008)</v>
      </c>
      <c r="F1754" s="10" t="s">
        <v>468</v>
      </c>
      <c r="G1754" s="10">
        <v>1</v>
      </c>
      <c r="H1754" s="11" t="s">
        <v>909</v>
      </c>
    </row>
    <row r="1755" spans="1:8">
      <c r="A1755" s="10" t="s">
        <v>261</v>
      </c>
      <c r="B1755" s="10" t="str">
        <f>MID(base_piv2[[#This Row],[fnr fylke]],4,25)</f>
        <v>Sogn og Fjordane</v>
      </c>
      <c r="C1755" s="10" t="s">
        <v>729</v>
      </c>
      <c r="D1755" s="10" t="str">
        <f>MID(base_piv2[[#This Row],[knr kommune]],6,25)</f>
        <v xml:space="preserve">Vågsøy </v>
      </c>
      <c r="E1755" s="10" t="str">
        <f>CONCATENATE(base_piv2[[#This Row],[kommune]]," (",base_piv2[[#This Row],[fotoår]],")")</f>
        <v>Vågsøy  (2008)</v>
      </c>
      <c r="F1755" s="10" t="s">
        <v>918</v>
      </c>
      <c r="G1755" s="10">
        <v>0</v>
      </c>
      <c r="H1755" s="11" t="s">
        <v>909</v>
      </c>
    </row>
    <row r="1756" spans="1:8">
      <c r="A1756" s="10" t="s">
        <v>261</v>
      </c>
      <c r="B1756" s="10" t="str">
        <f>MID(base_piv2[[#This Row],[fnr fylke]],4,25)</f>
        <v>Sogn og Fjordane</v>
      </c>
      <c r="C1756" s="10" t="s">
        <v>729</v>
      </c>
      <c r="D1756" s="10" t="str">
        <f>MID(base_piv2[[#This Row],[knr kommune]],6,25)</f>
        <v xml:space="preserve">Vågsøy </v>
      </c>
      <c r="E1756" s="10" t="str">
        <f>CONCATENATE(base_piv2[[#This Row],[kommune]]," (",base_piv2[[#This Row],[fotoår]],")")</f>
        <v>Vågsøy  (2008)</v>
      </c>
      <c r="F1756" s="10" t="s">
        <v>470</v>
      </c>
      <c r="G1756" s="10">
        <v>0</v>
      </c>
      <c r="H1756" s="11" t="s">
        <v>909</v>
      </c>
    </row>
    <row r="1757" spans="1:8">
      <c r="A1757" s="10" t="s">
        <v>261</v>
      </c>
      <c r="B1757" s="10" t="str">
        <f>MID(base_piv2[[#This Row],[fnr fylke]],4,25)</f>
        <v>Sogn og Fjordane</v>
      </c>
      <c r="C1757" s="10" t="s">
        <v>729</v>
      </c>
      <c r="D1757" s="10" t="str">
        <f>MID(base_piv2[[#This Row],[knr kommune]],6,25)</f>
        <v xml:space="preserve">Vågsøy </v>
      </c>
      <c r="E1757" s="10" t="str">
        <f>CONCATENATE(base_piv2[[#This Row],[kommune]]," (",base_piv2[[#This Row],[fotoår]],")")</f>
        <v>Vågsøy  (2008)</v>
      </c>
      <c r="F1757" s="10" t="s">
        <v>471</v>
      </c>
      <c r="G1757" s="10">
        <v>3</v>
      </c>
      <c r="H1757" s="11" t="s">
        <v>909</v>
      </c>
    </row>
    <row r="1758" spans="1:8">
      <c r="A1758" s="10" t="s">
        <v>261</v>
      </c>
      <c r="B1758" s="10" t="str">
        <f>MID(base_piv2[[#This Row],[fnr fylke]],4,25)</f>
        <v>Sogn og Fjordane</v>
      </c>
      <c r="C1758" s="10" t="s">
        <v>729</v>
      </c>
      <c r="D1758" s="10" t="str">
        <f>MID(base_piv2[[#This Row],[knr kommune]],6,25)</f>
        <v xml:space="preserve">Vågsøy </v>
      </c>
      <c r="E1758" s="10" t="str">
        <f>CONCATENATE(base_piv2[[#This Row],[kommune]]," (",base_piv2[[#This Row],[fotoår]],")")</f>
        <v>Vågsøy  (2008)</v>
      </c>
      <c r="F1758" s="10" t="s">
        <v>472</v>
      </c>
      <c r="G1758" s="10">
        <v>3</v>
      </c>
      <c r="H1758" s="11" t="s">
        <v>909</v>
      </c>
    </row>
    <row r="1759" spans="1:8">
      <c r="A1759" s="10" t="s">
        <v>261</v>
      </c>
      <c r="B1759" s="10" t="str">
        <f>MID(base_piv2[[#This Row],[fnr fylke]],4,25)</f>
        <v>Sogn og Fjordane</v>
      </c>
      <c r="C1759" s="10" t="s">
        <v>730</v>
      </c>
      <c r="D1759" s="10" t="str">
        <f>MID(base_piv2[[#This Row],[knr kommune]],6,25)</f>
        <v xml:space="preserve">Selje </v>
      </c>
      <c r="E1759" s="10" t="str">
        <f>CONCATENATE(base_piv2[[#This Row],[kommune]]," (",base_piv2[[#This Row],[fotoår]],")")</f>
        <v>Selje  (2006)</v>
      </c>
      <c r="F1759" s="10" t="s">
        <v>467</v>
      </c>
      <c r="G1759" s="10">
        <v>25</v>
      </c>
      <c r="H1759" s="11" t="s">
        <v>910</v>
      </c>
    </row>
    <row r="1760" spans="1:8">
      <c r="A1760" s="10" t="s">
        <v>261</v>
      </c>
      <c r="B1760" s="10" t="str">
        <f>MID(base_piv2[[#This Row],[fnr fylke]],4,25)</f>
        <v>Sogn og Fjordane</v>
      </c>
      <c r="C1760" s="10" t="s">
        <v>730</v>
      </c>
      <c r="D1760" s="10" t="str">
        <f>MID(base_piv2[[#This Row],[knr kommune]],6,25)</f>
        <v xml:space="preserve">Selje </v>
      </c>
      <c r="E1760" s="10" t="str">
        <f>CONCATENATE(base_piv2[[#This Row],[kommune]]," (",base_piv2[[#This Row],[fotoår]],")")</f>
        <v>Selje  (2006)</v>
      </c>
      <c r="F1760" s="10" t="s">
        <v>466</v>
      </c>
      <c r="G1760" s="10">
        <v>1</v>
      </c>
      <c r="H1760" s="11" t="s">
        <v>910</v>
      </c>
    </row>
    <row r="1761" spans="1:8">
      <c r="A1761" s="10" t="s">
        <v>261</v>
      </c>
      <c r="B1761" s="10" t="str">
        <f>MID(base_piv2[[#This Row],[fnr fylke]],4,25)</f>
        <v>Sogn og Fjordane</v>
      </c>
      <c r="C1761" s="10" t="s">
        <v>730</v>
      </c>
      <c r="D1761" s="10" t="str">
        <f>MID(base_piv2[[#This Row],[knr kommune]],6,25)</f>
        <v xml:space="preserve">Selje </v>
      </c>
      <c r="E1761" s="10" t="str">
        <f>CONCATENATE(base_piv2[[#This Row],[kommune]]," (",base_piv2[[#This Row],[fotoår]],")")</f>
        <v>Selje  (2006)</v>
      </c>
      <c r="F1761" s="10" t="s">
        <v>468</v>
      </c>
      <c r="G1761" s="10">
        <v>8</v>
      </c>
      <c r="H1761" s="11" t="s">
        <v>910</v>
      </c>
    </row>
    <row r="1762" spans="1:8">
      <c r="A1762" s="10" t="s">
        <v>261</v>
      </c>
      <c r="B1762" s="10" t="str">
        <f>MID(base_piv2[[#This Row],[fnr fylke]],4,25)</f>
        <v>Sogn og Fjordane</v>
      </c>
      <c r="C1762" s="10" t="s">
        <v>730</v>
      </c>
      <c r="D1762" s="10" t="str">
        <f>MID(base_piv2[[#This Row],[knr kommune]],6,25)</f>
        <v xml:space="preserve">Selje </v>
      </c>
      <c r="E1762" s="10" t="str">
        <f>CONCATENATE(base_piv2[[#This Row],[kommune]]," (",base_piv2[[#This Row],[fotoår]],")")</f>
        <v>Selje  (2006)</v>
      </c>
      <c r="F1762" s="10" t="s">
        <v>918</v>
      </c>
      <c r="G1762" s="10">
        <v>0</v>
      </c>
      <c r="H1762" s="11" t="s">
        <v>910</v>
      </c>
    </row>
    <row r="1763" spans="1:8">
      <c r="A1763" s="10" t="s">
        <v>261</v>
      </c>
      <c r="B1763" s="10" t="str">
        <f>MID(base_piv2[[#This Row],[fnr fylke]],4,25)</f>
        <v>Sogn og Fjordane</v>
      </c>
      <c r="C1763" s="10" t="s">
        <v>730</v>
      </c>
      <c r="D1763" s="10" t="str">
        <f>MID(base_piv2[[#This Row],[knr kommune]],6,25)</f>
        <v xml:space="preserve">Selje </v>
      </c>
      <c r="E1763" s="10" t="str">
        <f>CONCATENATE(base_piv2[[#This Row],[kommune]]," (",base_piv2[[#This Row],[fotoår]],")")</f>
        <v>Selje  (2006)</v>
      </c>
      <c r="F1763" s="10" t="s">
        <v>470</v>
      </c>
      <c r="G1763" s="10">
        <v>0</v>
      </c>
      <c r="H1763" s="11" t="s">
        <v>910</v>
      </c>
    </row>
    <row r="1764" spans="1:8">
      <c r="A1764" s="10" t="s">
        <v>261</v>
      </c>
      <c r="B1764" s="10" t="str">
        <f>MID(base_piv2[[#This Row],[fnr fylke]],4,25)</f>
        <v>Sogn og Fjordane</v>
      </c>
      <c r="C1764" s="10" t="s">
        <v>730</v>
      </c>
      <c r="D1764" s="10" t="str">
        <f>MID(base_piv2[[#This Row],[knr kommune]],6,25)</f>
        <v xml:space="preserve">Selje </v>
      </c>
      <c r="E1764" s="10" t="str">
        <f>CONCATENATE(base_piv2[[#This Row],[kommune]]," (",base_piv2[[#This Row],[fotoår]],")")</f>
        <v>Selje  (2006)</v>
      </c>
      <c r="F1764" s="10" t="s">
        <v>471</v>
      </c>
      <c r="G1764" s="10">
        <v>0</v>
      </c>
      <c r="H1764" s="11" t="s">
        <v>910</v>
      </c>
    </row>
    <row r="1765" spans="1:8">
      <c r="A1765" s="10" t="s">
        <v>261</v>
      </c>
      <c r="B1765" s="10" t="str">
        <f>MID(base_piv2[[#This Row],[fnr fylke]],4,25)</f>
        <v>Sogn og Fjordane</v>
      </c>
      <c r="C1765" s="10" t="s">
        <v>730</v>
      </c>
      <c r="D1765" s="10" t="str">
        <f>MID(base_piv2[[#This Row],[knr kommune]],6,25)</f>
        <v xml:space="preserve">Selje </v>
      </c>
      <c r="E1765" s="10" t="str">
        <f>CONCATENATE(base_piv2[[#This Row],[kommune]]," (",base_piv2[[#This Row],[fotoår]],")")</f>
        <v>Selje  (2006)</v>
      </c>
      <c r="F1765" s="10" t="s">
        <v>472</v>
      </c>
      <c r="G1765" s="10">
        <v>1</v>
      </c>
      <c r="H1765" s="11" t="s">
        <v>910</v>
      </c>
    </row>
    <row r="1766" spans="1:8">
      <c r="A1766" s="10" t="s">
        <v>261</v>
      </c>
      <c r="B1766" s="10" t="str">
        <f>MID(base_piv2[[#This Row],[fnr fylke]],4,25)</f>
        <v>Sogn og Fjordane</v>
      </c>
      <c r="C1766" s="10" t="s">
        <v>731</v>
      </c>
      <c r="D1766" s="10" t="str">
        <f>MID(base_piv2[[#This Row],[knr kommune]],6,25)</f>
        <v xml:space="preserve">Eid </v>
      </c>
      <c r="E1766" s="10" t="str">
        <f>CONCATENATE(base_piv2[[#This Row],[kommune]]," (",base_piv2[[#This Row],[fotoår]],")")</f>
        <v>Eid  (2006)</v>
      </c>
      <c r="F1766" s="10" t="s">
        <v>467</v>
      </c>
      <c r="G1766" s="10">
        <v>71</v>
      </c>
      <c r="H1766" s="11" t="s">
        <v>910</v>
      </c>
    </row>
    <row r="1767" spans="1:8">
      <c r="A1767" s="10" t="s">
        <v>261</v>
      </c>
      <c r="B1767" s="10" t="str">
        <f>MID(base_piv2[[#This Row],[fnr fylke]],4,25)</f>
        <v>Sogn og Fjordane</v>
      </c>
      <c r="C1767" s="10" t="s">
        <v>731</v>
      </c>
      <c r="D1767" s="10" t="str">
        <f>MID(base_piv2[[#This Row],[knr kommune]],6,25)</f>
        <v xml:space="preserve">Eid </v>
      </c>
      <c r="E1767" s="10" t="str">
        <f>CONCATENATE(base_piv2[[#This Row],[kommune]]," (",base_piv2[[#This Row],[fotoår]],")")</f>
        <v>Eid  (2006)</v>
      </c>
      <c r="F1767" s="10" t="s">
        <v>466</v>
      </c>
      <c r="G1767" s="10">
        <v>6</v>
      </c>
      <c r="H1767" s="11" t="s">
        <v>910</v>
      </c>
    </row>
    <row r="1768" spans="1:8">
      <c r="A1768" s="10" t="s">
        <v>261</v>
      </c>
      <c r="B1768" s="10" t="str">
        <f>MID(base_piv2[[#This Row],[fnr fylke]],4,25)</f>
        <v>Sogn og Fjordane</v>
      </c>
      <c r="C1768" s="10" t="s">
        <v>731</v>
      </c>
      <c r="D1768" s="10" t="str">
        <f>MID(base_piv2[[#This Row],[knr kommune]],6,25)</f>
        <v xml:space="preserve">Eid </v>
      </c>
      <c r="E1768" s="10" t="str">
        <f>CONCATENATE(base_piv2[[#This Row],[kommune]]," (",base_piv2[[#This Row],[fotoår]],")")</f>
        <v>Eid  (2006)</v>
      </c>
      <c r="F1768" s="10" t="s">
        <v>468</v>
      </c>
      <c r="G1768" s="10">
        <v>14</v>
      </c>
      <c r="H1768" s="11" t="s">
        <v>910</v>
      </c>
    </row>
    <row r="1769" spans="1:8">
      <c r="A1769" s="10" t="s">
        <v>261</v>
      </c>
      <c r="B1769" s="10" t="str">
        <f>MID(base_piv2[[#This Row],[fnr fylke]],4,25)</f>
        <v>Sogn og Fjordane</v>
      </c>
      <c r="C1769" s="10" t="s">
        <v>731</v>
      </c>
      <c r="D1769" s="10" t="str">
        <f>MID(base_piv2[[#This Row],[knr kommune]],6,25)</f>
        <v xml:space="preserve">Eid </v>
      </c>
      <c r="E1769" s="10" t="str">
        <f>CONCATENATE(base_piv2[[#This Row],[kommune]]," (",base_piv2[[#This Row],[fotoår]],")")</f>
        <v>Eid  (2006)</v>
      </c>
      <c r="F1769" s="10" t="s">
        <v>918</v>
      </c>
      <c r="G1769" s="10">
        <v>13</v>
      </c>
      <c r="H1769" s="11" t="s">
        <v>910</v>
      </c>
    </row>
    <row r="1770" spans="1:8">
      <c r="A1770" s="10" t="s">
        <v>261</v>
      </c>
      <c r="B1770" s="10" t="str">
        <f>MID(base_piv2[[#This Row],[fnr fylke]],4,25)</f>
        <v>Sogn og Fjordane</v>
      </c>
      <c r="C1770" s="10" t="s">
        <v>731</v>
      </c>
      <c r="D1770" s="10" t="str">
        <f>MID(base_piv2[[#This Row],[knr kommune]],6,25)</f>
        <v xml:space="preserve">Eid </v>
      </c>
      <c r="E1770" s="10" t="str">
        <f>CONCATENATE(base_piv2[[#This Row],[kommune]]," (",base_piv2[[#This Row],[fotoår]],")")</f>
        <v>Eid  (2006)</v>
      </c>
      <c r="F1770" s="10" t="s">
        <v>470</v>
      </c>
      <c r="G1770" s="10">
        <v>29</v>
      </c>
      <c r="H1770" s="11" t="s">
        <v>910</v>
      </c>
    </row>
    <row r="1771" spans="1:8">
      <c r="A1771" s="10" t="s">
        <v>261</v>
      </c>
      <c r="B1771" s="10" t="str">
        <f>MID(base_piv2[[#This Row],[fnr fylke]],4,25)</f>
        <v>Sogn og Fjordane</v>
      </c>
      <c r="C1771" s="10" t="s">
        <v>731</v>
      </c>
      <c r="D1771" s="10" t="str">
        <f>MID(base_piv2[[#This Row],[knr kommune]],6,25)</f>
        <v xml:space="preserve">Eid </v>
      </c>
      <c r="E1771" s="10" t="str">
        <f>CONCATENATE(base_piv2[[#This Row],[kommune]]," (",base_piv2[[#This Row],[fotoår]],")")</f>
        <v>Eid  (2006)</v>
      </c>
      <c r="F1771" s="10" t="s">
        <v>471</v>
      </c>
      <c r="G1771" s="10">
        <v>7</v>
      </c>
      <c r="H1771" s="11" t="s">
        <v>910</v>
      </c>
    </row>
    <row r="1772" spans="1:8">
      <c r="A1772" s="10" t="s">
        <v>261</v>
      </c>
      <c r="B1772" s="10" t="str">
        <f>MID(base_piv2[[#This Row],[fnr fylke]],4,25)</f>
        <v>Sogn og Fjordane</v>
      </c>
      <c r="C1772" s="10" t="s">
        <v>731</v>
      </c>
      <c r="D1772" s="10" t="str">
        <f>MID(base_piv2[[#This Row],[knr kommune]],6,25)</f>
        <v xml:space="preserve">Eid </v>
      </c>
      <c r="E1772" s="10" t="str">
        <f>CONCATENATE(base_piv2[[#This Row],[kommune]]," (",base_piv2[[#This Row],[fotoår]],")")</f>
        <v>Eid  (2006)</v>
      </c>
      <c r="F1772" s="10" t="s">
        <v>472</v>
      </c>
      <c r="G1772" s="10">
        <v>25</v>
      </c>
      <c r="H1772" s="11" t="s">
        <v>910</v>
      </c>
    </row>
    <row r="1773" spans="1:8">
      <c r="A1773" s="10" t="s">
        <v>261</v>
      </c>
      <c r="B1773" s="10" t="str">
        <f>MID(base_piv2[[#This Row],[fnr fylke]],4,25)</f>
        <v>Sogn og Fjordane</v>
      </c>
      <c r="C1773" s="10" t="s">
        <v>732</v>
      </c>
      <c r="D1773" s="10" t="str">
        <f>MID(base_piv2[[#This Row],[knr kommune]],6,25)</f>
        <v xml:space="preserve">Hornindal </v>
      </c>
      <c r="E1773" s="10" t="str">
        <f>CONCATENATE(base_piv2[[#This Row],[kommune]]," (",base_piv2[[#This Row],[fotoår]],")")</f>
        <v>Hornindal  (2006)</v>
      </c>
      <c r="F1773" s="10" t="s">
        <v>467</v>
      </c>
      <c r="G1773" s="10">
        <v>8</v>
      </c>
      <c r="H1773" s="11" t="s">
        <v>910</v>
      </c>
    </row>
    <row r="1774" spans="1:8">
      <c r="A1774" s="10" t="s">
        <v>261</v>
      </c>
      <c r="B1774" s="10" t="str">
        <f>MID(base_piv2[[#This Row],[fnr fylke]],4,25)</f>
        <v>Sogn og Fjordane</v>
      </c>
      <c r="C1774" s="10" t="s">
        <v>732</v>
      </c>
      <c r="D1774" s="10" t="str">
        <f>MID(base_piv2[[#This Row],[knr kommune]],6,25)</f>
        <v xml:space="preserve">Hornindal </v>
      </c>
      <c r="E1774" s="10" t="str">
        <f>CONCATENATE(base_piv2[[#This Row],[kommune]]," (",base_piv2[[#This Row],[fotoår]],")")</f>
        <v>Hornindal  (2006)</v>
      </c>
      <c r="F1774" s="10" t="s">
        <v>466</v>
      </c>
      <c r="G1774" s="10">
        <v>0</v>
      </c>
      <c r="H1774" s="11" t="s">
        <v>910</v>
      </c>
    </row>
    <row r="1775" spans="1:8">
      <c r="A1775" s="10" t="s">
        <v>261</v>
      </c>
      <c r="B1775" s="10" t="str">
        <f>MID(base_piv2[[#This Row],[fnr fylke]],4,25)</f>
        <v>Sogn og Fjordane</v>
      </c>
      <c r="C1775" s="10" t="s">
        <v>732</v>
      </c>
      <c r="D1775" s="10" t="str">
        <f>MID(base_piv2[[#This Row],[knr kommune]],6,25)</f>
        <v xml:space="preserve">Hornindal </v>
      </c>
      <c r="E1775" s="10" t="str">
        <f>CONCATENATE(base_piv2[[#This Row],[kommune]]," (",base_piv2[[#This Row],[fotoår]],")")</f>
        <v>Hornindal  (2006)</v>
      </c>
      <c r="F1775" s="10" t="s">
        <v>468</v>
      </c>
      <c r="G1775" s="10">
        <v>11</v>
      </c>
      <c r="H1775" s="11" t="s">
        <v>910</v>
      </c>
    </row>
    <row r="1776" spans="1:8">
      <c r="A1776" s="10" t="s">
        <v>261</v>
      </c>
      <c r="B1776" s="10" t="str">
        <f>MID(base_piv2[[#This Row],[fnr fylke]],4,25)</f>
        <v>Sogn og Fjordane</v>
      </c>
      <c r="C1776" s="10" t="s">
        <v>732</v>
      </c>
      <c r="D1776" s="10" t="str">
        <f>MID(base_piv2[[#This Row],[knr kommune]],6,25)</f>
        <v xml:space="preserve">Hornindal </v>
      </c>
      <c r="E1776" s="10" t="str">
        <f>CONCATENATE(base_piv2[[#This Row],[kommune]]," (",base_piv2[[#This Row],[fotoår]],")")</f>
        <v>Hornindal  (2006)</v>
      </c>
      <c r="F1776" s="10" t="s">
        <v>918</v>
      </c>
      <c r="G1776" s="10">
        <v>14</v>
      </c>
      <c r="H1776" s="11" t="s">
        <v>910</v>
      </c>
    </row>
    <row r="1777" spans="1:8">
      <c r="A1777" s="10" t="s">
        <v>261</v>
      </c>
      <c r="B1777" s="10" t="str">
        <f>MID(base_piv2[[#This Row],[fnr fylke]],4,25)</f>
        <v>Sogn og Fjordane</v>
      </c>
      <c r="C1777" s="10" t="s">
        <v>732</v>
      </c>
      <c r="D1777" s="10" t="str">
        <f>MID(base_piv2[[#This Row],[knr kommune]],6,25)</f>
        <v xml:space="preserve">Hornindal </v>
      </c>
      <c r="E1777" s="10" t="str">
        <f>CONCATENATE(base_piv2[[#This Row],[kommune]]," (",base_piv2[[#This Row],[fotoår]],")")</f>
        <v>Hornindal  (2006)</v>
      </c>
      <c r="F1777" s="10" t="s">
        <v>470</v>
      </c>
      <c r="G1777" s="10">
        <v>35</v>
      </c>
      <c r="H1777" s="11" t="s">
        <v>910</v>
      </c>
    </row>
    <row r="1778" spans="1:8">
      <c r="A1778" s="10" t="s">
        <v>261</v>
      </c>
      <c r="B1778" s="10" t="str">
        <f>MID(base_piv2[[#This Row],[fnr fylke]],4,25)</f>
        <v>Sogn og Fjordane</v>
      </c>
      <c r="C1778" s="10" t="s">
        <v>732</v>
      </c>
      <c r="D1778" s="10" t="str">
        <f>MID(base_piv2[[#This Row],[knr kommune]],6,25)</f>
        <v xml:space="preserve">Hornindal </v>
      </c>
      <c r="E1778" s="10" t="str">
        <f>CONCATENATE(base_piv2[[#This Row],[kommune]]," (",base_piv2[[#This Row],[fotoår]],")")</f>
        <v>Hornindal  (2006)</v>
      </c>
      <c r="F1778" s="10" t="s">
        <v>471</v>
      </c>
      <c r="G1778" s="10">
        <v>1</v>
      </c>
      <c r="H1778" s="11" t="s">
        <v>910</v>
      </c>
    </row>
    <row r="1779" spans="1:8">
      <c r="A1779" s="10" t="s">
        <v>261</v>
      </c>
      <c r="B1779" s="10" t="str">
        <f>MID(base_piv2[[#This Row],[fnr fylke]],4,25)</f>
        <v>Sogn og Fjordane</v>
      </c>
      <c r="C1779" s="10" t="s">
        <v>732</v>
      </c>
      <c r="D1779" s="10" t="str">
        <f>MID(base_piv2[[#This Row],[knr kommune]],6,25)</f>
        <v xml:space="preserve">Hornindal </v>
      </c>
      <c r="E1779" s="10" t="str">
        <f>CONCATENATE(base_piv2[[#This Row],[kommune]]," (",base_piv2[[#This Row],[fotoår]],")")</f>
        <v>Hornindal  (2006)</v>
      </c>
      <c r="F1779" s="10" t="s">
        <v>472</v>
      </c>
      <c r="G1779" s="10">
        <v>2</v>
      </c>
      <c r="H1779" s="11" t="s">
        <v>910</v>
      </c>
    </row>
    <row r="1780" spans="1:8">
      <c r="A1780" s="10" t="s">
        <v>261</v>
      </c>
      <c r="B1780" s="10" t="str">
        <f>MID(base_piv2[[#This Row],[fnr fylke]],4,25)</f>
        <v>Sogn og Fjordane</v>
      </c>
      <c r="C1780" s="10" t="s">
        <v>733</v>
      </c>
      <c r="D1780" s="10" t="str">
        <f>MID(base_piv2[[#This Row],[knr kommune]],6,25)</f>
        <v xml:space="preserve">Gloppen </v>
      </c>
      <c r="E1780" s="10" t="str">
        <f>CONCATENATE(base_piv2[[#This Row],[kommune]]," (",base_piv2[[#This Row],[fotoår]],")")</f>
        <v>Gloppen  (2005)</v>
      </c>
      <c r="F1780" s="10" t="s">
        <v>467</v>
      </c>
      <c r="G1780" s="10">
        <v>47</v>
      </c>
      <c r="H1780" s="11" t="s">
        <v>911</v>
      </c>
    </row>
    <row r="1781" spans="1:8">
      <c r="A1781" s="10" t="s">
        <v>261</v>
      </c>
      <c r="B1781" s="10" t="str">
        <f>MID(base_piv2[[#This Row],[fnr fylke]],4,25)</f>
        <v>Sogn og Fjordane</v>
      </c>
      <c r="C1781" s="10" t="s">
        <v>733</v>
      </c>
      <c r="D1781" s="10" t="str">
        <f>MID(base_piv2[[#This Row],[knr kommune]],6,25)</f>
        <v xml:space="preserve">Gloppen </v>
      </c>
      <c r="E1781" s="10" t="str">
        <f>CONCATENATE(base_piv2[[#This Row],[kommune]]," (",base_piv2[[#This Row],[fotoår]],")")</f>
        <v>Gloppen  (2005)</v>
      </c>
      <c r="F1781" s="10" t="s">
        <v>466</v>
      </c>
      <c r="G1781" s="10">
        <v>1</v>
      </c>
      <c r="H1781" s="11" t="s">
        <v>911</v>
      </c>
    </row>
    <row r="1782" spans="1:8">
      <c r="A1782" s="10" t="s">
        <v>261</v>
      </c>
      <c r="B1782" s="10" t="str">
        <f>MID(base_piv2[[#This Row],[fnr fylke]],4,25)</f>
        <v>Sogn og Fjordane</v>
      </c>
      <c r="C1782" s="10" t="s">
        <v>733</v>
      </c>
      <c r="D1782" s="10" t="str">
        <f>MID(base_piv2[[#This Row],[knr kommune]],6,25)</f>
        <v xml:space="preserve">Gloppen </v>
      </c>
      <c r="E1782" s="10" t="str">
        <f>CONCATENATE(base_piv2[[#This Row],[kommune]]," (",base_piv2[[#This Row],[fotoår]],")")</f>
        <v>Gloppen  (2005)</v>
      </c>
      <c r="F1782" s="10" t="s">
        <v>468</v>
      </c>
      <c r="G1782" s="10">
        <v>54</v>
      </c>
      <c r="H1782" s="11" t="s">
        <v>911</v>
      </c>
    </row>
    <row r="1783" spans="1:8">
      <c r="A1783" s="10" t="s">
        <v>261</v>
      </c>
      <c r="B1783" s="10" t="str">
        <f>MID(base_piv2[[#This Row],[fnr fylke]],4,25)</f>
        <v>Sogn og Fjordane</v>
      </c>
      <c r="C1783" s="10" t="s">
        <v>733</v>
      </c>
      <c r="D1783" s="10" t="str">
        <f>MID(base_piv2[[#This Row],[knr kommune]],6,25)</f>
        <v xml:space="preserve">Gloppen </v>
      </c>
      <c r="E1783" s="10" t="str">
        <f>CONCATENATE(base_piv2[[#This Row],[kommune]]," (",base_piv2[[#This Row],[fotoår]],")")</f>
        <v>Gloppen  (2005)</v>
      </c>
      <c r="F1783" s="10" t="s">
        <v>918</v>
      </c>
      <c r="G1783" s="10">
        <v>35</v>
      </c>
      <c r="H1783" s="11" t="s">
        <v>911</v>
      </c>
    </row>
    <row r="1784" spans="1:8">
      <c r="A1784" s="10" t="s">
        <v>261</v>
      </c>
      <c r="B1784" s="10" t="str">
        <f>MID(base_piv2[[#This Row],[fnr fylke]],4,25)</f>
        <v>Sogn og Fjordane</v>
      </c>
      <c r="C1784" s="10" t="s">
        <v>733</v>
      </c>
      <c r="D1784" s="10" t="str">
        <f>MID(base_piv2[[#This Row],[knr kommune]],6,25)</f>
        <v xml:space="preserve">Gloppen </v>
      </c>
      <c r="E1784" s="10" t="str">
        <f>CONCATENATE(base_piv2[[#This Row],[kommune]]," (",base_piv2[[#This Row],[fotoår]],")")</f>
        <v>Gloppen  (2005)</v>
      </c>
      <c r="F1784" s="10" t="s">
        <v>470</v>
      </c>
      <c r="G1784" s="10">
        <v>56</v>
      </c>
      <c r="H1784" s="11" t="s">
        <v>911</v>
      </c>
    </row>
    <row r="1785" spans="1:8">
      <c r="A1785" s="10" t="s">
        <v>261</v>
      </c>
      <c r="B1785" s="10" t="str">
        <f>MID(base_piv2[[#This Row],[fnr fylke]],4,25)</f>
        <v>Sogn og Fjordane</v>
      </c>
      <c r="C1785" s="10" t="s">
        <v>733</v>
      </c>
      <c r="D1785" s="10" t="str">
        <f>MID(base_piv2[[#This Row],[knr kommune]],6,25)</f>
        <v xml:space="preserve">Gloppen </v>
      </c>
      <c r="E1785" s="10" t="str">
        <f>CONCATENATE(base_piv2[[#This Row],[kommune]]," (",base_piv2[[#This Row],[fotoår]],")")</f>
        <v>Gloppen  (2005)</v>
      </c>
      <c r="F1785" s="10" t="s">
        <v>471</v>
      </c>
      <c r="G1785" s="10">
        <v>7</v>
      </c>
      <c r="H1785" s="11" t="s">
        <v>911</v>
      </c>
    </row>
    <row r="1786" spans="1:8">
      <c r="A1786" s="10" t="s">
        <v>261</v>
      </c>
      <c r="B1786" s="10" t="str">
        <f>MID(base_piv2[[#This Row],[fnr fylke]],4,25)</f>
        <v>Sogn og Fjordane</v>
      </c>
      <c r="C1786" s="10" t="s">
        <v>733</v>
      </c>
      <c r="D1786" s="10" t="str">
        <f>MID(base_piv2[[#This Row],[knr kommune]],6,25)</f>
        <v xml:space="preserve">Gloppen </v>
      </c>
      <c r="E1786" s="10" t="str">
        <f>CONCATENATE(base_piv2[[#This Row],[kommune]]," (",base_piv2[[#This Row],[fotoår]],")")</f>
        <v>Gloppen  (2005)</v>
      </c>
      <c r="F1786" s="10" t="s">
        <v>472</v>
      </c>
      <c r="G1786" s="10">
        <v>11</v>
      </c>
      <c r="H1786" s="11" t="s">
        <v>911</v>
      </c>
    </row>
    <row r="1787" spans="1:8">
      <c r="A1787" s="10" t="s">
        <v>261</v>
      </c>
      <c r="B1787" s="10" t="str">
        <f>MID(base_piv2[[#This Row],[fnr fylke]],4,25)</f>
        <v>Sogn og Fjordane</v>
      </c>
      <c r="C1787" s="10" t="s">
        <v>734</v>
      </c>
      <c r="D1787" s="10" t="str">
        <f>MID(base_piv2[[#This Row],[knr kommune]],6,25)</f>
        <v xml:space="preserve">Stryn </v>
      </c>
      <c r="E1787" s="10" t="str">
        <f>CONCATENATE(base_piv2[[#This Row],[kommune]]," (",base_piv2[[#This Row],[fotoår]],")")</f>
        <v>Stryn  (2006)</v>
      </c>
      <c r="F1787" s="10" t="s">
        <v>467</v>
      </c>
      <c r="G1787" s="10">
        <v>72</v>
      </c>
      <c r="H1787" s="11" t="s">
        <v>910</v>
      </c>
    </row>
    <row r="1788" spans="1:8">
      <c r="A1788" s="10" t="s">
        <v>261</v>
      </c>
      <c r="B1788" s="10" t="str">
        <f>MID(base_piv2[[#This Row],[fnr fylke]],4,25)</f>
        <v>Sogn og Fjordane</v>
      </c>
      <c r="C1788" s="10" t="s">
        <v>734</v>
      </c>
      <c r="D1788" s="10" t="str">
        <f>MID(base_piv2[[#This Row],[knr kommune]],6,25)</f>
        <v xml:space="preserve">Stryn </v>
      </c>
      <c r="E1788" s="10" t="str">
        <f>CONCATENATE(base_piv2[[#This Row],[kommune]]," (",base_piv2[[#This Row],[fotoår]],")")</f>
        <v>Stryn  (2006)</v>
      </c>
      <c r="F1788" s="10" t="s">
        <v>466</v>
      </c>
      <c r="G1788" s="10">
        <v>15</v>
      </c>
      <c r="H1788" s="11" t="s">
        <v>910</v>
      </c>
    </row>
    <row r="1789" spans="1:8">
      <c r="A1789" s="10" t="s">
        <v>261</v>
      </c>
      <c r="B1789" s="10" t="str">
        <f>MID(base_piv2[[#This Row],[fnr fylke]],4,25)</f>
        <v>Sogn og Fjordane</v>
      </c>
      <c r="C1789" s="10" t="s">
        <v>734</v>
      </c>
      <c r="D1789" s="10" t="str">
        <f>MID(base_piv2[[#This Row],[knr kommune]],6,25)</f>
        <v xml:space="preserve">Stryn </v>
      </c>
      <c r="E1789" s="10" t="str">
        <f>CONCATENATE(base_piv2[[#This Row],[kommune]]," (",base_piv2[[#This Row],[fotoår]],")")</f>
        <v>Stryn  (2006)</v>
      </c>
      <c r="F1789" s="10" t="s">
        <v>468</v>
      </c>
      <c r="G1789" s="10">
        <v>44</v>
      </c>
      <c r="H1789" s="11" t="s">
        <v>910</v>
      </c>
    </row>
    <row r="1790" spans="1:8">
      <c r="A1790" s="10" t="s">
        <v>261</v>
      </c>
      <c r="B1790" s="10" t="str">
        <f>MID(base_piv2[[#This Row],[fnr fylke]],4,25)</f>
        <v>Sogn og Fjordane</v>
      </c>
      <c r="C1790" s="10" t="s">
        <v>734</v>
      </c>
      <c r="D1790" s="10" t="str">
        <f>MID(base_piv2[[#This Row],[knr kommune]],6,25)</f>
        <v xml:space="preserve">Stryn </v>
      </c>
      <c r="E1790" s="10" t="str">
        <f>CONCATENATE(base_piv2[[#This Row],[kommune]]," (",base_piv2[[#This Row],[fotoår]],")")</f>
        <v>Stryn  (2006)</v>
      </c>
      <c r="F1790" s="10" t="s">
        <v>918</v>
      </c>
      <c r="G1790" s="10">
        <v>51</v>
      </c>
      <c r="H1790" s="11" t="s">
        <v>910</v>
      </c>
    </row>
    <row r="1791" spans="1:8">
      <c r="A1791" s="10" t="s">
        <v>261</v>
      </c>
      <c r="B1791" s="10" t="str">
        <f>MID(base_piv2[[#This Row],[fnr fylke]],4,25)</f>
        <v>Sogn og Fjordane</v>
      </c>
      <c r="C1791" s="10" t="s">
        <v>734</v>
      </c>
      <c r="D1791" s="10" t="str">
        <f>MID(base_piv2[[#This Row],[knr kommune]],6,25)</f>
        <v xml:space="preserve">Stryn </v>
      </c>
      <c r="E1791" s="10" t="str">
        <f>CONCATENATE(base_piv2[[#This Row],[kommune]]," (",base_piv2[[#This Row],[fotoår]],")")</f>
        <v>Stryn  (2006)</v>
      </c>
      <c r="F1791" s="10" t="s">
        <v>470</v>
      </c>
      <c r="G1791" s="10">
        <v>80</v>
      </c>
      <c r="H1791" s="11" t="s">
        <v>910</v>
      </c>
    </row>
    <row r="1792" spans="1:8">
      <c r="A1792" s="10" t="s">
        <v>261</v>
      </c>
      <c r="B1792" s="10" t="str">
        <f>MID(base_piv2[[#This Row],[fnr fylke]],4,25)</f>
        <v>Sogn og Fjordane</v>
      </c>
      <c r="C1792" s="10" t="s">
        <v>734</v>
      </c>
      <c r="D1792" s="10" t="str">
        <f>MID(base_piv2[[#This Row],[knr kommune]],6,25)</f>
        <v xml:space="preserve">Stryn </v>
      </c>
      <c r="E1792" s="10" t="str">
        <f>CONCATENATE(base_piv2[[#This Row],[kommune]]," (",base_piv2[[#This Row],[fotoår]],")")</f>
        <v>Stryn  (2006)</v>
      </c>
      <c r="F1792" s="10" t="s">
        <v>471</v>
      </c>
      <c r="G1792" s="10">
        <v>12</v>
      </c>
      <c r="H1792" s="11" t="s">
        <v>910</v>
      </c>
    </row>
    <row r="1793" spans="1:8">
      <c r="A1793" s="10" t="s">
        <v>261</v>
      </c>
      <c r="B1793" s="10" t="str">
        <f>MID(base_piv2[[#This Row],[fnr fylke]],4,25)</f>
        <v>Sogn og Fjordane</v>
      </c>
      <c r="C1793" s="10" t="s">
        <v>734</v>
      </c>
      <c r="D1793" s="10" t="str">
        <f>MID(base_piv2[[#This Row],[knr kommune]],6,25)</f>
        <v xml:space="preserve">Stryn </v>
      </c>
      <c r="E1793" s="10" t="str">
        <f>CONCATENATE(base_piv2[[#This Row],[kommune]]," (",base_piv2[[#This Row],[fotoår]],")")</f>
        <v>Stryn  (2006)</v>
      </c>
      <c r="F1793" s="10" t="s">
        <v>472</v>
      </c>
      <c r="G1793" s="10">
        <v>39</v>
      </c>
      <c r="H1793" s="11" t="s">
        <v>910</v>
      </c>
    </row>
    <row r="1794" spans="1:8">
      <c r="A1794" s="10" t="s">
        <v>261</v>
      </c>
      <c r="B1794" s="10" t="str">
        <f>MID(base_piv2[[#This Row],[fnr fylke]],4,25)</f>
        <v>Sogn og Fjordane</v>
      </c>
      <c r="C1794" s="10" t="s">
        <v>735</v>
      </c>
      <c r="D1794" s="10" t="str">
        <f>MID(base_piv2[[#This Row],[knr kommune]],6,25)</f>
        <v xml:space="preserve">Molde </v>
      </c>
      <c r="E1794" s="10" t="str">
        <f>CONCATENATE(base_piv2[[#This Row],[kommune]]," (",base_piv2[[#This Row],[fotoår]],")")</f>
        <v>Molde  (2006)</v>
      </c>
      <c r="F1794" s="10" t="s">
        <v>467</v>
      </c>
      <c r="G1794" s="10">
        <v>62</v>
      </c>
      <c r="H1794" s="11" t="s">
        <v>910</v>
      </c>
    </row>
    <row r="1795" spans="1:8">
      <c r="A1795" s="10" t="s">
        <v>261</v>
      </c>
      <c r="B1795" s="10" t="str">
        <f>MID(base_piv2[[#This Row],[fnr fylke]],4,25)</f>
        <v>Sogn og Fjordane</v>
      </c>
      <c r="C1795" s="10" t="s">
        <v>735</v>
      </c>
      <c r="D1795" s="10" t="str">
        <f>MID(base_piv2[[#This Row],[knr kommune]],6,25)</f>
        <v xml:space="preserve">Molde </v>
      </c>
      <c r="E1795" s="10" t="str">
        <f>CONCATENATE(base_piv2[[#This Row],[kommune]]," (",base_piv2[[#This Row],[fotoår]],")")</f>
        <v>Molde  (2006)</v>
      </c>
      <c r="F1795" s="10" t="s">
        <v>466</v>
      </c>
      <c r="G1795" s="10">
        <v>15</v>
      </c>
      <c r="H1795" s="11" t="s">
        <v>910</v>
      </c>
    </row>
    <row r="1796" spans="1:8">
      <c r="A1796" s="10" t="s">
        <v>261</v>
      </c>
      <c r="B1796" s="10" t="str">
        <f>MID(base_piv2[[#This Row],[fnr fylke]],4,25)</f>
        <v>Sogn og Fjordane</v>
      </c>
      <c r="C1796" s="10" t="s">
        <v>735</v>
      </c>
      <c r="D1796" s="10" t="str">
        <f>MID(base_piv2[[#This Row],[knr kommune]],6,25)</f>
        <v xml:space="preserve">Molde </v>
      </c>
      <c r="E1796" s="10" t="str">
        <f>CONCATENATE(base_piv2[[#This Row],[kommune]]," (",base_piv2[[#This Row],[fotoår]],")")</f>
        <v>Molde  (2006)</v>
      </c>
      <c r="F1796" s="10" t="s">
        <v>468</v>
      </c>
      <c r="G1796" s="10">
        <v>48</v>
      </c>
      <c r="H1796" s="11" t="s">
        <v>910</v>
      </c>
    </row>
    <row r="1797" spans="1:8">
      <c r="A1797" s="10" t="s">
        <v>261</v>
      </c>
      <c r="B1797" s="10" t="str">
        <f>MID(base_piv2[[#This Row],[fnr fylke]],4,25)</f>
        <v>Sogn og Fjordane</v>
      </c>
      <c r="C1797" s="10" t="s">
        <v>735</v>
      </c>
      <c r="D1797" s="10" t="str">
        <f>MID(base_piv2[[#This Row],[knr kommune]],6,25)</f>
        <v xml:space="preserve">Molde </v>
      </c>
      <c r="E1797" s="10" t="str">
        <f>CONCATENATE(base_piv2[[#This Row],[kommune]]," (",base_piv2[[#This Row],[fotoår]],")")</f>
        <v>Molde  (2006)</v>
      </c>
      <c r="F1797" s="10" t="s">
        <v>918</v>
      </c>
      <c r="G1797" s="10">
        <v>13</v>
      </c>
      <c r="H1797" s="11" t="s">
        <v>910</v>
      </c>
    </row>
    <row r="1798" spans="1:8">
      <c r="A1798" s="10" t="s">
        <v>261</v>
      </c>
      <c r="B1798" s="10" t="str">
        <f>MID(base_piv2[[#This Row],[fnr fylke]],4,25)</f>
        <v>Sogn og Fjordane</v>
      </c>
      <c r="C1798" s="10" t="s">
        <v>735</v>
      </c>
      <c r="D1798" s="10" t="str">
        <f>MID(base_piv2[[#This Row],[knr kommune]],6,25)</f>
        <v xml:space="preserve">Molde </v>
      </c>
      <c r="E1798" s="10" t="str">
        <f>CONCATENATE(base_piv2[[#This Row],[kommune]]," (",base_piv2[[#This Row],[fotoår]],")")</f>
        <v>Molde  (2006)</v>
      </c>
      <c r="F1798" s="10" t="s">
        <v>470</v>
      </c>
      <c r="G1798" s="10">
        <v>15</v>
      </c>
      <c r="H1798" s="11" t="s">
        <v>910</v>
      </c>
    </row>
    <row r="1799" spans="1:8">
      <c r="A1799" s="10" t="s">
        <v>261</v>
      </c>
      <c r="B1799" s="10" t="str">
        <f>MID(base_piv2[[#This Row],[fnr fylke]],4,25)</f>
        <v>Sogn og Fjordane</v>
      </c>
      <c r="C1799" s="10" t="s">
        <v>735</v>
      </c>
      <c r="D1799" s="10" t="str">
        <f>MID(base_piv2[[#This Row],[knr kommune]],6,25)</f>
        <v xml:space="preserve">Molde </v>
      </c>
      <c r="E1799" s="10" t="str">
        <f>CONCATENATE(base_piv2[[#This Row],[kommune]]," (",base_piv2[[#This Row],[fotoår]],")")</f>
        <v>Molde  (2006)</v>
      </c>
      <c r="F1799" s="10" t="s">
        <v>471</v>
      </c>
      <c r="G1799" s="10">
        <v>14</v>
      </c>
      <c r="H1799" s="11" t="s">
        <v>910</v>
      </c>
    </row>
    <row r="1800" spans="1:8">
      <c r="A1800" s="10" t="s">
        <v>261</v>
      </c>
      <c r="B1800" s="10" t="str">
        <f>MID(base_piv2[[#This Row],[fnr fylke]],4,25)</f>
        <v>Sogn og Fjordane</v>
      </c>
      <c r="C1800" s="10" t="s">
        <v>735</v>
      </c>
      <c r="D1800" s="10" t="str">
        <f>MID(base_piv2[[#This Row],[knr kommune]],6,25)</f>
        <v xml:space="preserve">Molde </v>
      </c>
      <c r="E1800" s="10" t="str">
        <f>CONCATENATE(base_piv2[[#This Row],[kommune]]," (",base_piv2[[#This Row],[fotoår]],")")</f>
        <v>Molde  (2006)</v>
      </c>
      <c r="F1800" s="10" t="s">
        <v>472</v>
      </c>
      <c r="G1800" s="10">
        <v>18</v>
      </c>
      <c r="H1800" s="11" t="s">
        <v>910</v>
      </c>
    </row>
    <row r="1801" spans="1:8">
      <c r="A1801" s="10" t="s">
        <v>261</v>
      </c>
      <c r="B1801" s="10" t="str">
        <f>MID(base_piv2[[#This Row],[fnr fylke]],4,25)</f>
        <v>Sogn og Fjordane</v>
      </c>
      <c r="C1801" s="10" t="s">
        <v>736</v>
      </c>
      <c r="D1801" s="10" t="str">
        <f>MID(base_piv2[[#This Row],[knr kommune]],6,25)</f>
        <v xml:space="preserve">Ålesund </v>
      </c>
      <c r="E1801" s="10" t="str">
        <f>CONCATENATE(base_piv2[[#This Row],[kommune]]," (",base_piv2[[#This Row],[fotoår]],")")</f>
        <v>Ålesund  (2006)</v>
      </c>
      <c r="F1801" s="10" t="s">
        <v>467</v>
      </c>
      <c r="G1801" s="10">
        <v>221</v>
      </c>
      <c r="H1801" s="11" t="s">
        <v>910</v>
      </c>
    </row>
    <row r="1802" spans="1:8">
      <c r="A1802" s="10" t="s">
        <v>261</v>
      </c>
      <c r="B1802" s="10" t="str">
        <f>MID(base_piv2[[#This Row],[fnr fylke]],4,25)</f>
        <v>Sogn og Fjordane</v>
      </c>
      <c r="C1802" s="10" t="s">
        <v>736</v>
      </c>
      <c r="D1802" s="10" t="str">
        <f>MID(base_piv2[[#This Row],[knr kommune]],6,25)</f>
        <v xml:space="preserve">Ålesund </v>
      </c>
      <c r="E1802" s="10" t="str">
        <f>CONCATENATE(base_piv2[[#This Row],[kommune]]," (",base_piv2[[#This Row],[fotoår]],")")</f>
        <v>Ålesund  (2006)</v>
      </c>
      <c r="F1802" s="10" t="s">
        <v>466</v>
      </c>
      <c r="G1802" s="10">
        <v>3</v>
      </c>
      <c r="H1802" s="11" t="s">
        <v>910</v>
      </c>
    </row>
    <row r="1803" spans="1:8">
      <c r="A1803" s="10" t="s">
        <v>261</v>
      </c>
      <c r="B1803" s="10" t="str">
        <f>MID(base_piv2[[#This Row],[fnr fylke]],4,25)</f>
        <v>Sogn og Fjordane</v>
      </c>
      <c r="C1803" s="10" t="s">
        <v>736</v>
      </c>
      <c r="D1803" s="10" t="str">
        <f>MID(base_piv2[[#This Row],[knr kommune]],6,25)</f>
        <v xml:space="preserve">Ålesund </v>
      </c>
      <c r="E1803" s="10" t="str">
        <f>CONCATENATE(base_piv2[[#This Row],[kommune]]," (",base_piv2[[#This Row],[fotoår]],")")</f>
        <v>Ålesund  (2006)</v>
      </c>
      <c r="F1803" s="10" t="s">
        <v>468</v>
      </c>
      <c r="G1803" s="10">
        <v>1</v>
      </c>
      <c r="H1803" s="11" t="s">
        <v>910</v>
      </c>
    </row>
    <row r="1804" spans="1:8">
      <c r="A1804" s="10" t="s">
        <v>261</v>
      </c>
      <c r="B1804" s="10" t="str">
        <f>MID(base_piv2[[#This Row],[fnr fylke]],4,25)</f>
        <v>Sogn og Fjordane</v>
      </c>
      <c r="C1804" s="10" t="s">
        <v>736</v>
      </c>
      <c r="D1804" s="10" t="str">
        <f>MID(base_piv2[[#This Row],[knr kommune]],6,25)</f>
        <v xml:space="preserve">Ålesund </v>
      </c>
      <c r="E1804" s="10" t="str">
        <f>CONCATENATE(base_piv2[[#This Row],[kommune]]," (",base_piv2[[#This Row],[fotoår]],")")</f>
        <v>Ålesund  (2006)</v>
      </c>
      <c r="F1804" s="10" t="s">
        <v>918</v>
      </c>
      <c r="G1804" s="10">
        <v>40</v>
      </c>
      <c r="H1804" s="11" t="s">
        <v>910</v>
      </c>
    </row>
    <row r="1805" spans="1:8">
      <c r="A1805" s="10" t="s">
        <v>261</v>
      </c>
      <c r="B1805" s="10" t="str">
        <f>MID(base_piv2[[#This Row],[fnr fylke]],4,25)</f>
        <v>Sogn og Fjordane</v>
      </c>
      <c r="C1805" s="10" t="s">
        <v>736</v>
      </c>
      <c r="D1805" s="10" t="str">
        <f>MID(base_piv2[[#This Row],[knr kommune]],6,25)</f>
        <v xml:space="preserve">Ålesund </v>
      </c>
      <c r="E1805" s="10" t="str">
        <f>CONCATENATE(base_piv2[[#This Row],[kommune]]," (",base_piv2[[#This Row],[fotoår]],")")</f>
        <v>Ålesund  (2006)</v>
      </c>
      <c r="F1805" s="10" t="s">
        <v>470</v>
      </c>
      <c r="G1805" s="10">
        <v>47</v>
      </c>
      <c r="H1805" s="11" t="s">
        <v>910</v>
      </c>
    </row>
    <row r="1806" spans="1:8">
      <c r="A1806" s="10" t="s">
        <v>261</v>
      </c>
      <c r="B1806" s="10" t="str">
        <f>MID(base_piv2[[#This Row],[fnr fylke]],4,25)</f>
        <v>Sogn og Fjordane</v>
      </c>
      <c r="C1806" s="10" t="s">
        <v>736</v>
      </c>
      <c r="D1806" s="10" t="str">
        <f>MID(base_piv2[[#This Row],[knr kommune]],6,25)</f>
        <v xml:space="preserve">Ålesund </v>
      </c>
      <c r="E1806" s="10" t="str">
        <f>CONCATENATE(base_piv2[[#This Row],[kommune]]," (",base_piv2[[#This Row],[fotoår]],")")</f>
        <v>Ålesund  (2006)</v>
      </c>
      <c r="F1806" s="10" t="s">
        <v>471</v>
      </c>
      <c r="G1806" s="10">
        <v>16</v>
      </c>
      <c r="H1806" s="11" t="s">
        <v>910</v>
      </c>
    </row>
    <row r="1807" spans="1:8">
      <c r="A1807" s="10" t="s">
        <v>261</v>
      </c>
      <c r="B1807" s="10" t="str">
        <f>MID(base_piv2[[#This Row],[fnr fylke]],4,25)</f>
        <v>Sogn og Fjordane</v>
      </c>
      <c r="C1807" s="10" t="s">
        <v>736</v>
      </c>
      <c r="D1807" s="10" t="str">
        <f>MID(base_piv2[[#This Row],[knr kommune]],6,25)</f>
        <v xml:space="preserve">Ålesund </v>
      </c>
      <c r="E1807" s="10" t="str">
        <f>CONCATENATE(base_piv2[[#This Row],[kommune]]," (",base_piv2[[#This Row],[fotoår]],")")</f>
        <v>Ålesund  (2006)</v>
      </c>
      <c r="F1807" s="10" t="s">
        <v>472</v>
      </c>
      <c r="G1807" s="10">
        <v>19</v>
      </c>
      <c r="H1807" s="11" t="s">
        <v>910</v>
      </c>
    </row>
    <row r="1808" spans="1:8">
      <c r="A1808" s="10" t="s">
        <v>288</v>
      </c>
      <c r="B1808" s="10" t="str">
        <f>MID(base_piv2[[#This Row],[fnr fylke]],4,25)</f>
        <v>Møre og Romsdal</v>
      </c>
      <c r="C1808" s="10" t="s">
        <v>737</v>
      </c>
      <c r="D1808" s="10" t="str">
        <f>MID(base_piv2[[#This Row],[knr kommune]],6,25)</f>
        <v xml:space="preserve">Kristiansund </v>
      </c>
      <c r="E1808" s="10" t="str">
        <f>CONCATENATE(base_piv2[[#This Row],[kommune]]," (",base_piv2[[#This Row],[fotoår]],")")</f>
        <v>Kristiansund  (2003)</v>
      </c>
      <c r="F1808" s="10" t="s">
        <v>467</v>
      </c>
      <c r="G1808" s="10">
        <v>71</v>
      </c>
      <c r="H1808" s="11" t="s">
        <v>904</v>
      </c>
    </row>
    <row r="1809" spans="1:8">
      <c r="A1809" s="10" t="s">
        <v>288</v>
      </c>
      <c r="B1809" s="10" t="str">
        <f>MID(base_piv2[[#This Row],[fnr fylke]],4,25)</f>
        <v>Møre og Romsdal</v>
      </c>
      <c r="C1809" s="10" t="s">
        <v>737</v>
      </c>
      <c r="D1809" s="10" t="str">
        <f>MID(base_piv2[[#This Row],[knr kommune]],6,25)</f>
        <v xml:space="preserve">Kristiansund </v>
      </c>
      <c r="E1809" s="10" t="str">
        <f>CONCATENATE(base_piv2[[#This Row],[kommune]]," (",base_piv2[[#This Row],[fotoår]],")")</f>
        <v>Kristiansund  (2003)</v>
      </c>
      <c r="F1809" s="10" t="s">
        <v>466</v>
      </c>
      <c r="G1809" s="10">
        <v>4</v>
      </c>
      <c r="H1809" s="11" t="s">
        <v>904</v>
      </c>
    </row>
    <row r="1810" spans="1:8">
      <c r="A1810" s="10" t="s">
        <v>288</v>
      </c>
      <c r="B1810" s="10" t="str">
        <f>MID(base_piv2[[#This Row],[fnr fylke]],4,25)</f>
        <v>Møre og Romsdal</v>
      </c>
      <c r="C1810" s="10" t="s">
        <v>737</v>
      </c>
      <c r="D1810" s="10" t="str">
        <f>MID(base_piv2[[#This Row],[knr kommune]],6,25)</f>
        <v xml:space="preserve">Kristiansund </v>
      </c>
      <c r="E1810" s="10" t="str">
        <f>CONCATENATE(base_piv2[[#This Row],[kommune]]," (",base_piv2[[#This Row],[fotoår]],")")</f>
        <v>Kristiansund  (2003)</v>
      </c>
      <c r="F1810" s="10" t="s">
        <v>468</v>
      </c>
      <c r="G1810" s="10">
        <v>6</v>
      </c>
      <c r="H1810" s="11" t="s">
        <v>904</v>
      </c>
    </row>
    <row r="1811" spans="1:8">
      <c r="A1811" s="10" t="s">
        <v>288</v>
      </c>
      <c r="B1811" s="10" t="str">
        <f>MID(base_piv2[[#This Row],[fnr fylke]],4,25)</f>
        <v>Møre og Romsdal</v>
      </c>
      <c r="C1811" s="10" t="s">
        <v>737</v>
      </c>
      <c r="D1811" s="10" t="str">
        <f>MID(base_piv2[[#This Row],[knr kommune]],6,25)</f>
        <v xml:space="preserve">Kristiansund </v>
      </c>
      <c r="E1811" s="10" t="str">
        <f>CONCATENATE(base_piv2[[#This Row],[kommune]]," (",base_piv2[[#This Row],[fotoår]],")")</f>
        <v>Kristiansund  (2003)</v>
      </c>
      <c r="F1811" s="10" t="s">
        <v>918</v>
      </c>
      <c r="G1811" s="10">
        <v>63</v>
      </c>
      <c r="H1811" s="11" t="s">
        <v>904</v>
      </c>
    </row>
    <row r="1812" spans="1:8">
      <c r="A1812" s="10" t="s">
        <v>288</v>
      </c>
      <c r="B1812" s="10" t="str">
        <f>MID(base_piv2[[#This Row],[fnr fylke]],4,25)</f>
        <v>Møre og Romsdal</v>
      </c>
      <c r="C1812" s="10" t="s">
        <v>737</v>
      </c>
      <c r="D1812" s="10" t="str">
        <f>MID(base_piv2[[#This Row],[knr kommune]],6,25)</f>
        <v xml:space="preserve">Kristiansund </v>
      </c>
      <c r="E1812" s="10" t="str">
        <f>CONCATENATE(base_piv2[[#This Row],[kommune]]," (",base_piv2[[#This Row],[fotoår]],")")</f>
        <v>Kristiansund  (2003)</v>
      </c>
      <c r="F1812" s="10" t="s">
        <v>470</v>
      </c>
      <c r="G1812" s="10">
        <v>14</v>
      </c>
      <c r="H1812" s="11" t="s">
        <v>904</v>
      </c>
    </row>
    <row r="1813" spans="1:8">
      <c r="A1813" s="10" t="s">
        <v>288</v>
      </c>
      <c r="B1813" s="10" t="str">
        <f>MID(base_piv2[[#This Row],[fnr fylke]],4,25)</f>
        <v>Møre og Romsdal</v>
      </c>
      <c r="C1813" s="10" t="s">
        <v>737</v>
      </c>
      <c r="D1813" s="10" t="str">
        <f>MID(base_piv2[[#This Row],[knr kommune]],6,25)</f>
        <v xml:space="preserve">Kristiansund </v>
      </c>
      <c r="E1813" s="10" t="str">
        <f>CONCATENATE(base_piv2[[#This Row],[kommune]]," (",base_piv2[[#This Row],[fotoår]],")")</f>
        <v>Kristiansund  (2003)</v>
      </c>
      <c r="F1813" s="10" t="s">
        <v>471</v>
      </c>
      <c r="G1813" s="10">
        <v>29</v>
      </c>
      <c r="H1813" s="11" t="s">
        <v>904</v>
      </c>
    </row>
    <row r="1814" spans="1:8">
      <c r="A1814" s="10" t="s">
        <v>288</v>
      </c>
      <c r="B1814" s="10" t="str">
        <f>MID(base_piv2[[#This Row],[fnr fylke]],4,25)</f>
        <v>Møre og Romsdal</v>
      </c>
      <c r="C1814" s="10" t="s">
        <v>737</v>
      </c>
      <c r="D1814" s="10" t="str">
        <f>MID(base_piv2[[#This Row],[knr kommune]],6,25)</f>
        <v xml:space="preserve">Kristiansund </v>
      </c>
      <c r="E1814" s="10" t="str">
        <f>CONCATENATE(base_piv2[[#This Row],[kommune]]," (",base_piv2[[#This Row],[fotoår]],")")</f>
        <v>Kristiansund  (2003)</v>
      </c>
      <c r="F1814" s="10" t="s">
        <v>472</v>
      </c>
      <c r="G1814" s="10">
        <v>2</v>
      </c>
      <c r="H1814" s="11" t="s">
        <v>904</v>
      </c>
    </row>
    <row r="1815" spans="1:8">
      <c r="A1815" s="10" t="s">
        <v>288</v>
      </c>
      <c r="B1815" s="10" t="str">
        <f>MID(base_piv2[[#This Row],[fnr fylke]],4,25)</f>
        <v>Møre og Romsdal</v>
      </c>
      <c r="C1815" s="10" t="s">
        <v>738</v>
      </c>
      <c r="D1815" s="10" t="str">
        <f>MID(base_piv2[[#This Row],[knr kommune]],6,25)</f>
        <v xml:space="preserve">Vanylven </v>
      </c>
      <c r="E1815" s="10" t="str">
        <f>CONCATENATE(base_piv2[[#This Row],[kommune]]," (",base_piv2[[#This Row],[fotoår]],")")</f>
        <v>Vanylven  (2007)</v>
      </c>
      <c r="F1815" s="10" t="s">
        <v>467</v>
      </c>
      <c r="G1815" s="10">
        <v>43</v>
      </c>
      <c r="H1815" s="11" t="s">
        <v>907</v>
      </c>
    </row>
    <row r="1816" spans="1:8">
      <c r="A1816" s="10" t="s">
        <v>288</v>
      </c>
      <c r="B1816" s="10" t="str">
        <f>MID(base_piv2[[#This Row],[fnr fylke]],4,25)</f>
        <v>Møre og Romsdal</v>
      </c>
      <c r="C1816" s="10" t="s">
        <v>738</v>
      </c>
      <c r="D1816" s="10" t="str">
        <f>MID(base_piv2[[#This Row],[knr kommune]],6,25)</f>
        <v xml:space="preserve">Vanylven </v>
      </c>
      <c r="E1816" s="10" t="str">
        <f>CONCATENATE(base_piv2[[#This Row],[kommune]]," (",base_piv2[[#This Row],[fotoår]],")")</f>
        <v>Vanylven  (2007)</v>
      </c>
      <c r="F1816" s="10" t="s">
        <v>466</v>
      </c>
      <c r="G1816" s="10">
        <v>2</v>
      </c>
      <c r="H1816" s="11" t="s">
        <v>907</v>
      </c>
    </row>
    <row r="1817" spans="1:8">
      <c r="A1817" s="10" t="s">
        <v>288</v>
      </c>
      <c r="B1817" s="10" t="str">
        <f>MID(base_piv2[[#This Row],[fnr fylke]],4,25)</f>
        <v>Møre og Romsdal</v>
      </c>
      <c r="C1817" s="10" t="s">
        <v>738</v>
      </c>
      <c r="D1817" s="10" t="str">
        <f>MID(base_piv2[[#This Row],[knr kommune]],6,25)</f>
        <v xml:space="preserve">Vanylven </v>
      </c>
      <c r="E1817" s="10" t="str">
        <f>CONCATENATE(base_piv2[[#This Row],[kommune]]," (",base_piv2[[#This Row],[fotoår]],")")</f>
        <v>Vanylven  (2007)</v>
      </c>
      <c r="F1817" s="10" t="s">
        <v>468</v>
      </c>
      <c r="G1817" s="10">
        <v>17</v>
      </c>
      <c r="H1817" s="11" t="s">
        <v>907</v>
      </c>
    </row>
    <row r="1818" spans="1:8">
      <c r="A1818" s="10" t="s">
        <v>288</v>
      </c>
      <c r="B1818" s="10" t="str">
        <f>MID(base_piv2[[#This Row],[fnr fylke]],4,25)</f>
        <v>Møre og Romsdal</v>
      </c>
      <c r="C1818" s="10" t="s">
        <v>738</v>
      </c>
      <c r="D1818" s="10" t="str">
        <f>MID(base_piv2[[#This Row],[knr kommune]],6,25)</f>
        <v xml:space="preserve">Vanylven </v>
      </c>
      <c r="E1818" s="10" t="str">
        <f>CONCATENATE(base_piv2[[#This Row],[kommune]]," (",base_piv2[[#This Row],[fotoår]],")")</f>
        <v>Vanylven  (2007)</v>
      </c>
      <c r="F1818" s="10" t="s">
        <v>918</v>
      </c>
      <c r="G1818" s="10">
        <v>29</v>
      </c>
      <c r="H1818" s="11" t="s">
        <v>907</v>
      </c>
    </row>
    <row r="1819" spans="1:8">
      <c r="A1819" s="10" t="s">
        <v>288</v>
      </c>
      <c r="B1819" s="10" t="str">
        <f>MID(base_piv2[[#This Row],[fnr fylke]],4,25)</f>
        <v>Møre og Romsdal</v>
      </c>
      <c r="C1819" s="10" t="s">
        <v>738</v>
      </c>
      <c r="D1819" s="10" t="str">
        <f>MID(base_piv2[[#This Row],[knr kommune]],6,25)</f>
        <v xml:space="preserve">Vanylven </v>
      </c>
      <c r="E1819" s="10" t="str">
        <f>CONCATENATE(base_piv2[[#This Row],[kommune]]," (",base_piv2[[#This Row],[fotoår]],")")</f>
        <v>Vanylven  (2007)</v>
      </c>
      <c r="F1819" s="10" t="s">
        <v>470</v>
      </c>
      <c r="G1819" s="10">
        <v>29</v>
      </c>
      <c r="H1819" s="11" t="s">
        <v>907</v>
      </c>
    </row>
    <row r="1820" spans="1:8">
      <c r="A1820" s="10" t="s">
        <v>288</v>
      </c>
      <c r="B1820" s="10" t="str">
        <f>MID(base_piv2[[#This Row],[fnr fylke]],4,25)</f>
        <v>Møre og Romsdal</v>
      </c>
      <c r="C1820" s="10" t="s">
        <v>738</v>
      </c>
      <c r="D1820" s="10" t="str">
        <f>MID(base_piv2[[#This Row],[knr kommune]],6,25)</f>
        <v xml:space="preserve">Vanylven </v>
      </c>
      <c r="E1820" s="10" t="str">
        <f>CONCATENATE(base_piv2[[#This Row],[kommune]]," (",base_piv2[[#This Row],[fotoår]],")")</f>
        <v>Vanylven  (2007)</v>
      </c>
      <c r="F1820" s="10" t="s">
        <v>471</v>
      </c>
      <c r="G1820" s="10">
        <v>5</v>
      </c>
      <c r="H1820" s="11" t="s">
        <v>907</v>
      </c>
    </row>
    <row r="1821" spans="1:8">
      <c r="A1821" s="10" t="s">
        <v>288</v>
      </c>
      <c r="B1821" s="10" t="str">
        <f>MID(base_piv2[[#This Row],[fnr fylke]],4,25)</f>
        <v>Møre og Romsdal</v>
      </c>
      <c r="C1821" s="10" t="s">
        <v>738</v>
      </c>
      <c r="D1821" s="10" t="str">
        <f>MID(base_piv2[[#This Row],[knr kommune]],6,25)</f>
        <v xml:space="preserve">Vanylven </v>
      </c>
      <c r="E1821" s="10" t="str">
        <f>CONCATENATE(base_piv2[[#This Row],[kommune]]," (",base_piv2[[#This Row],[fotoår]],")")</f>
        <v>Vanylven  (2007)</v>
      </c>
      <c r="F1821" s="10" t="s">
        <v>472</v>
      </c>
      <c r="G1821" s="10">
        <v>3</v>
      </c>
      <c r="H1821" s="11" t="s">
        <v>907</v>
      </c>
    </row>
    <row r="1822" spans="1:8">
      <c r="A1822" s="10" t="s">
        <v>288</v>
      </c>
      <c r="B1822" s="10" t="str">
        <f>MID(base_piv2[[#This Row],[fnr fylke]],4,25)</f>
        <v>Møre og Romsdal</v>
      </c>
      <c r="C1822" s="10" t="s">
        <v>739</v>
      </c>
      <c r="D1822" s="10" t="str">
        <f>MID(base_piv2[[#This Row],[knr kommune]],6,25)</f>
        <v xml:space="preserve">Sande </v>
      </c>
      <c r="E1822" s="10" t="str">
        <f>CONCATENATE(base_piv2[[#This Row],[kommune]]," (",base_piv2[[#This Row],[fotoår]],")")</f>
        <v>Sande  (2006)</v>
      </c>
      <c r="F1822" s="10" t="s">
        <v>467</v>
      </c>
      <c r="G1822" s="10">
        <v>24</v>
      </c>
      <c r="H1822" s="11" t="s">
        <v>910</v>
      </c>
    </row>
    <row r="1823" spans="1:8">
      <c r="A1823" s="10" t="s">
        <v>288</v>
      </c>
      <c r="B1823" s="10" t="str">
        <f>MID(base_piv2[[#This Row],[fnr fylke]],4,25)</f>
        <v>Møre og Romsdal</v>
      </c>
      <c r="C1823" s="10" t="s">
        <v>739</v>
      </c>
      <c r="D1823" s="10" t="str">
        <f>MID(base_piv2[[#This Row],[knr kommune]],6,25)</f>
        <v xml:space="preserve">Sande </v>
      </c>
      <c r="E1823" s="10" t="str">
        <f>CONCATENATE(base_piv2[[#This Row],[kommune]]," (",base_piv2[[#This Row],[fotoår]],")")</f>
        <v>Sande  (2006)</v>
      </c>
      <c r="F1823" s="10" t="s">
        <v>466</v>
      </c>
      <c r="G1823" s="10">
        <v>4</v>
      </c>
      <c r="H1823" s="11" t="s">
        <v>910</v>
      </c>
    </row>
    <row r="1824" spans="1:8">
      <c r="A1824" s="10" t="s">
        <v>288</v>
      </c>
      <c r="B1824" s="10" t="str">
        <f>MID(base_piv2[[#This Row],[fnr fylke]],4,25)</f>
        <v>Møre og Romsdal</v>
      </c>
      <c r="C1824" s="10" t="s">
        <v>739</v>
      </c>
      <c r="D1824" s="10" t="str">
        <f>MID(base_piv2[[#This Row],[knr kommune]],6,25)</f>
        <v xml:space="preserve">Sande </v>
      </c>
      <c r="E1824" s="10" t="str">
        <f>CONCATENATE(base_piv2[[#This Row],[kommune]]," (",base_piv2[[#This Row],[fotoår]],")")</f>
        <v>Sande  (2006)</v>
      </c>
      <c r="F1824" s="10" t="s">
        <v>468</v>
      </c>
      <c r="G1824" s="10">
        <v>5</v>
      </c>
      <c r="H1824" s="11" t="s">
        <v>910</v>
      </c>
    </row>
    <row r="1825" spans="1:8">
      <c r="A1825" s="10" t="s">
        <v>288</v>
      </c>
      <c r="B1825" s="10" t="str">
        <f>MID(base_piv2[[#This Row],[fnr fylke]],4,25)</f>
        <v>Møre og Romsdal</v>
      </c>
      <c r="C1825" s="10" t="s">
        <v>739</v>
      </c>
      <c r="D1825" s="10" t="str">
        <f>MID(base_piv2[[#This Row],[knr kommune]],6,25)</f>
        <v xml:space="preserve">Sande </v>
      </c>
      <c r="E1825" s="10" t="str">
        <f>CONCATENATE(base_piv2[[#This Row],[kommune]]," (",base_piv2[[#This Row],[fotoår]],")")</f>
        <v>Sande  (2006)</v>
      </c>
      <c r="F1825" s="10" t="s">
        <v>918</v>
      </c>
      <c r="G1825" s="10">
        <v>13</v>
      </c>
      <c r="H1825" s="11" t="s">
        <v>910</v>
      </c>
    </row>
    <row r="1826" spans="1:8">
      <c r="A1826" s="10" t="s">
        <v>288</v>
      </c>
      <c r="B1826" s="10" t="str">
        <f>MID(base_piv2[[#This Row],[fnr fylke]],4,25)</f>
        <v>Møre og Romsdal</v>
      </c>
      <c r="C1826" s="10" t="s">
        <v>739</v>
      </c>
      <c r="D1826" s="10" t="str">
        <f>MID(base_piv2[[#This Row],[knr kommune]],6,25)</f>
        <v xml:space="preserve">Sande </v>
      </c>
      <c r="E1826" s="10" t="str">
        <f>CONCATENATE(base_piv2[[#This Row],[kommune]]," (",base_piv2[[#This Row],[fotoår]],")")</f>
        <v>Sande  (2006)</v>
      </c>
      <c r="F1826" s="10" t="s">
        <v>470</v>
      </c>
      <c r="G1826" s="10">
        <v>7</v>
      </c>
      <c r="H1826" s="11" t="s">
        <v>910</v>
      </c>
    </row>
    <row r="1827" spans="1:8">
      <c r="A1827" s="10" t="s">
        <v>288</v>
      </c>
      <c r="B1827" s="10" t="str">
        <f>MID(base_piv2[[#This Row],[fnr fylke]],4,25)</f>
        <v>Møre og Romsdal</v>
      </c>
      <c r="C1827" s="10" t="s">
        <v>739</v>
      </c>
      <c r="D1827" s="10" t="str">
        <f>MID(base_piv2[[#This Row],[knr kommune]],6,25)</f>
        <v xml:space="preserve">Sande </v>
      </c>
      <c r="E1827" s="10" t="str">
        <f>CONCATENATE(base_piv2[[#This Row],[kommune]]," (",base_piv2[[#This Row],[fotoår]],")")</f>
        <v>Sande  (2006)</v>
      </c>
      <c r="F1827" s="10" t="s">
        <v>471</v>
      </c>
      <c r="G1827" s="10">
        <v>1</v>
      </c>
      <c r="H1827" s="11" t="s">
        <v>910</v>
      </c>
    </row>
    <row r="1828" spans="1:8">
      <c r="A1828" s="10" t="s">
        <v>288</v>
      </c>
      <c r="B1828" s="10" t="str">
        <f>MID(base_piv2[[#This Row],[fnr fylke]],4,25)</f>
        <v>Møre og Romsdal</v>
      </c>
      <c r="C1828" s="10" t="s">
        <v>739</v>
      </c>
      <c r="D1828" s="10" t="str">
        <f>MID(base_piv2[[#This Row],[knr kommune]],6,25)</f>
        <v xml:space="preserve">Sande </v>
      </c>
      <c r="E1828" s="10" t="str">
        <f>CONCATENATE(base_piv2[[#This Row],[kommune]]," (",base_piv2[[#This Row],[fotoår]],")")</f>
        <v>Sande  (2006)</v>
      </c>
      <c r="F1828" s="10" t="s">
        <v>472</v>
      </c>
      <c r="G1828" s="10">
        <v>3</v>
      </c>
      <c r="H1828" s="11" t="s">
        <v>910</v>
      </c>
    </row>
    <row r="1829" spans="1:8">
      <c r="A1829" s="10" t="s">
        <v>288</v>
      </c>
      <c r="B1829" s="10" t="str">
        <f>MID(base_piv2[[#This Row],[fnr fylke]],4,25)</f>
        <v>Møre og Romsdal</v>
      </c>
      <c r="C1829" s="10" t="s">
        <v>740</v>
      </c>
      <c r="D1829" s="10" t="str">
        <f>MID(base_piv2[[#This Row],[knr kommune]],6,25)</f>
        <v xml:space="preserve">Herøy </v>
      </c>
      <c r="E1829" s="10" t="str">
        <f>CONCATENATE(base_piv2[[#This Row],[kommune]]," (",base_piv2[[#This Row],[fotoår]],")")</f>
        <v>Herøy  (2006)</v>
      </c>
      <c r="F1829" s="10" t="s">
        <v>467</v>
      </c>
      <c r="G1829" s="10">
        <v>117</v>
      </c>
      <c r="H1829" s="11" t="s">
        <v>910</v>
      </c>
    </row>
    <row r="1830" spans="1:8">
      <c r="A1830" s="10" t="s">
        <v>288</v>
      </c>
      <c r="B1830" s="10" t="str">
        <f>MID(base_piv2[[#This Row],[fnr fylke]],4,25)</f>
        <v>Møre og Romsdal</v>
      </c>
      <c r="C1830" s="10" t="s">
        <v>740</v>
      </c>
      <c r="D1830" s="10" t="str">
        <f>MID(base_piv2[[#This Row],[knr kommune]],6,25)</f>
        <v xml:space="preserve">Herøy </v>
      </c>
      <c r="E1830" s="10" t="str">
        <f>CONCATENATE(base_piv2[[#This Row],[kommune]]," (",base_piv2[[#This Row],[fotoår]],")")</f>
        <v>Herøy  (2006)</v>
      </c>
      <c r="F1830" s="10" t="s">
        <v>466</v>
      </c>
      <c r="G1830" s="10">
        <v>5</v>
      </c>
      <c r="H1830" s="11" t="s">
        <v>910</v>
      </c>
    </row>
    <row r="1831" spans="1:8">
      <c r="A1831" s="10" t="s">
        <v>288</v>
      </c>
      <c r="B1831" s="10" t="str">
        <f>MID(base_piv2[[#This Row],[fnr fylke]],4,25)</f>
        <v>Møre og Romsdal</v>
      </c>
      <c r="C1831" s="10" t="s">
        <v>740</v>
      </c>
      <c r="D1831" s="10" t="str">
        <f>MID(base_piv2[[#This Row],[knr kommune]],6,25)</f>
        <v xml:space="preserve">Herøy </v>
      </c>
      <c r="E1831" s="10" t="str">
        <f>CONCATENATE(base_piv2[[#This Row],[kommune]]," (",base_piv2[[#This Row],[fotoår]],")")</f>
        <v>Herøy  (2006)</v>
      </c>
      <c r="F1831" s="10" t="s">
        <v>468</v>
      </c>
      <c r="G1831" s="10">
        <v>6</v>
      </c>
      <c r="H1831" s="11" t="s">
        <v>910</v>
      </c>
    </row>
    <row r="1832" spans="1:8">
      <c r="A1832" s="10" t="s">
        <v>288</v>
      </c>
      <c r="B1832" s="10" t="str">
        <f>MID(base_piv2[[#This Row],[fnr fylke]],4,25)</f>
        <v>Møre og Romsdal</v>
      </c>
      <c r="C1832" s="10" t="s">
        <v>740</v>
      </c>
      <c r="D1832" s="10" t="str">
        <f>MID(base_piv2[[#This Row],[knr kommune]],6,25)</f>
        <v xml:space="preserve">Herøy </v>
      </c>
      <c r="E1832" s="10" t="str">
        <f>CONCATENATE(base_piv2[[#This Row],[kommune]]," (",base_piv2[[#This Row],[fotoår]],")")</f>
        <v>Herøy  (2006)</v>
      </c>
      <c r="F1832" s="10" t="s">
        <v>918</v>
      </c>
      <c r="G1832" s="10">
        <v>1</v>
      </c>
      <c r="H1832" s="11" t="s">
        <v>910</v>
      </c>
    </row>
    <row r="1833" spans="1:8">
      <c r="A1833" s="10" t="s">
        <v>288</v>
      </c>
      <c r="B1833" s="10" t="str">
        <f>MID(base_piv2[[#This Row],[fnr fylke]],4,25)</f>
        <v>Møre og Romsdal</v>
      </c>
      <c r="C1833" s="10" t="s">
        <v>740</v>
      </c>
      <c r="D1833" s="10" t="str">
        <f>MID(base_piv2[[#This Row],[knr kommune]],6,25)</f>
        <v xml:space="preserve">Herøy </v>
      </c>
      <c r="E1833" s="10" t="str">
        <f>CONCATENATE(base_piv2[[#This Row],[kommune]]," (",base_piv2[[#This Row],[fotoår]],")")</f>
        <v>Herøy  (2006)</v>
      </c>
      <c r="F1833" s="10" t="s">
        <v>470</v>
      </c>
      <c r="G1833" s="10">
        <v>13</v>
      </c>
      <c r="H1833" s="11" t="s">
        <v>910</v>
      </c>
    </row>
    <row r="1834" spans="1:8">
      <c r="A1834" s="10" t="s">
        <v>288</v>
      </c>
      <c r="B1834" s="10" t="str">
        <f>MID(base_piv2[[#This Row],[fnr fylke]],4,25)</f>
        <v>Møre og Romsdal</v>
      </c>
      <c r="C1834" s="10" t="s">
        <v>740</v>
      </c>
      <c r="D1834" s="10" t="str">
        <f>MID(base_piv2[[#This Row],[knr kommune]],6,25)</f>
        <v xml:space="preserve">Herøy </v>
      </c>
      <c r="E1834" s="10" t="str">
        <f>CONCATENATE(base_piv2[[#This Row],[kommune]]," (",base_piv2[[#This Row],[fotoår]],")")</f>
        <v>Herøy  (2006)</v>
      </c>
      <c r="F1834" s="10" t="s">
        <v>471</v>
      </c>
      <c r="G1834" s="10">
        <v>19</v>
      </c>
      <c r="H1834" s="11" t="s">
        <v>910</v>
      </c>
    </row>
    <row r="1835" spans="1:8">
      <c r="A1835" s="10" t="s">
        <v>288</v>
      </c>
      <c r="B1835" s="10" t="str">
        <f>MID(base_piv2[[#This Row],[fnr fylke]],4,25)</f>
        <v>Møre og Romsdal</v>
      </c>
      <c r="C1835" s="10" t="s">
        <v>740</v>
      </c>
      <c r="D1835" s="10" t="str">
        <f>MID(base_piv2[[#This Row],[knr kommune]],6,25)</f>
        <v xml:space="preserve">Herøy </v>
      </c>
      <c r="E1835" s="10" t="str">
        <f>CONCATENATE(base_piv2[[#This Row],[kommune]]," (",base_piv2[[#This Row],[fotoår]],")")</f>
        <v>Herøy  (2006)</v>
      </c>
      <c r="F1835" s="10" t="s">
        <v>472</v>
      </c>
      <c r="G1835" s="10">
        <v>6</v>
      </c>
      <c r="H1835" s="11" t="s">
        <v>910</v>
      </c>
    </row>
    <row r="1836" spans="1:8">
      <c r="A1836" s="10" t="s">
        <v>288</v>
      </c>
      <c r="B1836" s="10" t="str">
        <f>MID(base_piv2[[#This Row],[fnr fylke]],4,25)</f>
        <v>Møre og Romsdal</v>
      </c>
      <c r="C1836" s="10" t="s">
        <v>741</v>
      </c>
      <c r="D1836" s="10" t="str">
        <f>MID(base_piv2[[#This Row],[knr kommune]],6,25)</f>
        <v xml:space="preserve">Ulstein </v>
      </c>
      <c r="E1836" s="10" t="str">
        <f>CONCATENATE(base_piv2[[#This Row],[kommune]]," (",base_piv2[[#This Row],[fotoår]],")")</f>
        <v>Ulstein  (2006)</v>
      </c>
      <c r="F1836" s="10" t="s">
        <v>467</v>
      </c>
      <c r="G1836" s="10">
        <v>100</v>
      </c>
      <c r="H1836" s="11" t="s">
        <v>910</v>
      </c>
    </row>
    <row r="1837" spans="1:8">
      <c r="A1837" s="10" t="s">
        <v>288</v>
      </c>
      <c r="B1837" s="10" t="str">
        <f>MID(base_piv2[[#This Row],[fnr fylke]],4,25)</f>
        <v>Møre og Romsdal</v>
      </c>
      <c r="C1837" s="10" t="s">
        <v>741</v>
      </c>
      <c r="D1837" s="10" t="str">
        <f>MID(base_piv2[[#This Row],[knr kommune]],6,25)</f>
        <v xml:space="preserve">Ulstein </v>
      </c>
      <c r="E1837" s="10" t="str">
        <f>CONCATENATE(base_piv2[[#This Row],[kommune]]," (",base_piv2[[#This Row],[fotoår]],")")</f>
        <v>Ulstein  (2006)</v>
      </c>
      <c r="F1837" s="10" t="s">
        <v>466</v>
      </c>
      <c r="G1837" s="10">
        <v>1</v>
      </c>
      <c r="H1837" s="11" t="s">
        <v>910</v>
      </c>
    </row>
    <row r="1838" spans="1:8">
      <c r="A1838" s="10" t="s">
        <v>288</v>
      </c>
      <c r="B1838" s="10" t="str">
        <f>MID(base_piv2[[#This Row],[fnr fylke]],4,25)</f>
        <v>Møre og Romsdal</v>
      </c>
      <c r="C1838" s="10" t="s">
        <v>741</v>
      </c>
      <c r="D1838" s="10" t="str">
        <f>MID(base_piv2[[#This Row],[knr kommune]],6,25)</f>
        <v xml:space="preserve">Ulstein </v>
      </c>
      <c r="E1838" s="10" t="str">
        <f>CONCATENATE(base_piv2[[#This Row],[kommune]]," (",base_piv2[[#This Row],[fotoår]],")")</f>
        <v>Ulstein  (2006)</v>
      </c>
      <c r="F1838" s="10" t="s">
        <v>468</v>
      </c>
      <c r="G1838" s="10">
        <v>5</v>
      </c>
      <c r="H1838" s="11" t="s">
        <v>910</v>
      </c>
    </row>
    <row r="1839" spans="1:8">
      <c r="A1839" s="10" t="s">
        <v>288</v>
      </c>
      <c r="B1839" s="10" t="str">
        <f>MID(base_piv2[[#This Row],[fnr fylke]],4,25)</f>
        <v>Møre og Romsdal</v>
      </c>
      <c r="C1839" s="10" t="s">
        <v>741</v>
      </c>
      <c r="D1839" s="10" t="str">
        <f>MID(base_piv2[[#This Row],[knr kommune]],6,25)</f>
        <v xml:space="preserve">Ulstein </v>
      </c>
      <c r="E1839" s="10" t="str">
        <f>CONCATENATE(base_piv2[[#This Row],[kommune]]," (",base_piv2[[#This Row],[fotoår]],")")</f>
        <v>Ulstein  (2006)</v>
      </c>
      <c r="F1839" s="10" t="s">
        <v>918</v>
      </c>
      <c r="G1839" s="10">
        <v>3</v>
      </c>
      <c r="H1839" s="11" t="s">
        <v>910</v>
      </c>
    </row>
    <row r="1840" spans="1:8">
      <c r="A1840" s="10" t="s">
        <v>288</v>
      </c>
      <c r="B1840" s="10" t="str">
        <f>MID(base_piv2[[#This Row],[fnr fylke]],4,25)</f>
        <v>Møre og Romsdal</v>
      </c>
      <c r="C1840" s="10" t="s">
        <v>741</v>
      </c>
      <c r="D1840" s="10" t="str">
        <f>MID(base_piv2[[#This Row],[knr kommune]],6,25)</f>
        <v xml:space="preserve">Ulstein </v>
      </c>
      <c r="E1840" s="10" t="str">
        <f>CONCATENATE(base_piv2[[#This Row],[kommune]]," (",base_piv2[[#This Row],[fotoår]],")")</f>
        <v>Ulstein  (2006)</v>
      </c>
      <c r="F1840" s="10" t="s">
        <v>470</v>
      </c>
      <c r="G1840" s="10">
        <v>37</v>
      </c>
      <c r="H1840" s="11" t="s">
        <v>910</v>
      </c>
    </row>
    <row r="1841" spans="1:8">
      <c r="A1841" s="10" t="s">
        <v>288</v>
      </c>
      <c r="B1841" s="10" t="str">
        <f>MID(base_piv2[[#This Row],[fnr fylke]],4,25)</f>
        <v>Møre og Romsdal</v>
      </c>
      <c r="C1841" s="10" t="s">
        <v>741</v>
      </c>
      <c r="D1841" s="10" t="str">
        <f>MID(base_piv2[[#This Row],[knr kommune]],6,25)</f>
        <v xml:space="preserve">Ulstein </v>
      </c>
      <c r="E1841" s="10" t="str">
        <f>CONCATENATE(base_piv2[[#This Row],[kommune]]," (",base_piv2[[#This Row],[fotoår]],")")</f>
        <v>Ulstein  (2006)</v>
      </c>
      <c r="F1841" s="10" t="s">
        <v>471</v>
      </c>
      <c r="G1841" s="10">
        <v>4</v>
      </c>
      <c r="H1841" s="11" t="s">
        <v>910</v>
      </c>
    </row>
    <row r="1842" spans="1:8">
      <c r="A1842" s="10" t="s">
        <v>288</v>
      </c>
      <c r="B1842" s="10" t="str">
        <f>MID(base_piv2[[#This Row],[fnr fylke]],4,25)</f>
        <v>Møre og Romsdal</v>
      </c>
      <c r="C1842" s="10" t="s">
        <v>741</v>
      </c>
      <c r="D1842" s="10" t="str">
        <f>MID(base_piv2[[#This Row],[knr kommune]],6,25)</f>
        <v xml:space="preserve">Ulstein </v>
      </c>
      <c r="E1842" s="10" t="str">
        <f>CONCATENATE(base_piv2[[#This Row],[kommune]]," (",base_piv2[[#This Row],[fotoår]],")")</f>
        <v>Ulstein  (2006)</v>
      </c>
      <c r="F1842" s="10" t="s">
        <v>472</v>
      </c>
      <c r="G1842" s="10">
        <v>37</v>
      </c>
      <c r="H1842" s="11" t="s">
        <v>910</v>
      </c>
    </row>
    <row r="1843" spans="1:8">
      <c r="A1843" s="10" t="s">
        <v>288</v>
      </c>
      <c r="B1843" s="10" t="str">
        <f>MID(base_piv2[[#This Row],[fnr fylke]],4,25)</f>
        <v>Møre og Romsdal</v>
      </c>
      <c r="C1843" s="10" t="s">
        <v>742</v>
      </c>
      <c r="D1843" s="10" t="str">
        <f>MID(base_piv2[[#This Row],[knr kommune]],6,25)</f>
        <v xml:space="preserve">Hareid </v>
      </c>
      <c r="E1843" s="10" t="str">
        <f>CONCATENATE(base_piv2[[#This Row],[kommune]]," (",base_piv2[[#This Row],[fotoår]],")")</f>
        <v>Hareid  (2006)</v>
      </c>
      <c r="F1843" s="10" t="s">
        <v>467</v>
      </c>
      <c r="G1843" s="10">
        <v>30</v>
      </c>
      <c r="H1843" s="11" t="s">
        <v>910</v>
      </c>
    </row>
    <row r="1844" spans="1:8">
      <c r="A1844" s="10" t="s">
        <v>288</v>
      </c>
      <c r="B1844" s="10" t="str">
        <f>MID(base_piv2[[#This Row],[fnr fylke]],4,25)</f>
        <v>Møre og Romsdal</v>
      </c>
      <c r="C1844" s="10" t="s">
        <v>742</v>
      </c>
      <c r="D1844" s="10" t="str">
        <f>MID(base_piv2[[#This Row],[knr kommune]],6,25)</f>
        <v xml:space="preserve">Hareid </v>
      </c>
      <c r="E1844" s="10" t="str">
        <f>CONCATENATE(base_piv2[[#This Row],[kommune]]," (",base_piv2[[#This Row],[fotoår]],")")</f>
        <v>Hareid  (2006)</v>
      </c>
      <c r="F1844" s="10" t="s">
        <v>466</v>
      </c>
      <c r="G1844" s="10">
        <v>0</v>
      </c>
      <c r="H1844" s="11" t="s">
        <v>910</v>
      </c>
    </row>
    <row r="1845" spans="1:8">
      <c r="A1845" s="10" t="s">
        <v>288</v>
      </c>
      <c r="B1845" s="10" t="str">
        <f>MID(base_piv2[[#This Row],[fnr fylke]],4,25)</f>
        <v>Møre og Romsdal</v>
      </c>
      <c r="C1845" s="10" t="s">
        <v>742</v>
      </c>
      <c r="D1845" s="10" t="str">
        <f>MID(base_piv2[[#This Row],[knr kommune]],6,25)</f>
        <v xml:space="preserve">Hareid </v>
      </c>
      <c r="E1845" s="10" t="str">
        <f>CONCATENATE(base_piv2[[#This Row],[kommune]]," (",base_piv2[[#This Row],[fotoår]],")")</f>
        <v>Hareid  (2006)</v>
      </c>
      <c r="F1845" s="10" t="s">
        <v>468</v>
      </c>
      <c r="G1845" s="10">
        <v>4</v>
      </c>
      <c r="H1845" s="11" t="s">
        <v>910</v>
      </c>
    </row>
    <row r="1846" spans="1:8">
      <c r="A1846" s="10" t="s">
        <v>288</v>
      </c>
      <c r="B1846" s="10" t="str">
        <f>MID(base_piv2[[#This Row],[fnr fylke]],4,25)</f>
        <v>Møre og Romsdal</v>
      </c>
      <c r="C1846" s="10" t="s">
        <v>742</v>
      </c>
      <c r="D1846" s="10" t="str">
        <f>MID(base_piv2[[#This Row],[knr kommune]],6,25)</f>
        <v xml:space="preserve">Hareid </v>
      </c>
      <c r="E1846" s="10" t="str">
        <f>CONCATENATE(base_piv2[[#This Row],[kommune]]," (",base_piv2[[#This Row],[fotoår]],")")</f>
        <v>Hareid  (2006)</v>
      </c>
      <c r="F1846" s="10" t="s">
        <v>918</v>
      </c>
      <c r="G1846" s="10">
        <v>0</v>
      </c>
      <c r="H1846" s="11" t="s">
        <v>910</v>
      </c>
    </row>
    <row r="1847" spans="1:8">
      <c r="A1847" s="10" t="s">
        <v>288</v>
      </c>
      <c r="B1847" s="10" t="str">
        <f>MID(base_piv2[[#This Row],[fnr fylke]],4,25)</f>
        <v>Møre og Romsdal</v>
      </c>
      <c r="C1847" s="10" t="s">
        <v>742</v>
      </c>
      <c r="D1847" s="10" t="str">
        <f>MID(base_piv2[[#This Row],[knr kommune]],6,25)</f>
        <v xml:space="preserve">Hareid </v>
      </c>
      <c r="E1847" s="10" t="str">
        <f>CONCATENATE(base_piv2[[#This Row],[kommune]]," (",base_piv2[[#This Row],[fotoår]],")")</f>
        <v>Hareid  (2006)</v>
      </c>
      <c r="F1847" s="10" t="s">
        <v>470</v>
      </c>
      <c r="G1847" s="10">
        <v>5</v>
      </c>
      <c r="H1847" s="11" t="s">
        <v>910</v>
      </c>
    </row>
    <row r="1848" spans="1:8">
      <c r="A1848" s="10" t="s">
        <v>288</v>
      </c>
      <c r="B1848" s="10" t="str">
        <f>MID(base_piv2[[#This Row],[fnr fylke]],4,25)</f>
        <v>Møre og Romsdal</v>
      </c>
      <c r="C1848" s="10" t="s">
        <v>742</v>
      </c>
      <c r="D1848" s="10" t="str">
        <f>MID(base_piv2[[#This Row],[knr kommune]],6,25)</f>
        <v xml:space="preserve">Hareid </v>
      </c>
      <c r="E1848" s="10" t="str">
        <f>CONCATENATE(base_piv2[[#This Row],[kommune]]," (",base_piv2[[#This Row],[fotoår]],")")</f>
        <v>Hareid  (2006)</v>
      </c>
      <c r="F1848" s="10" t="s">
        <v>471</v>
      </c>
      <c r="G1848" s="10">
        <v>1</v>
      </c>
      <c r="H1848" s="11" t="s">
        <v>910</v>
      </c>
    </row>
    <row r="1849" spans="1:8">
      <c r="A1849" s="10" t="s">
        <v>288</v>
      </c>
      <c r="B1849" s="10" t="str">
        <f>MID(base_piv2[[#This Row],[fnr fylke]],4,25)</f>
        <v>Møre og Romsdal</v>
      </c>
      <c r="C1849" s="10" t="s">
        <v>742</v>
      </c>
      <c r="D1849" s="10" t="str">
        <f>MID(base_piv2[[#This Row],[knr kommune]],6,25)</f>
        <v xml:space="preserve">Hareid </v>
      </c>
      <c r="E1849" s="10" t="str">
        <f>CONCATENATE(base_piv2[[#This Row],[kommune]]," (",base_piv2[[#This Row],[fotoår]],")")</f>
        <v>Hareid  (2006)</v>
      </c>
      <c r="F1849" s="10" t="s">
        <v>472</v>
      </c>
      <c r="G1849" s="10">
        <v>5</v>
      </c>
      <c r="H1849" s="11" t="s">
        <v>910</v>
      </c>
    </row>
    <row r="1850" spans="1:8">
      <c r="A1850" s="10" t="s">
        <v>288</v>
      </c>
      <c r="B1850" s="10" t="str">
        <f>MID(base_piv2[[#This Row],[fnr fylke]],4,25)</f>
        <v>Møre og Romsdal</v>
      </c>
      <c r="C1850" s="10" t="s">
        <v>743</v>
      </c>
      <c r="D1850" s="10" t="str">
        <f>MID(base_piv2[[#This Row],[knr kommune]],6,25)</f>
        <v xml:space="preserve">Volda </v>
      </c>
      <c r="E1850" s="10" t="str">
        <f>CONCATENATE(base_piv2[[#This Row],[kommune]]," (",base_piv2[[#This Row],[fotoår]],")")</f>
        <v>Volda  (2002)</v>
      </c>
      <c r="F1850" s="10" t="s">
        <v>467</v>
      </c>
      <c r="G1850" s="10">
        <v>75</v>
      </c>
      <c r="H1850" s="11" t="s">
        <v>906</v>
      </c>
    </row>
    <row r="1851" spans="1:8">
      <c r="A1851" s="10" t="s">
        <v>288</v>
      </c>
      <c r="B1851" s="10" t="str">
        <f>MID(base_piv2[[#This Row],[fnr fylke]],4,25)</f>
        <v>Møre og Romsdal</v>
      </c>
      <c r="C1851" s="10" t="s">
        <v>743</v>
      </c>
      <c r="D1851" s="10" t="str">
        <f>MID(base_piv2[[#This Row],[knr kommune]],6,25)</f>
        <v xml:space="preserve">Volda </v>
      </c>
      <c r="E1851" s="10" t="str">
        <f>CONCATENATE(base_piv2[[#This Row],[kommune]]," (",base_piv2[[#This Row],[fotoår]],")")</f>
        <v>Volda  (2002)</v>
      </c>
      <c r="F1851" s="10" t="s">
        <v>466</v>
      </c>
      <c r="G1851" s="10">
        <v>7</v>
      </c>
      <c r="H1851" s="11" t="s">
        <v>906</v>
      </c>
    </row>
    <row r="1852" spans="1:8">
      <c r="A1852" s="10" t="s">
        <v>288</v>
      </c>
      <c r="B1852" s="10" t="str">
        <f>MID(base_piv2[[#This Row],[fnr fylke]],4,25)</f>
        <v>Møre og Romsdal</v>
      </c>
      <c r="C1852" s="10" t="s">
        <v>743</v>
      </c>
      <c r="D1852" s="10" t="str">
        <f>MID(base_piv2[[#This Row],[knr kommune]],6,25)</f>
        <v xml:space="preserve">Volda </v>
      </c>
      <c r="E1852" s="10" t="str">
        <f>CONCATENATE(base_piv2[[#This Row],[kommune]]," (",base_piv2[[#This Row],[fotoår]],")")</f>
        <v>Volda  (2002)</v>
      </c>
      <c r="F1852" s="10" t="s">
        <v>468</v>
      </c>
      <c r="G1852" s="10">
        <v>40</v>
      </c>
      <c r="H1852" s="11" t="s">
        <v>906</v>
      </c>
    </row>
    <row r="1853" spans="1:8">
      <c r="A1853" s="10" t="s">
        <v>288</v>
      </c>
      <c r="B1853" s="10" t="str">
        <f>MID(base_piv2[[#This Row],[fnr fylke]],4,25)</f>
        <v>Møre og Romsdal</v>
      </c>
      <c r="C1853" s="10" t="s">
        <v>743</v>
      </c>
      <c r="D1853" s="10" t="str">
        <f>MID(base_piv2[[#This Row],[knr kommune]],6,25)</f>
        <v xml:space="preserve">Volda </v>
      </c>
      <c r="E1853" s="10" t="str">
        <f>CONCATENATE(base_piv2[[#This Row],[kommune]]," (",base_piv2[[#This Row],[fotoår]],")")</f>
        <v>Volda  (2002)</v>
      </c>
      <c r="F1853" s="10" t="s">
        <v>918</v>
      </c>
      <c r="G1853" s="10">
        <v>43</v>
      </c>
      <c r="H1853" s="11" t="s">
        <v>906</v>
      </c>
    </row>
    <row r="1854" spans="1:8">
      <c r="A1854" s="10" t="s">
        <v>288</v>
      </c>
      <c r="B1854" s="10" t="str">
        <f>MID(base_piv2[[#This Row],[fnr fylke]],4,25)</f>
        <v>Møre og Romsdal</v>
      </c>
      <c r="C1854" s="10" t="s">
        <v>743</v>
      </c>
      <c r="D1854" s="10" t="str">
        <f>MID(base_piv2[[#This Row],[knr kommune]],6,25)</f>
        <v xml:space="preserve">Volda </v>
      </c>
      <c r="E1854" s="10" t="str">
        <f>CONCATENATE(base_piv2[[#This Row],[kommune]]," (",base_piv2[[#This Row],[fotoår]],")")</f>
        <v>Volda  (2002)</v>
      </c>
      <c r="F1854" s="10" t="s">
        <v>470</v>
      </c>
      <c r="G1854" s="10">
        <v>79</v>
      </c>
      <c r="H1854" s="11" t="s">
        <v>906</v>
      </c>
    </row>
    <row r="1855" spans="1:8">
      <c r="A1855" s="10" t="s">
        <v>288</v>
      </c>
      <c r="B1855" s="10" t="str">
        <f>MID(base_piv2[[#This Row],[fnr fylke]],4,25)</f>
        <v>Møre og Romsdal</v>
      </c>
      <c r="C1855" s="10" t="s">
        <v>743</v>
      </c>
      <c r="D1855" s="10" t="str">
        <f>MID(base_piv2[[#This Row],[knr kommune]],6,25)</f>
        <v xml:space="preserve">Volda </v>
      </c>
      <c r="E1855" s="10" t="str">
        <f>CONCATENATE(base_piv2[[#This Row],[kommune]]," (",base_piv2[[#This Row],[fotoår]],")")</f>
        <v>Volda  (2002)</v>
      </c>
      <c r="F1855" s="10" t="s">
        <v>471</v>
      </c>
      <c r="G1855" s="10">
        <v>8</v>
      </c>
      <c r="H1855" s="11" t="s">
        <v>906</v>
      </c>
    </row>
    <row r="1856" spans="1:8">
      <c r="A1856" s="10" t="s">
        <v>288</v>
      </c>
      <c r="B1856" s="10" t="str">
        <f>MID(base_piv2[[#This Row],[fnr fylke]],4,25)</f>
        <v>Møre og Romsdal</v>
      </c>
      <c r="C1856" s="10" t="s">
        <v>743</v>
      </c>
      <c r="D1856" s="10" t="str">
        <f>MID(base_piv2[[#This Row],[knr kommune]],6,25)</f>
        <v xml:space="preserve">Volda </v>
      </c>
      <c r="E1856" s="10" t="str">
        <f>CONCATENATE(base_piv2[[#This Row],[kommune]]," (",base_piv2[[#This Row],[fotoår]],")")</f>
        <v>Volda  (2002)</v>
      </c>
      <c r="F1856" s="10" t="s">
        <v>472</v>
      </c>
      <c r="G1856" s="10">
        <v>12</v>
      </c>
      <c r="H1856" s="11" t="s">
        <v>906</v>
      </c>
    </row>
    <row r="1857" spans="1:8">
      <c r="A1857" s="10" t="s">
        <v>288</v>
      </c>
      <c r="B1857" s="10" t="str">
        <f>MID(base_piv2[[#This Row],[fnr fylke]],4,25)</f>
        <v>Møre og Romsdal</v>
      </c>
      <c r="C1857" s="10" t="s">
        <v>744</v>
      </c>
      <c r="D1857" s="10" t="str">
        <f>MID(base_piv2[[#This Row],[knr kommune]],6,25)</f>
        <v xml:space="preserve">Ørsta </v>
      </c>
      <c r="E1857" s="10" t="str">
        <f>CONCATENATE(base_piv2[[#This Row],[kommune]]," (",base_piv2[[#This Row],[fotoår]],")")</f>
        <v>Ørsta  (2003)</v>
      </c>
      <c r="F1857" s="10" t="s">
        <v>467</v>
      </c>
      <c r="G1857" s="10">
        <v>73</v>
      </c>
      <c r="H1857" s="11" t="s">
        <v>904</v>
      </c>
    </row>
    <row r="1858" spans="1:8">
      <c r="A1858" s="10" t="s">
        <v>288</v>
      </c>
      <c r="B1858" s="10" t="str">
        <f>MID(base_piv2[[#This Row],[fnr fylke]],4,25)</f>
        <v>Møre og Romsdal</v>
      </c>
      <c r="C1858" s="10" t="s">
        <v>744</v>
      </c>
      <c r="D1858" s="10" t="str">
        <f>MID(base_piv2[[#This Row],[knr kommune]],6,25)</f>
        <v xml:space="preserve">Ørsta </v>
      </c>
      <c r="E1858" s="10" t="str">
        <f>CONCATENATE(base_piv2[[#This Row],[kommune]]," (",base_piv2[[#This Row],[fotoår]],")")</f>
        <v>Ørsta  (2003)</v>
      </c>
      <c r="F1858" s="10" t="s">
        <v>466</v>
      </c>
      <c r="G1858" s="10">
        <v>8</v>
      </c>
      <c r="H1858" s="11" t="s">
        <v>904</v>
      </c>
    </row>
    <row r="1859" spans="1:8">
      <c r="A1859" s="10" t="s">
        <v>288</v>
      </c>
      <c r="B1859" s="10" t="str">
        <f>MID(base_piv2[[#This Row],[fnr fylke]],4,25)</f>
        <v>Møre og Romsdal</v>
      </c>
      <c r="C1859" s="10" t="s">
        <v>744</v>
      </c>
      <c r="D1859" s="10" t="str">
        <f>MID(base_piv2[[#This Row],[knr kommune]],6,25)</f>
        <v xml:space="preserve">Ørsta </v>
      </c>
      <c r="E1859" s="10" t="str">
        <f>CONCATENATE(base_piv2[[#This Row],[kommune]]," (",base_piv2[[#This Row],[fotoår]],")")</f>
        <v>Ørsta  (2003)</v>
      </c>
      <c r="F1859" s="10" t="s">
        <v>468</v>
      </c>
      <c r="G1859" s="10">
        <v>35</v>
      </c>
      <c r="H1859" s="11" t="s">
        <v>904</v>
      </c>
    </row>
    <row r="1860" spans="1:8">
      <c r="A1860" s="10" t="s">
        <v>288</v>
      </c>
      <c r="B1860" s="10" t="str">
        <f>MID(base_piv2[[#This Row],[fnr fylke]],4,25)</f>
        <v>Møre og Romsdal</v>
      </c>
      <c r="C1860" s="10" t="s">
        <v>744</v>
      </c>
      <c r="D1860" s="10" t="str">
        <f>MID(base_piv2[[#This Row],[knr kommune]],6,25)</f>
        <v xml:space="preserve">Ørsta </v>
      </c>
      <c r="E1860" s="10" t="str">
        <f>CONCATENATE(base_piv2[[#This Row],[kommune]]," (",base_piv2[[#This Row],[fotoår]],")")</f>
        <v>Ørsta  (2003)</v>
      </c>
      <c r="F1860" s="10" t="s">
        <v>918</v>
      </c>
      <c r="G1860" s="10">
        <v>24</v>
      </c>
      <c r="H1860" s="11" t="s">
        <v>904</v>
      </c>
    </row>
    <row r="1861" spans="1:8">
      <c r="A1861" s="10" t="s">
        <v>288</v>
      </c>
      <c r="B1861" s="10" t="str">
        <f>MID(base_piv2[[#This Row],[fnr fylke]],4,25)</f>
        <v>Møre og Romsdal</v>
      </c>
      <c r="C1861" s="10" t="s">
        <v>744</v>
      </c>
      <c r="D1861" s="10" t="str">
        <f>MID(base_piv2[[#This Row],[knr kommune]],6,25)</f>
        <v xml:space="preserve">Ørsta </v>
      </c>
      <c r="E1861" s="10" t="str">
        <f>CONCATENATE(base_piv2[[#This Row],[kommune]]," (",base_piv2[[#This Row],[fotoår]],")")</f>
        <v>Ørsta  (2003)</v>
      </c>
      <c r="F1861" s="10" t="s">
        <v>470</v>
      </c>
      <c r="G1861" s="10">
        <v>32</v>
      </c>
      <c r="H1861" s="11" t="s">
        <v>904</v>
      </c>
    </row>
    <row r="1862" spans="1:8">
      <c r="A1862" s="10" t="s">
        <v>288</v>
      </c>
      <c r="B1862" s="10" t="str">
        <f>MID(base_piv2[[#This Row],[fnr fylke]],4,25)</f>
        <v>Møre og Romsdal</v>
      </c>
      <c r="C1862" s="10" t="s">
        <v>744</v>
      </c>
      <c r="D1862" s="10" t="str">
        <f>MID(base_piv2[[#This Row],[knr kommune]],6,25)</f>
        <v xml:space="preserve">Ørsta </v>
      </c>
      <c r="E1862" s="10" t="str">
        <f>CONCATENATE(base_piv2[[#This Row],[kommune]]," (",base_piv2[[#This Row],[fotoår]],")")</f>
        <v>Ørsta  (2003)</v>
      </c>
      <c r="F1862" s="10" t="s">
        <v>471</v>
      </c>
      <c r="G1862" s="10">
        <v>10</v>
      </c>
      <c r="H1862" s="11" t="s">
        <v>904</v>
      </c>
    </row>
    <row r="1863" spans="1:8">
      <c r="A1863" s="10" t="s">
        <v>288</v>
      </c>
      <c r="B1863" s="10" t="str">
        <f>MID(base_piv2[[#This Row],[fnr fylke]],4,25)</f>
        <v>Møre og Romsdal</v>
      </c>
      <c r="C1863" s="10" t="s">
        <v>744</v>
      </c>
      <c r="D1863" s="10" t="str">
        <f>MID(base_piv2[[#This Row],[knr kommune]],6,25)</f>
        <v xml:space="preserve">Ørsta </v>
      </c>
      <c r="E1863" s="10" t="str">
        <f>CONCATENATE(base_piv2[[#This Row],[kommune]]," (",base_piv2[[#This Row],[fotoår]],")")</f>
        <v>Ørsta  (2003)</v>
      </c>
      <c r="F1863" s="10" t="s">
        <v>472</v>
      </c>
      <c r="G1863" s="10">
        <v>31</v>
      </c>
      <c r="H1863" s="11" t="s">
        <v>904</v>
      </c>
    </row>
    <row r="1864" spans="1:8">
      <c r="A1864" s="10" t="s">
        <v>288</v>
      </c>
      <c r="B1864" s="10" t="str">
        <f>MID(base_piv2[[#This Row],[fnr fylke]],4,25)</f>
        <v>Møre og Romsdal</v>
      </c>
      <c r="C1864" s="10" t="s">
        <v>745</v>
      </c>
      <c r="D1864" s="10" t="str">
        <f>MID(base_piv2[[#This Row],[knr kommune]],6,25)</f>
        <v xml:space="preserve">Ørskog </v>
      </c>
      <c r="E1864" s="10" t="str">
        <f>CONCATENATE(base_piv2[[#This Row],[kommune]]," (",base_piv2[[#This Row],[fotoår]],")")</f>
        <v>Ørskog  (2006)</v>
      </c>
      <c r="F1864" s="10" t="s">
        <v>467</v>
      </c>
      <c r="G1864" s="10">
        <v>32</v>
      </c>
      <c r="H1864" s="11" t="s">
        <v>910</v>
      </c>
    </row>
    <row r="1865" spans="1:8">
      <c r="A1865" s="10" t="s">
        <v>288</v>
      </c>
      <c r="B1865" s="10" t="str">
        <f>MID(base_piv2[[#This Row],[fnr fylke]],4,25)</f>
        <v>Møre og Romsdal</v>
      </c>
      <c r="C1865" s="10" t="s">
        <v>745</v>
      </c>
      <c r="D1865" s="10" t="str">
        <f>MID(base_piv2[[#This Row],[knr kommune]],6,25)</f>
        <v xml:space="preserve">Ørskog </v>
      </c>
      <c r="E1865" s="10" t="str">
        <f>CONCATENATE(base_piv2[[#This Row],[kommune]]," (",base_piv2[[#This Row],[fotoår]],")")</f>
        <v>Ørskog  (2006)</v>
      </c>
      <c r="F1865" s="10" t="s">
        <v>466</v>
      </c>
      <c r="G1865" s="10">
        <v>3</v>
      </c>
      <c r="H1865" s="11" t="s">
        <v>910</v>
      </c>
    </row>
    <row r="1866" spans="1:8">
      <c r="A1866" s="10" t="s">
        <v>288</v>
      </c>
      <c r="B1866" s="10" t="str">
        <f>MID(base_piv2[[#This Row],[fnr fylke]],4,25)</f>
        <v>Møre og Romsdal</v>
      </c>
      <c r="C1866" s="10" t="s">
        <v>745</v>
      </c>
      <c r="D1866" s="10" t="str">
        <f>MID(base_piv2[[#This Row],[knr kommune]],6,25)</f>
        <v xml:space="preserve">Ørskog </v>
      </c>
      <c r="E1866" s="10" t="str">
        <f>CONCATENATE(base_piv2[[#This Row],[kommune]]," (",base_piv2[[#This Row],[fotoår]],")")</f>
        <v>Ørskog  (2006)</v>
      </c>
      <c r="F1866" s="10" t="s">
        <v>468</v>
      </c>
      <c r="G1866" s="10">
        <v>14</v>
      </c>
      <c r="H1866" s="11" t="s">
        <v>910</v>
      </c>
    </row>
    <row r="1867" spans="1:8">
      <c r="A1867" s="10" t="s">
        <v>288</v>
      </c>
      <c r="B1867" s="10" t="str">
        <f>MID(base_piv2[[#This Row],[fnr fylke]],4,25)</f>
        <v>Møre og Romsdal</v>
      </c>
      <c r="C1867" s="10" t="s">
        <v>745</v>
      </c>
      <c r="D1867" s="10" t="str">
        <f>MID(base_piv2[[#This Row],[knr kommune]],6,25)</f>
        <v xml:space="preserve">Ørskog </v>
      </c>
      <c r="E1867" s="10" t="str">
        <f>CONCATENATE(base_piv2[[#This Row],[kommune]]," (",base_piv2[[#This Row],[fotoår]],")")</f>
        <v>Ørskog  (2006)</v>
      </c>
      <c r="F1867" s="10" t="s">
        <v>918</v>
      </c>
      <c r="G1867" s="10">
        <v>0</v>
      </c>
      <c r="H1867" s="11" t="s">
        <v>910</v>
      </c>
    </row>
    <row r="1868" spans="1:8">
      <c r="A1868" s="10" t="s">
        <v>288</v>
      </c>
      <c r="B1868" s="10" t="str">
        <f>MID(base_piv2[[#This Row],[fnr fylke]],4,25)</f>
        <v>Møre og Romsdal</v>
      </c>
      <c r="C1868" s="10" t="s">
        <v>745</v>
      </c>
      <c r="D1868" s="10" t="str">
        <f>MID(base_piv2[[#This Row],[knr kommune]],6,25)</f>
        <v xml:space="preserve">Ørskog </v>
      </c>
      <c r="E1868" s="10" t="str">
        <f>CONCATENATE(base_piv2[[#This Row],[kommune]]," (",base_piv2[[#This Row],[fotoår]],")")</f>
        <v>Ørskog  (2006)</v>
      </c>
      <c r="F1868" s="10" t="s">
        <v>470</v>
      </c>
      <c r="G1868" s="10">
        <v>6</v>
      </c>
      <c r="H1868" s="11" t="s">
        <v>910</v>
      </c>
    </row>
    <row r="1869" spans="1:8">
      <c r="A1869" s="10" t="s">
        <v>288</v>
      </c>
      <c r="B1869" s="10" t="str">
        <f>MID(base_piv2[[#This Row],[fnr fylke]],4,25)</f>
        <v>Møre og Romsdal</v>
      </c>
      <c r="C1869" s="10" t="s">
        <v>745</v>
      </c>
      <c r="D1869" s="10" t="str">
        <f>MID(base_piv2[[#This Row],[knr kommune]],6,25)</f>
        <v xml:space="preserve">Ørskog </v>
      </c>
      <c r="E1869" s="10" t="str">
        <f>CONCATENATE(base_piv2[[#This Row],[kommune]]," (",base_piv2[[#This Row],[fotoår]],")")</f>
        <v>Ørskog  (2006)</v>
      </c>
      <c r="F1869" s="10" t="s">
        <v>471</v>
      </c>
      <c r="G1869" s="10">
        <v>1</v>
      </c>
      <c r="H1869" s="11" t="s">
        <v>910</v>
      </c>
    </row>
    <row r="1870" spans="1:8">
      <c r="A1870" s="10" t="s">
        <v>288</v>
      </c>
      <c r="B1870" s="10" t="str">
        <f>MID(base_piv2[[#This Row],[fnr fylke]],4,25)</f>
        <v>Møre og Romsdal</v>
      </c>
      <c r="C1870" s="10" t="s">
        <v>745</v>
      </c>
      <c r="D1870" s="10" t="str">
        <f>MID(base_piv2[[#This Row],[knr kommune]],6,25)</f>
        <v xml:space="preserve">Ørskog </v>
      </c>
      <c r="E1870" s="10" t="str">
        <f>CONCATENATE(base_piv2[[#This Row],[kommune]]," (",base_piv2[[#This Row],[fotoår]],")")</f>
        <v>Ørskog  (2006)</v>
      </c>
      <c r="F1870" s="10" t="s">
        <v>472</v>
      </c>
      <c r="G1870" s="10">
        <v>19</v>
      </c>
      <c r="H1870" s="11" t="s">
        <v>910</v>
      </c>
    </row>
    <row r="1871" spans="1:8">
      <c r="A1871" s="10" t="s">
        <v>288</v>
      </c>
      <c r="B1871" s="10" t="str">
        <f>MID(base_piv2[[#This Row],[fnr fylke]],4,25)</f>
        <v>Møre og Romsdal</v>
      </c>
      <c r="C1871" s="10" t="s">
        <v>746</v>
      </c>
      <c r="D1871" s="10" t="str">
        <f>MID(base_piv2[[#This Row],[knr kommune]],6,25)</f>
        <v xml:space="preserve">Norddal </v>
      </c>
      <c r="E1871" s="10" t="str">
        <f>CONCATENATE(base_piv2[[#This Row],[kommune]]," (",base_piv2[[#This Row],[fotoår]],")")</f>
        <v>Norddal  (2003)</v>
      </c>
      <c r="F1871" s="10" t="s">
        <v>467</v>
      </c>
      <c r="G1871" s="10">
        <v>10</v>
      </c>
      <c r="H1871" s="11" t="s">
        <v>904</v>
      </c>
    </row>
    <row r="1872" spans="1:8">
      <c r="A1872" s="10" t="s">
        <v>288</v>
      </c>
      <c r="B1872" s="10" t="str">
        <f>MID(base_piv2[[#This Row],[fnr fylke]],4,25)</f>
        <v>Møre og Romsdal</v>
      </c>
      <c r="C1872" s="10" t="s">
        <v>746</v>
      </c>
      <c r="D1872" s="10" t="str">
        <f>MID(base_piv2[[#This Row],[knr kommune]],6,25)</f>
        <v xml:space="preserve">Norddal </v>
      </c>
      <c r="E1872" s="10" t="str">
        <f>CONCATENATE(base_piv2[[#This Row],[kommune]]," (",base_piv2[[#This Row],[fotoår]],")")</f>
        <v>Norddal  (2003)</v>
      </c>
      <c r="F1872" s="10" t="s">
        <v>466</v>
      </c>
      <c r="G1872" s="10">
        <v>21</v>
      </c>
      <c r="H1872" s="11" t="s">
        <v>904</v>
      </c>
    </row>
    <row r="1873" spans="1:8">
      <c r="A1873" s="10" t="s">
        <v>288</v>
      </c>
      <c r="B1873" s="10" t="str">
        <f>MID(base_piv2[[#This Row],[fnr fylke]],4,25)</f>
        <v>Møre og Romsdal</v>
      </c>
      <c r="C1873" s="10" t="s">
        <v>746</v>
      </c>
      <c r="D1873" s="10" t="str">
        <f>MID(base_piv2[[#This Row],[knr kommune]],6,25)</f>
        <v xml:space="preserve">Norddal </v>
      </c>
      <c r="E1873" s="10" t="str">
        <f>CONCATENATE(base_piv2[[#This Row],[kommune]]," (",base_piv2[[#This Row],[fotoår]],")")</f>
        <v>Norddal  (2003)</v>
      </c>
      <c r="F1873" s="10" t="s">
        <v>468</v>
      </c>
      <c r="G1873" s="10">
        <v>21</v>
      </c>
      <c r="H1873" s="11" t="s">
        <v>904</v>
      </c>
    </row>
    <row r="1874" spans="1:8">
      <c r="A1874" s="10" t="s">
        <v>288</v>
      </c>
      <c r="B1874" s="10" t="str">
        <f>MID(base_piv2[[#This Row],[fnr fylke]],4,25)</f>
        <v>Møre og Romsdal</v>
      </c>
      <c r="C1874" s="10" t="s">
        <v>746</v>
      </c>
      <c r="D1874" s="10" t="str">
        <f>MID(base_piv2[[#This Row],[knr kommune]],6,25)</f>
        <v xml:space="preserve">Norddal </v>
      </c>
      <c r="E1874" s="10" t="str">
        <f>CONCATENATE(base_piv2[[#This Row],[kommune]]," (",base_piv2[[#This Row],[fotoår]],")")</f>
        <v>Norddal  (2003)</v>
      </c>
      <c r="F1874" s="10" t="s">
        <v>918</v>
      </c>
      <c r="G1874" s="10">
        <v>30</v>
      </c>
      <c r="H1874" s="11" t="s">
        <v>904</v>
      </c>
    </row>
    <row r="1875" spans="1:8">
      <c r="A1875" s="10" t="s">
        <v>288</v>
      </c>
      <c r="B1875" s="10" t="str">
        <f>MID(base_piv2[[#This Row],[fnr fylke]],4,25)</f>
        <v>Møre og Romsdal</v>
      </c>
      <c r="C1875" s="10" t="s">
        <v>746</v>
      </c>
      <c r="D1875" s="10" t="str">
        <f>MID(base_piv2[[#This Row],[knr kommune]],6,25)</f>
        <v xml:space="preserve">Norddal </v>
      </c>
      <c r="E1875" s="10" t="str">
        <f>CONCATENATE(base_piv2[[#This Row],[kommune]]," (",base_piv2[[#This Row],[fotoår]],")")</f>
        <v>Norddal  (2003)</v>
      </c>
      <c r="F1875" s="10" t="s">
        <v>470</v>
      </c>
      <c r="G1875" s="10">
        <v>28</v>
      </c>
      <c r="H1875" s="11" t="s">
        <v>904</v>
      </c>
    </row>
    <row r="1876" spans="1:8">
      <c r="A1876" s="10" t="s">
        <v>288</v>
      </c>
      <c r="B1876" s="10" t="str">
        <f>MID(base_piv2[[#This Row],[fnr fylke]],4,25)</f>
        <v>Møre og Romsdal</v>
      </c>
      <c r="C1876" s="10" t="s">
        <v>746</v>
      </c>
      <c r="D1876" s="10" t="str">
        <f>MID(base_piv2[[#This Row],[knr kommune]],6,25)</f>
        <v xml:space="preserve">Norddal </v>
      </c>
      <c r="E1876" s="10" t="str">
        <f>CONCATENATE(base_piv2[[#This Row],[kommune]]," (",base_piv2[[#This Row],[fotoår]],")")</f>
        <v>Norddal  (2003)</v>
      </c>
      <c r="F1876" s="10" t="s">
        <v>471</v>
      </c>
      <c r="G1876" s="10">
        <v>0</v>
      </c>
      <c r="H1876" s="11" t="s">
        <v>904</v>
      </c>
    </row>
    <row r="1877" spans="1:8">
      <c r="A1877" s="10" t="s">
        <v>288</v>
      </c>
      <c r="B1877" s="10" t="str">
        <f>MID(base_piv2[[#This Row],[fnr fylke]],4,25)</f>
        <v>Møre og Romsdal</v>
      </c>
      <c r="C1877" s="10" t="s">
        <v>746</v>
      </c>
      <c r="D1877" s="10" t="str">
        <f>MID(base_piv2[[#This Row],[knr kommune]],6,25)</f>
        <v xml:space="preserve">Norddal </v>
      </c>
      <c r="E1877" s="10" t="str">
        <f>CONCATENATE(base_piv2[[#This Row],[kommune]]," (",base_piv2[[#This Row],[fotoår]],")")</f>
        <v>Norddal  (2003)</v>
      </c>
      <c r="F1877" s="10" t="s">
        <v>472</v>
      </c>
      <c r="G1877" s="10">
        <v>21</v>
      </c>
      <c r="H1877" s="11" t="s">
        <v>904</v>
      </c>
    </row>
    <row r="1878" spans="1:8">
      <c r="A1878" s="10" t="s">
        <v>288</v>
      </c>
      <c r="B1878" s="10" t="str">
        <f>MID(base_piv2[[#This Row],[fnr fylke]],4,25)</f>
        <v>Møre og Romsdal</v>
      </c>
      <c r="C1878" s="10" t="s">
        <v>747</v>
      </c>
      <c r="D1878" s="10" t="str">
        <f>MID(base_piv2[[#This Row],[knr kommune]],6,25)</f>
        <v xml:space="preserve">Stranda </v>
      </c>
      <c r="E1878" s="10" t="str">
        <f>CONCATENATE(base_piv2[[#This Row],[kommune]]," (",base_piv2[[#This Row],[fotoår]],")")</f>
        <v>Stranda  (2007)</v>
      </c>
      <c r="F1878" s="10" t="s">
        <v>467</v>
      </c>
      <c r="G1878" s="10">
        <v>15</v>
      </c>
      <c r="H1878" s="11" t="s">
        <v>907</v>
      </c>
    </row>
    <row r="1879" spans="1:8">
      <c r="A1879" s="10" t="s">
        <v>288</v>
      </c>
      <c r="B1879" s="10" t="str">
        <f>MID(base_piv2[[#This Row],[fnr fylke]],4,25)</f>
        <v>Møre og Romsdal</v>
      </c>
      <c r="C1879" s="10" t="s">
        <v>747</v>
      </c>
      <c r="D1879" s="10" t="str">
        <f>MID(base_piv2[[#This Row],[knr kommune]],6,25)</f>
        <v xml:space="preserve">Stranda </v>
      </c>
      <c r="E1879" s="10" t="str">
        <f>CONCATENATE(base_piv2[[#This Row],[kommune]]," (",base_piv2[[#This Row],[fotoår]],")")</f>
        <v>Stranda  (2007)</v>
      </c>
      <c r="F1879" s="10" t="s">
        <v>466</v>
      </c>
      <c r="G1879" s="10">
        <v>1</v>
      </c>
      <c r="H1879" s="11" t="s">
        <v>907</v>
      </c>
    </row>
    <row r="1880" spans="1:8">
      <c r="A1880" s="10" t="s">
        <v>288</v>
      </c>
      <c r="B1880" s="10" t="str">
        <f>MID(base_piv2[[#This Row],[fnr fylke]],4,25)</f>
        <v>Møre og Romsdal</v>
      </c>
      <c r="C1880" s="10" t="s">
        <v>747</v>
      </c>
      <c r="D1880" s="10" t="str">
        <f>MID(base_piv2[[#This Row],[knr kommune]],6,25)</f>
        <v xml:space="preserve">Stranda </v>
      </c>
      <c r="E1880" s="10" t="str">
        <f>CONCATENATE(base_piv2[[#This Row],[kommune]]," (",base_piv2[[#This Row],[fotoår]],")")</f>
        <v>Stranda  (2007)</v>
      </c>
      <c r="F1880" s="10" t="s">
        <v>468</v>
      </c>
      <c r="G1880" s="10">
        <v>14</v>
      </c>
      <c r="H1880" s="11" t="s">
        <v>907</v>
      </c>
    </row>
    <row r="1881" spans="1:8">
      <c r="A1881" s="10" t="s">
        <v>288</v>
      </c>
      <c r="B1881" s="10" t="str">
        <f>MID(base_piv2[[#This Row],[fnr fylke]],4,25)</f>
        <v>Møre og Romsdal</v>
      </c>
      <c r="C1881" s="10" t="s">
        <v>747</v>
      </c>
      <c r="D1881" s="10" t="str">
        <f>MID(base_piv2[[#This Row],[knr kommune]],6,25)</f>
        <v xml:space="preserve">Stranda </v>
      </c>
      <c r="E1881" s="10" t="str">
        <f>CONCATENATE(base_piv2[[#This Row],[kommune]]," (",base_piv2[[#This Row],[fotoår]],")")</f>
        <v>Stranda  (2007)</v>
      </c>
      <c r="F1881" s="10" t="s">
        <v>918</v>
      </c>
      <c r="G1881" s="10">
        <v>29</v>
      </c>
      <c r="H1881" s="11" t="s">
        <v>907</v>
      </c>
    </row>
    <row r="1882" spans="1:8">
      <c r="A1882" s="10" t="s">
        <v>288</v>
      </c>
      <c r="B1882" s="10" t="str">
        <f>MID(base_piv2[[#This Row],[fnr fylke]],4,25)</f>
        <v>Møre og Romsdal</v>
      </c>
      <c r="C1882" s="10" t="s">
        <v>747</v>
      </c>
      <c r="D1882" s="10" t="str">
        <f>MID(base_piv2[[#This Row],[knr kommune]],6,25)</f>
        <v xml:space="preserve">Stranda </v>
      </c>
      <c r="E1882" s="10" t="str">
        <f>CONCATENATE(base_piv2[[#This Row],[kommune]]," (",base_piv2[[#This Row],[fotoår]],")")</f>
        <v>Stranda  (2007)</v>
      </c>
      <c r="F1882" s="10" t="s">
        <v>470</v>
      </c>
      <c r="G1882" s="10">
        <v>16</v>
      </c>
      <c r="H1882" s="11" t="s">
        <v>907</v>
      </c>
    </row>
    <row r="1883" spans="1:8">
      <c r="A1883" s="10" t="s">
        <v>288</v>
      </c>
      <c r="B1883" s="10" t="str">
        <f>MID(base_piv2[[#This Row],[fnr fylke]],4,25)</f>
        <v>Møre og Romsdal</v>
      </c>
      <c r="C1883" s="10" t="s">
        <v>747</v>
      </c>
      <c r="D1883" s="10" t="str">
        <f>MID(base_piv2[[#This Row],[knr kommune]],6,25)</f>
        <v xml:space="preserve">Stranda </v>
      </c>
      <c r="E1883" s="10" t="str">
        <f>CONCATENATE(base_piv2[[#This Row],[kommune]]," (",base_piv2[[#This Row],[fotoår]],")")</f>
        <v>Stranda  (2007)</v>
      </c>
      <c r="F1883" s="10" t="s">
        <v>471</v>
      </c>
      <c r="G1883" s="10">
        <v>5</v>
      </c>
      <c r="H1883" s="11" t="s">
        <v>907</v>
      </c>
    </row>
    <row r="1884" spans="1:8">
      <c r="A1884" s="10" t="s">
        <v>288</v>
      </c>
      <c r="B1884" s="10" t="str">
        <f>MID(base_piv2[[#This Row],[fnr fylke]],4,25)</f>
        <v>Møre og Romsdal</v>
      </c>
      <c r="C1884" s="10" t="s">
        <v>747</v>
      </c>
      <c r="D1884" s="10" t="str">
        <f>MID(base_piv2[[#This Row],[knr kommune]],6,25)</f>
        <v xml:space="preserve">Stranda </v>
      </c>
      <c r="E1884" s="10" t="str">
        <f>CONCATENATE(base_piv2[[#This Row],[kommune]]," (",base_piv2[[#This Row],[fotoår]],")")</f>
        <v>Stranda  (2007)</v>
      </c>
      <c r="F1884" s="10" t="s">
        <v>472</v>
      </c>
      <c r="G1884" s="10">
        <v>5</v>
      </c>
      <c r="H1884" s="11" t="s">
        <v>907</v>
      </c>
    </row>
    <row r="1885" spans="1:8">
      <c r="A1885" s="10" t="s">
        <v>288</v>
      </c>
      <c r="B1885" s="10" t="str">
        <f>MID(base_piv2[[#This Row],[fnr fylke]],4,25)</f>
        <v>Møre og Romsdal</v>
      </c>
      <c r="C1885" s="10" t="s">
        <v>748</v>
      </c>
      <c r="D1885" s="10" t="str">
        <f>MID(base_piv2[[#This Row],[knr kommune]],6,25)</f>
        <v xml:space="preserve">Stordal </v>
      </c>
      <c r="E1885" s="10" t="str">
        <f>CONCATENATE(base_piv2[[#This Row],[kommune]]," (",base_piv2[[#This Row],[fotoår]],")")</f>
        <v>Stordal  (2001)</v>
      </c>
      <c r="F1885" s="10" t="s">
        <v>467</v>
      </c>
      <c r="G1885" s="10">
        <v>13</v>
      </c>
      <c r="H1885" s="11" t="s">
        <v>905</v>
      </c>
    </row>
    <row r="1886" spans="1:8">
      <c r="A1886" s="10" t="s">
        <v>288</v>
      </c>
      <c r="B1886" s="10" t="str">
        <f>MID(base_piv2[[#This Row],[fnr fylke]],4,25)</f>
        <v>Møre og Romsdal</v>
      </c>
      <c r="C1886" s="10" t="s">
        <v>748</v>
      </c>
      <c r="D1886" s="10" t="str">
        <f>MID(base_piv2[[#This Row],[knr kommune]],6,25)</f>
        <v xml:space="preserve">Stordal </v>
      </c>
      <c r="E1886" s="10" t="str">
        <f>CONCATENATE(base_piv2[[#This Row],[kommune]]," (",base_piv2[[#This Row],[fotoår]],")")</f>
        <v>Stordal  (2001)</v>
      </c>
      <c r="F1886" s="10" t="s">
        <v>466</v>
      </c>
      <c r="G1886" s="10">
        <v>10</v>
      </c>
      <c r="H1886" s="11" t="s">
        <v>905</v>
      </c>
    </row>
    <row r="1887" spans="1:8">
      <c r="A1887" s="10" t="s">
        <v>288</v>
      </c>
      <c r="B1887" s="10" t="str">
        <f>MID(base_piv2[[#This Row],[fnr fylke]],4,25)</f>
        <v>Møre og Romsdal</v>
      </c>
      <c r="C1887" s="10" t="s">
        <v>748</v>
      </c>
      <c r="D1887" s="10" t="str">
        <f>MID(base_piv2[[#This Row],[knr kommune]],6,25)</f>
        <v xml:space="preserve">Stordal </v>
      </c>
      <c r="E1887" s="10" t="str">
        <f>CONCATENATE(base_piv2[[#This Row],[kommune]]," (",base_piv2[[#This Row],[fotoår]],")")</f>
        <v>Stordal  (2001)</v>
      </c>
      <c r="F1887" s="10" t="s">
        <v>468</v>
      </c>
      <c r="G1887" s="10">
        <v>37</v>
      </c>
      <c r="H1887" s="11" t="s">
        <v>905</v>
      </c>
    </row>
    <row r="1888" spans="1:8">
      <c r="A1888" s="10" t="s">
        <v>288</v>
      </c>
      <c r="B1888" s="10" t="str">
        <f>MID(base_piv2[[#This Row],[fnr fylke]],4,25)</f>
        <v>Møre og Romsdal</v>
      </c>
      <c r="C1888" s="10" t="s">
        <v>748</v>
      </c>
      <c r="D1888" s="10" t="str">
        <f>MID(base_piv2[[#This Row],[knr kommune]],6,25)</f>
        <v xml:space="preserve">Stordal </v>
      </c>
      <c r="E1888" s="10" t="str">
        <f>CONCATENATE(base_piv2[[#This Row],[kommune]]," (",base_piv2[[#This Row],[fotoår]],")")</f>
        <v>Stordal  (2001)</v>
      </c>
      <c r="F1888" s="10" t="s">
        <v>918</v>
      </c>
      <c r="G1888" s="10">
        <v>10</v>
      </c>
      <c r="H1888" s="11" t="s">
        <v>905</v>
      </c>
    </row>
    <row r="1889" spans="1:8">
      <c r="A1889" s="10" t="s">
        <v>288</v>
      </c>
      <c r="B1889" s="10" t="str">
        <f>MID(base_piv2[[#This Row],[fnr fylke]],4,25)</f>
        <v>Møre og Romsdal</v>
      </c>
      <c r="C1889" s="10" t="s">
        <v>748</v>
      </c>
      <c r="D1889" s="10" t="str">
        <f>MID(base_piv2[[#This Row],[knr kommune]],6,25)</f>
        <v xml:space="preserve">Stordal </v>
      </c>
      <c r="E1889" s="10" t="str">
        <f>CONCATENATE(base_piv2[[#This Row],[kommune]]," (",base_piv2[[#This Row],[fotoår]],")")</f>
        <v>Stordal  (2001)</v>
      </c>
      <c r="F1889" s="10" t="s">
        <v>470</v>
      </c>
      <c r="G1889" s="10">
        <v>5</v>
      </c>
      <c r="H1889" s="11" t="s">
        <v>905</v>
      </c>
    </row>
    <row r="1890" spans="1:8">
      <c r="A1890" s="10" t="s">
        <v>288</v>
      </c>
      <c r="B1890" s="10" t="str">
        <f>MID(base_piv2[[#This Row],[fnr fylke]],4,25)</f>
        <v>Møre og Romsdal</v>
      </c>
      <c r="C1890" s="10" t="s">
        <v>748</v>
      </c>
      <c r="D1890" s="10" t="str">
        <f>MID(base_piv2[[#This Row],[knr kommune]],6,25)</f>
        <v xml:space="preserve">Stordal </v>
      </c>
      <c r="E1890" s="10" t="str">
        <f>CONCATENATE(base_piv2[[#This Row],[kommune]]," (",base_piv2[[#This Row],[fotoår]],")")</f>
        <v>Stordal  (2001)</v>
      </c>
      <c r="F1890" s="10" t="s">
        <v>471</v>
      </c>
      <c r="G1890" s="10">
        <v>0</v>
      </c>
      <c r="H1890" s="11" t="s">
        <v>905</v>
      </c>
    </row>
    <row r="1891" spans="1:8">
      <c r="A1891" s="10" t="s">
        <v>288</v>
      </c>
      <c r="B1891" s="10" t="str">
        <f>MID(base_piv2[[#This Row],[fnr fylke]],4,25)</f>
        <v>Møre og Romsdal</v>
      </c>
      <c r="C1891" s="10" t="s">
        <v>748</v>
      </c>
      <c r="D1891" s="10" t="str">
        <f>MID(base_piv2[[#This Row],[knr kommune]],6,25)</f>
        <v xml:space="preserve">Stordal </v>
      </c>
      <c r="E1891" s="10" t="str">
        <f>CONCATENATE(base_piv2[[#This Row],[kommune]]," (",base_piv2[[#This Row],[fotoår]],")")</f>
        <v>Stordal  (2001)</v>
      </c>
      <c r="F1891" s="10" t="s">
        <v>472</v>
      </c>
      <c r="G1891" s="10">
        <v>2</v>
      </c>
      <c r="H1891" s="11" t="s">
        <v>905</v>
      </c>
    </row>
    <row r="1892" spans="1:8">
      <c r="A1892" s="10" t="s">
        <v>288</v>
      </c>
      <c r="B1892" s="10" t="str">
        <f>MID(base_piv2[[#This Row],[fnr fylke]],4,25)</f>
        <v>Møre og Romsdal</v>
      </c>
      <c r="C1892" s="10" t="s">
        <v>749</v>
      </c>
      <c r="D1892" s="10" t="str">
        <f>MID(base_piv2[[#This Row],[knr kommune]],6,25)</f>
        <v xml:space="preserve">Sykkylven </v>
      </c>
      <c r="E1892" s="10" t="str">
        <f>CONCATENATE(base_piv2[[#This Row],[kommune]]," (",base_piv2[[#This Row],[fotoår]],")")</f>
        <v>Sykkylven  (2007)</v>
      </c>
      <c r="F1892" s="10" t="s">
        <v>467</v>
      </c>
      <c r="G1892" s="10">
        <v>31</v>
      </c>
      <c r="H1892" s="11" t="s">
        <v>907</v>
      </c>
    </row>
    <row r="1893" spans="1:8">
      <c r="A1893" s="10" t="s">
        <v>288</v>
      </c>
      <c r="B1893" s="10" t="str">
        <f>MID(base_piv2[[#This Row],[fnr fylke]],4,25)</f>
        <v>Møre og Romsdal</v>
      </c>
      <c r="C1893" s="10" t="s">
        <v>749</v>
      </c>
      <c r="D1893" s="10" t="str">
        <f>MID(base_piv2[[#This Row],[knr kommune]],6,25)</f>
        <v xml:space="preserve">Sykkylven </v>
      </c>
      <c r="E1893" s="10" t="str">
        <f>CONCATENATE(base_piv2[[#This Row],[kommune]]," (",base_piv2[[#This Row],[fotoår]],")")</f>
        <v>Sykkylven  (2007)</v>
      </c>
      <c r="F1893" s="10" t="s">
        <v>466</v>
      </c>
      <c r="G1893" s="10">
        <v>3</v>
      </c>
      <c r="H1893" s="11" t="s">
        <v>907</v>
      </c>
    </row>
    <row r="1894" spans="1:8">
      <c r="A1894" s="10" t="s">
        <v>288</v>
      </c>
      <c r="B1894" s="10" t="str">
        <f>MID(base_piv2[[#This Row],[fnr fylke]],4,25)</f>
        <v>Møre og Romsdal</v>
      </c>
      <c r="C1894" s="10" t="s">
        <v>749</v>
      </c>
      <c r="D1894" s="10" t="str">
        <f>MID(base_piv2[[#This Row],[knr kommune]],6,25)</f>
        <v xml:space="preserve">Sykkylven </v>
      </c>
      <c r="E1894" s="10" t="str">
        <f>CONCATENATE(base_piv2[[#This Row],[kommune]]," (",base_piv2[[#This Row],[fotoår]],")")</f>
        <v>Sykkylven  (2007)</v>
      </c>
      <c r="F1894" s="10" t="s">
        <v>468</v>
      </c>
      <c r="G1894" s="10">
        <v>12</v>
      </c>
      <c r="H1894" s="11" t="s">
        <v>907</v>
      </c>
    </row>
    <row r="1895" spans="1:8">
      <c r="A1895" s="10" t="s">
        <v>288</v>
      </c>
      <c r="B1895" s="10" t="str">
        <f>MID(base_piv2[[#This Row],[fnr fylke]],4,25)</f>
        <v>Møre og Romsdal</v>
      </c>
      <c r="C1895" s="10" t="s">
        <v>749</v>
      </c>
      <c r="D1895" s="10" t="str">
        <f>MID(base_piv2[[#This Row],[knr kommune]],6,25)</f>
        <v xml:space="preserve">Sykkylven </v>
      </c>
      <c r="E1895" s="10" t="str">
        <f>CONCATENATE(base_piv2[[#This Row],[kommune]]," (",base_piv2[[#This Row],[fotoår]],")")</f>
        <v>Sykkylven  (2007)</v>
      </c>
      <c r="F1895" s="10" t="s">
        <v>918</v>
      </c>
      <c r="G1895" s="10">
        <v>5</v>
      </c>
      <c r="H1895" s="11" t="s">
        <v>907</v>
      </c>
    </row>
    <row r="1896" spans="1:8">
      <c r="A1896" s="10" t="s">
        <v>288</v>
      </c>
      <c r="B1896" s="10" t="str">
        <f>MID(base_piv2[[#This Row],[fnr fylke]],4,25)</f>
        <v>Møre og Romsdal</v>
      </c>
      <c r="C1896" s="10" t="s">
        <v>749</v>
      </c>
      <c r="D1896" s="10" t="str">
        <f>MID(base_piv2[[#This Row],[knr kommune]],6,25)</f>
        <v xml:space="preserve">Sykkylven </v>
      </c>
      <c r="E1896" s="10" t="str">
        <f>CONCATENATE(base_piv2[[#This Row],[kommune]]," (",base_piv2[[#This Row],[fotoår]],")")</f>
        <v>Sykkylven  (2007)</v>
      </c>
      <c r="F1896" s="10" t="s">
        <v>470</v>
      </c>
      <c r="G1896" s="10">
        <v>19</v>
      </c>
      <c r="H1896" s="11" t="s">
        <v>907</v>
      </c>
    </row>
    <row r="1897" spans="1:8">
      <c r="A1897" s="10" t="s">
        <v>288</v>
      </c>
      <c r="B1897" s="10" t="str">
        <f>MID(base_piv2[[#This Row],[fnr fylke]],4,25)</f>
        <v>Møre og Romsdal</v>
      </c>
      <c r="C1897" s="10" t="s">
        <v>749</v>
      </c>
      <c r="D1897" s="10" t="str">
        <f>MID(base_piv2[[#This Row],[knr kommune]],6,25)</f>
        <v xml:space="preserve">Sykkylven </v>
      </c>
      <c r="E1897" s="10" t="str">
        <f>CONCATENATE(base_piv2[[#This Row],[kommune]]," (",base_piv2[[#This Row],[fotoår]],")")</f>
        <v>Sykkylven  (2007)</v>
      </c>
      <c r="F1897" s="10" t="s">
        <v>471</v>
      </c>
      <c r="G1897" s="10">
        <v>12</v>
      </c>
      <c r="H1897" s="11" t="s">
        <v>907</v>
      </c>
    </row>
    <row r="1898" spans="1:8">
      <c r="A1898" s="10" t="s">
        <v>288</v>
      </c>
      <c r="B1898" s="10" t="str">
        <f>MID(base_piv2[[#This Row],[fnr fylke]],4,25)</f>
        <v>Møre og Romsdal</v>
      </c>
      <c r="C1898" s="10" t="s">
        <v>749</v>
      </c>
      <c r="D1898" s="10" t="str">
        <f>MID(base_piv2[[#This Row],[knr kommune]],6,25)</f>
        <v xml:space="preserve">Sykkylven </v>
      </c>
      <c r="E1898" s="10" t="str">
        <f>CONCATENATE(base_piv2[[#This Row],[kommune]]," (",base_piv2[[#This Row],[fotoår]],")")</f>
        <v>Sykkylven  (2007)</v>
      </c>
      <c r="F1898" s="10" t="s">
        <v>472</v>
      </c>
      <c r="G1898" s="10">
        <v>22</v>
      </c>
      <c r="H1898" s="11" t="s">
        <v>907</v>
      </c>
    </row>
    <row r="1899" spans="1:8">
      <c r="A1899" s="10" t="s">
        <v>288</v>
      </c>
      <c r="B1899" s="10" t="str">
        <f>MID(base_piv2[[#This Row],[fnr fylke]],4,25)</f>
        <v>Møre og Romsdal</v>
      </c>
      <c r="C1899" s="10" t="s">
        <v>750</v>
      </c>
      <c r="D1899" s="10" t="str">
        <f>MID(base_piv2[[#This Row],[knr kommune]],6,25)</f>
        <v xml:space="preserve">Skodje </v>
      </c>
      <c r="E1899" s="10" t="str">
        <f>CONCATENATE(base_piv2[[#This Row],[kommune]]," (",base_piv2[[#This Row],[fotoår]],")")</f>
        <v>Skodje  (2006)</v>
      </c>
      <c r="F1899" s="10" t="s">
        <v>467</v>
      </c>
      <c r="G1899" s="10">
        <v>96</v>
      </c>
      <c r="H1899" s="11" t="s">
        <v>910</v>
      </c>
    </row>
    <row r="1900" spans="1:8">
      <c r="A1900" s="10" t="s">
        <v>288</v>
      </c>
      <c r="B1900" s="10" t="str">
        <f>MID(base_piv2[[#This Row],[fnr fylke]],4,25)</f>
        <v>Møre og Romsdal</v>
      </c>
      <c r="C1900" s="10" t="s">
        <v>750</v>
      </c>
      <c r="D1900" s="10" t="str">
        <f>MID(base_piv2[[#This Row],[knr kommune]],6,25)</f>
        <v xml:space="preserve">Skodje </v>
      </c>
      <c r="E1900" s="10" t="str">
        <f>CONCATENATE(base_piv2[[#This Row],[kommune]]," (",base_piv2[[#This Row],[fotoår]],")")</f>
        <v>Skodje  (2006)</v>
      </c>
      <c r="F1900" s="10" t="s">
        <v>466</v>
      </c>
      <c r="G1900" s="10">
        <v>12</v>
      </c>
      <c r="H1900" s="11" t="s">
        <v>910</v>
      </c>
    </row>
    <row r="1901" spans="1:8">
      <c r="A1901" s="10" t="s">
        <v>288</v>
      </c>
      <c r="B1901" s="10" t="str">
        <f>MID(base_piv2[[#This Row],[fnr fylke]],4,25)</f>
        <v>Møre og Romsdal</v>
      </c>
      <c r="C1901" s="10" t="s">
        <v>750</v>
      </c>
      <c r="D1901" s="10" t="str">
        <f>MID(base_piv2[[#This Row],[knr kommune]],6,25)</f>
        <v xml:space="preserve">Skodje </v>
      </c>
      <c r="E1901" s="10" t="str">
        <f>CONCATENATE(base_piv2[[#This Row],[kommune]]," (",base_piv2[[#This Row],[fotoår]],")")</f>
        <v>Skodje  (2006)</v>
      </c>
      <c r="F1901" s="10" t="s">
        <v>468</v>
      </c>
      <c r="G1901" s="10">
        <v>38</v>
      </c>
      <c r="H1901" s="11" t="s">
        <v>910</v>
      </c>
    </row>
    <row r="1902" spans="1:8">
      <c r="A1902" s="10" t="s">
        <v>288</v>
      </c>
      <c r="B1902" s="10" t="str">
        <f>MID(base_piv2[[#This Row],[fnr fylke]],4,25)</f>
        <v>Møre og Romsdal</v>
      </c>
      <c r="C1902" s="10" t="s">
        <v>750</v>
      </c>
      <c r="D1902" s="10" t="str">
        <f>MID(base_piv2[[#This Row],[knr kommune]],6,25)</f>
        <v xml:space="preserve">Skodje </v>
      </c>
      <c r="E1902" s="10" t="str">
        <f>CONCATENATE(base_piv2[[#This Row],[kommune]]," (",base_piv2[[#This Row],[fotoår]],")")</f>
        <v>Skodje  (2006)</v>
      </c>
      <c r="F1902" s="10" t="s">
        <v>918</v>
      </c>
      <c r="G1902" s="10">
        <v>1</v>
      </c>
      <c r="H1902" s="11" t="s">
        <v>910</v>
      </c>
    </row>
    <row r="1903" spans="1:8">
      <c r="A1903" s="10" t="s">
        <v>288</v>
      </c>
      <c r="B1903" s="10" t="str">
        <f>MID(base_piv2[[#This Row],[fnr fylke]],4,25)</f>
        <v>Møre og Romsdal</v>
      </c>
      <c r="C1903" s="10" t="s">
        <v>750</v>
      </c>
      <c r="D1903" s="10" t="str">
        <f>MID(base_piv2[[#This Row],[knr kommune]],6,25)</f>
        <v xml:space="preserve">Skodje </v>
      </c>
      <c r="E1903" s="10" t="str">
        <f>CONCATENATE(base_piv2[[#This Row],[kommune]]," (",base_piv2[[#This Row],[fotoår]],")")</f>
        <v>Skodje  (2006)</v>
      </c>
      <c r="F1903" s="10" t="s">
        <v>470</v>
      </c>
      <c r="G1903" s="10">
        <v>16</v>
      </c>
      <c r="H1903" s="11" t="s">
        <v>910</v>
      </c>
    </row>
    <row r="1904" spans="1:8">
      <c r="A1904" s="10" t="s">
        <v>288</v>
      </c>
      <c r="B1904" s="10" t="str">
        <f>MID(base_piv2[[#This Row],[fnr fylke]],4,25)</f>
        <v>Møre og Romsdal</v>
      </c>
      <c r="C1904" s="10" t="s">
        <v>750</v>
      </c>
      <c r="D1904" s="10" t="str">
        <f>MID(base_piv2[[#This Row],[knr kommune]],6,25)</f>
        <v xml:space="preserve">Skodje </v>
      </c>
      <c r="E1904" s="10" t="str">
        <f>CONCATENATE(base_piv2[[#This Row],[kommune]]," (",base_piv2[[#This Row],[fotoår]],")")</f>
        <v>Skodje  (2006)</v>
      </c>
      <c r="F1904" s="10" t="s">
        <v>471</v>
      </c>
      <c r="G1904" s="10">
        <v>0</v>
      </c>
      <c r="H1904" s="11" t="s">
        <v>910</v>
      </c>
    </row>
    <row r="1905" spans="1:8">
      <c r="A1905" s="10" t="s">
        <v>288</v>
      </c>
      <c r="B1905" s="10" t="str">
        <f>MID(base_piv2[[#This Row],[fnr fylke]],4,25)</f>
        <v>Møre og Romsdal</v>
      </c>
      <c r="C1905" s="10" t="s">
        <v>750</v>
      </c>
      <c r="D1905" s="10" t="str">
        <f>MID(base_piv2[[#This Row],[knr kommune]],6,25)</f>
        <v xml:space="preserve">Skodje </v>
      </c>
      <c r="E1905" s="10" t="str">
        <f>CONCATENATE(base_piv2[[#This Row],[kommune]]," (",base_piv2[[#This Row],[fotoår]],")")</f>
        <v>Skodje  (2006)</v>
      </c>
      <c r="F1905" s="10" t="s">
        <v>472</v>
      </c>
      <c r="G1905" s="10">
        <v>18</v>
      </c>
      <c r="H1905" s="11" t="s">
        <v>910</v>
      </c>
    </row>
    <row r="1906" spans="1:8">
      <c r="A1906" s="10" t="s">
        <v>288</v>
      </c>
      <c r="B1906" s="10" t="str">
        <f>MID(base_piv2[[#This Row],[fnr fylke]],4,25)</f>
        <v>Møre og Romsdal</v>
      </c>
      <c r="C1906" s="10" t="s">
        <v>751</v>
      </c>
      <c r="D1906" s="10" t="str">
        <f>MID(base_piv2[[#This Row],[knr kommune]],6,25)</f>
        <v xml:space="preserve">Sula </v>
      </c>
      <c r="E1906" s="10" t="str">
        <f>CONCATENATE(base_piv2[[#This Row],[kommune]]," (",base_piv2[[#This Row],[fotoår]],")")</f>
        <v>Sula  (2008)</v>
      </c>
      <c r="F1906" s="10" t="s">
        <v>467</v>
      </c>
      <c r="G1906" s="10">
        <v>126</v>
      </c>
      <c r="H1906" s="11" t="s">
        <v>909</v>
      </c>
    </row>
    <row r="1907" spans="1:8">
      <c r="A1907" s="10" t="s">
        <v>288</v>
      </c>
      <c r="B1907" s="10" t="str">
        <f>MID(base_piv2[[#This Row],[fnr fylke]],4,25)</f>
        <v>Møre og Romsdal</v>
      </c>
      <c r="C1907" s="10" t="s">
        <v>751</v>
      </c>
      <c r="D1907" s="10" t="str">
        <f>MID(base_piv2[[#This Row],[knr kommune]],6,25)</f>
        <v xml:space="preserve">Sula </v>
      </c>
      <c r="E1907" s="10" t="str">
        <f>CONCATENATE(base_piv2[[#This Row],[kommune]]," (",base_piv2[[#This Row],[fotoår]],")")</f>
        <v>Sula  (2008)</v>
      </c>
      <c r="F1907" s="10" t="s">
        <v>466</v>
      </c>
      <c r="G1907" s="10">
        <v>0</v>
      </c>
      <c r="H1907" s="11" t="s">
        <v>909</v>
      </c>
    </row>
    <row r="1908" spans="1:8">
      <c r="A1908" s="10" t="s">
        <v>288</v>
      </c>
      <c r="B1908" s="10" t="str">
        <f>MID(base_piv2[[#This Row],[fnr fylke]],4,25)</f>
        <v>Møre og Romsdal</v>
      </c>
      <c r="C1908" s="10" t="s">
        <v>751</v>
      </c>
      <c r="D1908" s="10" t="str">
        <f>MID(base_piv2[[#This Row],[knr kommune]],6,25)</f>
        <v xml:space="preserve">Sula </v>
      </c>
      <c r="E1908" s="10" t="str">
        <f>CONCATENATE(base_piv2[[#This Row],[kommune]]," (",base_piv2[[#This Row],[fotoår]],")")</f>
        <v>Sula  (2008)</v>
      </c>
      <c r="F1908" s="10" t="s">
        <v>468</v>
      </c>
      <c r="G1908" s="10">
        <v>4</v>
      </c>
      <c r="H1908" s="11" t="s">
        <v>909</v>
      </c>
    </row>
    <row r="1909" spans="1:8">
      <c r="A1909" s="10" t="s">
        <v>288</v>
      </c>
      <c r="B1909" s="10" t="str">
        <f>MID(base_piv2[[#This Row],[fnr fylke]],4,25)</f>
        <v>Møre og Romsdal</v>
      </c>
      <c r="C1909" s="10" t="s">
        <v>751</v>
      </c>
      <c r="D1909" s="10" t="str">
        <f>MID(base_piv2[[#This Row],[knr kommune]],6,25)</f>
        <v xml:space="preserve">Sula </v>
      </c>
      <c r="E1909" s="10" t="str">
        <f>CONCATENATE(base_piv2[[#This Row],[kommune]]," (",base_piv2[[#This Row],[fotoår]],")")</f>
        <v>Sula  (2008)</v>
      </c>
      <c r="F1909" s="10" t="s">
        <v>918</v>
      </c>
      <c r="G1909" s="10">
        <v>9</v>
      </c>
      <c r="H1909" s="11" t="s">
        <v>909</v>
      </c>
    </row>
    <row r="1910" spans="1:8">
      <c r="A1910" s="10" t="s">
        <v>288</v>
      </c>
      <c r="B1910" s="10" t="str">
        <f>MID(base_piv2[[#This Row],[fnr fylke]],4,25)</f>
        <v>Møre og Romsdal</v>
      </c>
      <c r="C1910" s="10" t="s">
        <v>751</v>
      </c>
      <c r="D1910" s="10" t="str">
        <f>MID(base_piv2[[#This Row],[knr kommune]],6,25)</f>
        <v xml:space="preserve">Sula </v>
      </c>
      <c r="E1910" s="10" t="str">
        <f>CONCATENATE(base_piv2[[#This Row],[kommune]]," (",base_piv2[[#This Row],[fotoår]],")")</f>
        <v>Sula  (2008)</v>
      </c>
      <c r="F1910" s="10" t="s">
        <v>470</v>
      </c>
      <c r="G1910" s="10">
        <v>15</v>
      </c>
      <c r="H1910" s="11" t="s">
        <v>909</v>
      </c>
    </row>
    <row r="1911" spans="1:8">
      <c r="A1911" s="10" t="s">
        <v>288</v>
      </c>
      <c r="B1911" s="10" t="str">
        <f>MID(base_piv2[[#This Row],[fnr fylke]],4,25)</f>
        <v>Møre og Romsdal</v>
      </c>
      <c r="C1911" s="10" t="s">
        <v>751</v>
      </c>
      <c r="D1911" s="10" t="str">
        <f>MID(base_piv2[[#This Row],[knr kommune]],6,25)</f>
        <v xml:space="preserve">Sula </v>
      </c>
      <c r="E1911" s="10" t="str">
        <f>CONCATENATE(base_piv2[[#This Row],[kommune]]," (",base_piv2[[#This Row],[fotoår]],")")</f>
        <v>Sula  (2008)</v>
      </c>
      <c r="F1911" s="10" t="s">
        <v>471</v>
      </c>
      <c r="G1911" s="10">
        <v>9</v>
      </c>
      <c r="H1911" s="11" t="s">
        <v>909</v>
      </c>
    </row>
    <row r="1912" spans="1:8">
      <c r="A1912" s="10" t="s">
        <v>288</v>
      </c>
      <c r="B1912" s="10" t="str">
        <f>MID(base_piv2[[#This Row],[fnr fylke]],4,25)</f>
        <v>Møre og Romsdal</v>
      </c>
      <c r="C1912" s="10" t="s">
        <v>751</v>
      </c>
      <c r="D1912" s="10" t="str">
        <f>MID(base_piv2[[#This Row],[knr kommune]],6,25)</f>
        <v xml:space="preserve">Sula </v>
      </c>
      <c r="E1912" s="10" t="str">
        <f>CONCATENATE(base_piv2[[#This Row],[kommune]]," (",base_piv2[[#This Row],[fotoår]],")")</f>
        <v>Sula  (2008)</v>
      </c>
      <c r="F1912" s="10" t="s">
        <v>472</v>
      </c>
      <c r="G1912" s="10">
        <v>14</v>
      </c>
      <c r="H1912" s="11" t="s">
        <v>909</v>
      </c>
    </row>
    <row r="1913" spans="1:8">
      <c r="A1913" s="10" t="s">
        <v>288</v>
      </c>
      <c r="B1913" s="10" t="str">
        <f>MID(base_piv2[[#This Row],[fnr fylke]],4,25)</f>
        <v>Møre og Romsdal</v>
      </c>
      <c r="C1913" s="10" t="s">
        <v>752</v>
      </c>
      <c r="D1913" s="10" t="str">
        <f>MID(base_piv2[[#This Row],[knr kommune]],6,25)</f>
        <v xml:space="preserve">Giske </v>
      </c>
      <c r="E1913" s="10" t="str">
        <f>CONCATENATE(base_piv2[[#This Row],[kommune]]," (",base_piv2[[#This Row],[fotoår]],")")</f>
        <v>Giske  (2006)</v>
      </c>
      <c r="F1913" s="10" t="s">
        <v>467</v>
      </c>
      <c r="G1913" s="10">
        <v>146</v>
      </c>
      <c r="H1913" s="11" t="s">
        <v>910</v>
      </c>
    </row>
    <row r="1914" spans="1:8">
      <c r="A1914" s="10" t="s">
        <v>288</v>
      </c>
      <c r="B1914" s="10" t="str">
        <f>MID(base_piv2[[#This Row],[fnr fylke]],4,25)</f>
        <v>Møre og Romsdal</v>
      </c>
      <c r="C1914" s="10" t="s">
        <v>752</v>
      </c>
      <c r="D1914" s="10" t="str">
        <f>MID(base_piv2[[#This Row],[knr kommune]],6,25)</f>
        <v xml:space="preserve">Giske </v>
      </c>
      <c r="E1914" s="10" t="str">
        <f>CONCATENATE(base_piv2[[#This Row],[kommune]]," (",base_piv2[[#This Row],[fotoår]],")")</f>
        <v>Giske  (2006)</v>
      </c>
      <c r="F1914" s="10" t="s">
        <v>466</v>
      </c>
      <c r="G1914" s="10">
        <v>0</v>
      </c>
      <c r="H1914" s="11" t="s">
        <v>910</v>
      </c>
    </row>
    <row r="1915" spans="1:8">
      <c r="A1915" s="10" t="s">
        <v>288</v>
      </c>
      <c r="B1915" s="10" t="str">
        <f>MID(base_piv2[[#This Row],[fnr fylke]],4,25)</f>
        <v>Møre og Romsdal</v>
      </c>
      <c r="C1915" s="10" t="s">
        <v>752</v>
      </c>
      <c r="D1915" s="10" t="str">
        <f>MID(base_piv2[[#This Row],[knr kommune]],6,25)</f>
        <v xml:space="preserve">Giske </v>
      </c>
      <c r="E1915" s="10" t="str">
        <f>CONCATENATE(base_piv2[[#This Row],[kommune]]," (",base_piv2[[#This Row],[fotoår]],")")</f>
        <v>Giske  (2006)</v>
      </c>
      <c r="F1915" s="10" t="s">
        <v>468</v>
      </c>
      <c r="G1915" s="10">
        <v>12</v>
      </c>
      <c r="H1915" s="11" t="s">
        <v>910</v>
      </c>
    </row>
    <row r="1916" spans="1:8">
      <c r="A1916" s="10" t="s">
        <v>288</v>
      </c>
      <c r="B1916" s="10" t="str">
        <f>MID(base_piv2[[#This Row],[fnr fylke]],4,25)</f>
        <v>Møre og Romsdal</v>
      </c>
      <c r="C1916" s="10" t="s">
        <v>752</v>
      </c>
      <c r="D1916" s="10" t="str">
        <f>MID(base_piv2[[#This Row],[knr kommune]],6,25)</f>
        <v xml:space="preserve">Giske </v>
      </c>
      <c r="E1916" s="10" t="str">
        <f>CONCATENATE(base_piv2[[#This Row],[kommune]]," (",base_piv2[[#This Row],[fotoår]],")")</f>
        <v>Giske  (2006)</v>
      </c>
      <c r="F1916" s="10" t="s">
        <v>918</v>
      </c>
      <c r="G1916" s="10">
        <v>10</v>
      </c>
      <c r="H1916" s="11" t="s">
        <v>910</v>
      </c>
    </row>
    <row r="1917" spans="1:8">
      <c r="A1917" s="10" t="s">
        <v>288</v>
      </c>
      <c r="B1917" s="10" t="str">
        <f>MID(base_piv2[[#This Row],[fnr fylke]],4,25)</f>
        <v>Møre og Romsdal</v>
      </c>
      <c r="C1917" s="10" t="s">
        <v>752</v>
      </c>
      <c r="D1917" s="10" t="str">
        <f>MID(base_piv2[[#This Row],[knr kommune]],6,25)</f>
        <v xml:space="preserve">Giske </v>
      </c>
      <c r="E1917" s="10" t="str">
        <f>CONCATENATE(base_piv2[[#This Row],[kommune]]," (",base_piv2[[#This Row],[fotoår]],")")</f>
        <v>Giske  (2006)</v>
      </c>
      <c r="F1917" s="10" t="s">
        <v>470</v>
      </c>
      <c r="G1917" s="10">
        <v>41</v>
      </c>
      <c r="H1917" s="11" t="s">
        <v>910</v>
      </c>
    </row>
    <row r="1918" spans="1:8">
      <c r="A1918" s="10" t="s">
        <v>288</v>
      </c>
      <c r="B1918" s="10" t="str">
        <f>MID(base_piv2[[#This Row],[fnr fylke]],4,25)</f>
        <v>Møre og Romsdal</v>
      </c>
      <c r="C1918" s="10" t="s">
        <v>752</v>
      </c>
      <c r="D1918" s="10" t="str">
        <f>MID(base_piv2[[#This Row],[knr kommune]],6,25)</f>
        <v xml:space="preserve">Giske </v>
      </c>
      <c r="E1918" s="10" t="str">
        <f>CONCATENATE(base_piv2[[#This Row],[kommune]]," (",base_piv2[[#This Row],[fotoår]],")")</f>
        <v>Giske  (2006)</v>
      </c>
      <c r="F1918" s="10" t="s">
        <v>471</v>
      </c>
      <c r="G1918" s="10">
        <v>17</v>
      </c>
      <c r="H1918" s="11" t="s">
        <v>910</v>
      </c>
    </row>
    <row r="1919" spans="1:8">
      <c r="A1919" s="10" t="s">
        <v>288</v>
      </c>
      <c r="B1919" s="10" t="str">
        <f>MID(base_piv2[[#This Row],[fnr fylke]],4,25)</f>
        <v>Møre og Romsdal</v>
      </c>
      <c r="C1919" s="10" t="s">
        <v>752</v>
      </c>
      <c r="D1919" s="10" t="str">
        <f>MID(base_piv2[[#This Row],[knr kommune]],6,25)</f>
        <v xml:space="preserve">Giske </v>
      </c>
      <c r="E1919" s="10" t="str">
        <f>CONCATENATE(base_piv2[[#This Row],[kommune]]," (",base_piv2[[#This Row],[fotoår]],")")</f>
        <v>Giske  (2006)</v>
      </c>
      <c r="F1919" s="10" t="s">
        <v>472</v>
      </c>
      <c r="G1919" s="10">
        <v>22</v>
      </c>
      <c r="H1919" s="11" t="s">
        <v>910</v>
      </c>
    </row>
    <row r="1920" spans="1:8">
      <c r="A1920" s="10" t="s">
        <v>288</v>
      </c>
      <c r="B1920" s="10" t="str">
        <f>MID(base_piv2[[#This Row],[fnr fylke]],4,25)</f>
        <v>Møre og Romsdal</v>
      </c>
      <c r="C1920" s="10" t="s">
        <v>753</v>
      </c>
      <c r="D1920" s="10" t="str">
        <f>MID(base_piv2[[#This Row],[knr kommune]],6,25)</f>
        <v xml:space="preserve">Haram </v>
      </c>
      <c r="E1920" s="10" t="str">
        <f>CONCATENATE(base_piv2[[#This Row],[kommune]]," (",base_piv2[[#This Row],[fotoår]],")")</f>
        <v>Haram  (2006)</v>
      </c>
      <c r="F1920" s="10" t="s">
        <v>467</v>
      </c>
      <c r="G1920" s="10">
        <v>94</v>
      </c>
      <c r="H1920" s="11" t="s">
        <v>910</v>
      </c>
    </row>
    <row r="1921" spans="1:8">
      <c r="A1921" s="10" t="s">
        <v>288</v>
      </c>
      <c r="B1921" s="10" t="str">
        <f>MID(base_piv2[[#This Row],[fnr fylke]],4,25)</f>
        <v>Møre og Romsdal</v>
      </c>
      <c r="C1921" s="10" t="s">
        <v>753</v>
      </c>
      <c r="D1921" s="10" t="str">
        <f>MID(base_piv2[[#This Row],[knr kommune]],6,25)</f>
        <v xml:space="preserve">Haram </v>
      </c>
      <c r="E1921" s="10" t="str">
        <f>CONCATENATE(base_piv2[[#This Row],[kommune]]," (",base_piv2[[#This Row],[fotoår]],")")</f>
        <v>Haram  (2006)</v>
      </c>
      <c r="F1921" s="10" t="s">
        <v>466</v>
      </c>
      <c r="G1921" s="10">
        <v>8</v>
      </c>
      <c r="H1921" s="11" t="s">
        <v>910</v>
      </c>
    </row>
    <row r="1922" spans="1:8">
      <c r="A1922" s="10" t="s">
        <v>288</v>
      </c>
      <c r="B1922" s="10" t="str">
        <f>MID(base_piv2[[#This Row],[fnr fylke]],4,25)</f>
        <v>Møre og Romsdal</v>
      </c>
      <c r="C1922" s="10" t="s">
        <v>753</v>
      </c>
      <c r="D1922" s="10" t="str">
        <f>MID(base_piv2[[#This Row],[knr kommune]],6,25)</f>
        <v xml:space="preserve">Haram </v>
      </c>
      <c r="E1922" s="10" t="str">
        <f>CONCATENATE(base_piv2[[#This Row],[kommune]]," (",base_piv2[[#This Row],[fotoår]],")")</f>
        <v>Haram  (2006)</v>
      </c>
      <c r="F1922" s="10" t="s">
        <v>468</v>
      </c>
      <c r="G1922" s="10">
        <v>45</v>
      </c>
      <c r="H1922" s="11" t="s">
        <v>910</v>
      </c>
    </row>
    <row r="1923" spans="1:8">
      <c r="A1923" s="10" t="s">
        <v>288</v>
      </c>
      <c r="B1923" s="10" t="str">
        <f>MID(base_piv2[[#This Row],[fnr fylke]],4,25)</f>
        <v>Møre og Romsdal</v>
      </c>
      <c r="C1923" s="10" t="s">
        <v>753</v>
      </c>
      <c r="D1923" s="10" t="str">
        <f>MID(base_piv2[[#This Row],[knr kommune]],6,25)</f>
        <v xml:space="preserve">Haram </v>
      </c>
      <c r="E1923" s="10" t="str">
        <f>CONCATENATE(base_piv2[[#This Row],[kommune]]," (",base_piv2[[#This Row],[fotoår]],")")</f>
        <v>Haram  (2006)</v>
      </c>
      <c r="F1923" s="10" t="s">
        <v>918</v>
      </c>
      <c r="G1923" s="10">
        <v>5</v>
      </c>
      <c r="H1923" s="11" t="s">
        <v>910</v>
      </c>
    </row>
    <row r="1924" spans="1:8">
      <c r="A1924" s="10" t="s">
        <v>288</v>
      </c>
      <c r="B1924" s="10" t="str">
        <f>MID(base_piv2[[#This Row],[fnr fylke]],4,25)</f>
        <v>Møre og Romsdal</v>
      </c>
      <c r="C1924" s="10" t="s">
        <v>753</v>
      </c>
      <c r="D1924" s="10" t="str">
        <f>MID(base_piv2[[#This Row],[knr kommune]],6,25)</f>
        <v xml:space="preserve">Haram </v>
      </c>
      <c r="E1924" s="10" t="str">
        <f>CONCATENATE(base_piv2[[#This Row],[kommune]]," (",base_piv2[[#This Row],[fotoår]],")")</f>
        <v>Haram  (2006)</v>
      </c>
      <c r="F1924" s="10" t="s">
        <v>470</v>
      </c>
      <c r="G1924" s="10">
        <v>22</v>
      </c>
      <c r="H1924" s="11" t="s">
        <v>910</v>
      </c>
    </row>
    <row r="1925" spans="1:8">
      <c r="A1925" s="10" t="s">
        <v>288</v>
      </c>
      <c r="B1925" s="10" t="str">
        <f>MID(base_piv2[[#This Row],[fnr fylke]],4,25)</f>
        <v>Møre og Romsdal</v>
      </c>
      <c r="C1925" s="10" t="s">
        <v>753</v>
      </c>
      <c r="D1925" s="10" t="str">
        <f>MID(base_piv2[[#This Row],[knr kommune]],6,25)</f>
        <v xml:space="preserve">Haram </v>
      </c>
      <c r="E1925" s="10" t="str">
        <f>CONCATENATE(base_piv2[[#This Row],[kommune]]," (",base_piv2[[#This Row],[fotoår]],")")</f>
        <v>Haram  (2006)</v>
      </c>
      <c r="F1925" s="10" t="s">
        <v>471</v>
      </c>
      <c r="G1925" s="10">
        <v>3</v>
      </c>
      <c r="H1925" s="11" t="s">
        <v>910</v>
      </c>
    </row>
    <row r="1926" spans="1:8">
      <c r="A1926" s="10" t="s">
        <v>288</v>
      </c>
      <c r="B1926" s="10" t="str">
        <f>MID(base_piv2[[#This Row],[fnr fylke]],4,25)</f>
        <v>Møre og Romsdal</v>
      </c>
      <c r="C1926" s="10" t="s">
        <v>753</v>
      </c>
      <c r="D1926" s="10" t="str">
        <f>MID(base_piv2[[#This Row],[knr kommune]],6,25)</f>
        <v xml:space="preserve">Haram </v>
      </c>
      <c r="E1926" s="10" t="str">
        <f>CONCATENATE(base_piv2[[#This Row],[kommune]]," (",base_piv2[[#This Row],[fotoår]],")")</f>
        <v>Haram  (2006)</v>
      </c>
      <c r="F1926" s="10" t="s">
        <v>472</v>
      </c>
      <c r="G1926" s="10">
        <v>28</v>
      </c>
      <c r="H1926" s="11" t="s">
        <v>910</v>
      </c>
    </row>
    <row r="1927" spans="1:8">
      <c r="A1927" s="10" t="s">
        <v>288</v>
      </c>
      <c r="B1927" s="10" t="str">
        <f>MID(base_piv2[[#This Row],[fnr fylke]],4,25)</f>
        <v>Møre og Romsdal</v>
      </c>
      <c r="C1927" s="10" t="s">
        <v>754</v>
      </c>
      <c r="D1927" s="10" t="str">
        <f>MID(base_piv2[[#This Row],[knr kommune]],6,25)</f>
        <v xml:space="preserve">Vestnes </v>
      </c>
      <c r="E1927" s="10" t="str">
        <f>CONCATENATE(base_piv2[[#This Row],[kommune]]," (",base_piv2[[#This Row],[fotoår]],")")</f>
        <v>Vestnes  (2006)</v>
      </c>
      <c r="F1927" s="10" t="s">
        <v>467</v>
      </c>
      <c r="G1927" s="10">
        <v>93</v>
      </c>
      <c r="H1927" s="11" t="s">
        <v>910</v>
      </c>
    </row>
    <row r="1928" spans="1:8">
      <c r="A1928" s="10" t="s">
        <v>288</v>
      </c>
      <c r="B1928" s="10" t="str">
        <f>MID(base_piv2[[#This Row],[fnr fylke]],4,25)</f>
        <v>Møre og Romsdal</v>
      </c>
      <c r="C1928" s="10" t="s">
        <v>754</v>
      </c>
      <c r="D1928" s="10" t="str">
        <f>MID(base_piv2[[#This Row],[knr kommune]],6,25)</f>
        <v xml:space="preserve">Vestnes </v>
      </c>
      <c r="E1928" s="10" t="str">
        <f>CONCATENATE(base_piv2[[#This Row],[kommune]]," (",base_piv2[[#This Row],[fotoår]],")")</f>
        <v>Vestnes  (2006)</v>
      </c>
      <c r="F1928" s="10" t="s">
        <v>466</v>
      </c>
      <c r="G1928" s="10">
        <v>11</v>
      </c>
      <c r="H1928" s="11" t="s">
        <v>910</v>
      </c>
    </row>
    <row r="1929" spans="1:8">
      <c r="A1929" s="10" t="s">
        <v>288</v>
      </c>
      <c r="B1929" s="10" t="str">
        <f>MID(base_piv2[[#This Row],[fnr fylke]],4,25)</f>
        <v>Møre og Romsdal</v>
      </c>
      <c r="C1929" s="10" t="s">
        <v>754</v>
      </c>
      <c r="D1929" s="10" t="str">
        <f>MID(base_piv2[[#This Row],[knr kommune]],6,25)</f>
        <v xml:space="preserve">Vestnes </v>
      </c>
      <c r="E1929" s="10" t="str">
        <f>CONCATENATE(base_piv2[[#This Row],[kommune]]," (",base_piv2[[#This Row],[fotoår]],")")</f>
        <v>Vestnes  (2006)</v>
      </c>
      <c r="F1929" s="10" t="s">
        <v>468</v>
      </c>
      <c r="G1929" s="10">
        <v>76</v>
      </c>
      <c r="H1929" s="11" t="s">
        <v>910</v>
      </c>
    </row>
    <row r="1930" spans="1:8">
      <c r="A1930" s="10" t="s">
        <v>288</v>
      </c>
      <c r="B1930" s="10" t="str">
        <f>MID(base_piv2[[#This Row],[fnr fylke]],4,25)</f>
        <v>Møre og Romsdal</v>
      </c>
      <c r="C1930" s="10" t="s">
        <v>754</v>
      </c>
      <c r="D1930" s="10" t="str">
        <f>MID(base_piv2[[#This Row],[knr kommune]],6,25)</f>
        <v xml:space="preserve">Vestnes </v>
      </c>
      <c r="E1930" s="10" t="str">
        <f>CONCATENATE(base_piv2[[#This Row],[kommune]]," (",base_piv2[[#This Row],[fotoår]],")")</f>
        <v>Vestnes  (2006)</v>
      </c>
      <c r="F1930" s="10" t="s">
        <v>918</v>
      </c>
      <c r="G1930" s="10">
        <v>9</v>
      </c>
      <c r="H1930" s="11" t="s">
        <v>910</v>
      </c>
    </row>
    <row r="1931" spans="1:8">
      <c r="A1931" s="10" t="s">
        <v>288</v>
      </c>
      <c r="B1931" s="10" t="str">
        <f>MID(base_piv2[[#This Row],[fnr fylke]],4,25)</f>
        <v>Møre og Romsdal</v>
      </c>
      <c r="C1931" s="10" t="s">
        <v>754</v>
      </c>
      <c r="D1931" s="10" t="str">
        <f>MID(base_piv2[[#This Row],[knr kommune]],6,25)</f>
        <v xml:space="preserve">Vestnes </v>
      </c>
      <c r="E1931" s="10" t="str">
        <f>CONCATENATE(base_piv2[[#This Row],[kommune]]," (",base_piv2[[#This Row],[fotoår]],")")</f>
        <v>Vestnes  (2006)</v>
      </c>
      <c r="F1931" s="10" t="s">
        <v>470</v>
      </c>
      <c r="G1931" s="10">
        <v>14</v>
      </c>
      <c r="H1931" s="11" t="s">
        <v>910</v>
      </c>
    </row>
    <row r="1932" spans="1:8">
      <c r="A1932" s="10" t="s">
        <v>288</v>
      </c>
      <c r="B1932" s="10" t="str">
        <f>MID(base_piv2[[#This Row],[fnr fylke]],4,25)</f>
        <v>Møre og Romsdal</v>
      </c>
      <c r="C1932" s="10" t="s">
        <v>754</v>
      </c>
      <c r="D1932" s="10" t="str">
        <f>MID(base_piv2[[#This Row],[knr kommune]],6,25)</f>
        <v xml:space="preserve">Vestnes </v>
      </c>
      <c r="E1932" s="10" t="str">
        <f>CONCATENATE(base_piv2[[#This Row],[kommune]]," (",base_piv2[[#This Row],[fotoår]],")")</f>
        <v>Vestnes  (2006)</v>
      </c>
      <c r="F1932" s="10" t="s">
        <v>471</v>
      </c>
      <c r="G1932" s="10">
        <v>1</v>
      </c>
      <c r="H1932" s="11" t="s">
        <v>910</v>
      </c>
    </row>
    <row r="1933" spans="1:8">
      <c r="A1933" s="10" t="s">
        <v>288</v>
      </c>
      <c r="B1933" s="10" t="str">
        <f>MID(base_piv2[[#This Row],[fnr fylke]],4,25)</f>
        <v>Møre og Romsdal</v>
      </c>
      <c r="C1933" s="10" t="s">
        <v>754</v>
      </c>
      <c r="D1933" s="10" t="str">
        <f>MID(base_piv2[[#This Row],[knr kommune]],6,25)</f>
        <v xml:space="preserve">Vestnes </v>
      </c>
      <c r="E1933" s="10" t="str">
        <f>CONCATENATE(base_piv2[[#This Row],[kommune]]," (",base_piv2[[#This Row],[fotoår]],")")</f>
        <v>Vestnes  (2006)</v>
      </c>
      <c r="F1933" s="10" t="s">
        <v>472</v>
      </c>
      <c r="G1933" s="10">
        <v>16</v>
      </c>
      <c r="H1933" s="11" t="s">
        <v>910</v>
      </c>
    </row>
    <row r="1934" spans="1:8">
      <c r="A1934" s="10" t="s">
        <v>288</v>
      </c>
      <c r="B1934" s="10" t="str">
        <f>MID(base_piv2[[#This Row],[fnr fylke]],4,25)</f>
        <v>Møre og Romsdal</v>
      </c>
      <c r="C1934" s="10" t="s">
        <v>755</v>
      </c>
      <c r="D1934" s="10" t="str">
        <f>MID(base_piv2[[#This Row],[knr kommune]],6,25)</f>
        <v xml:space="preserve">Rauma </v>
      </c>
      <c r="E1934" s="10" t="str">
        <f>CONCATENATE(base_piv2[[#This Row],[kommune]]," (",base_piv2[[#This Row],[fotoår]],")")</f>
        <v>Rauma  (2006)</v>
      </c>
      <c r="F1934" s="10" t="s">
        <v>467</v>
      </c>
      <c r="G1934" s="10">
        <v>37</v>
      </c>
      <c r="H1934" s="11" t="s">
        <v>910</v>
      </c>
    </row>
    <row r="1935" spans="1:8">
      <c r="A1935" s="10" t="s">
        <v>288</v>
      </c>
      <c r="B1935" s="10" t="str">
        <f>MID(base_piv2[[#This Row],[fnr fylke]],4,25)</f>
        <v>Møre og Romsdal</v>
      </c>
      <c r="C1935" s="10" t="s">
        <v>755</v>
      </c>
      <c r="D1935" s="10" t="str">
        <f>MID(base_piv2[[#This Row],[knr kommune]],6,25)</f>
        <v xml:space="preserve">Rauma </v>
      </c>
      <c r="E1935" s="10" t="str">
        <f>CONCATENATE(base_piv2[[#This Row],[kommune]]," (",base_piv2[[#This Row],[fotoår]],")")</f>
        <v>Rauma  (2006)</v>
      </c>
      <c r="F1935" s="10" t="s">
        <v>466</v>
      </c>
      <c r="G1935" s="10">
        <v>8</v>
      </c>
      <c r="H1935" s="11" t="s">
        <v>910</v>
      </c>
    </row>
    <row r="1936" spans="1:8">
      <c r="A1936" s="10" t="s">
        <v>288</v>
      </c>
      <c r="B1936" s="10" t="str">
        <f>MID(base_piv2[[#This Row],[fnr fylke]],4,25)</f>
        <v>Møre og Romsdal</v>
      </c>
      <c r="C1936" s="10" t="s">
        <v>755</v>
      </c>
      <c r="D1936" s="10" t="str">
        <f>MID(base_piv2[[#This Row],[knr kommune]],6,25)</f>
        <v xml:space="preserve">Rauma </v>
      </c>
      <c r="E1936" s="10" t="str">
        <f>CONCATENATE(base_piv2[[#This Row],[kommune]]," (",base_piv2[[#This Row],[fotoår]],")")</f>
        <v>Rauma  (2006)</v>
      </c>
      <c r="F1936" s="10" t="s">
        <v>468</v>
      </c>
      <c r="G1936" s="10">
        <v>15</v>
      </c>
      <c r="H1936" s="11" t="s">
        <v>910</v>
      </c>
    </row>
    <row r="1937" spans="1:8">
      <c r="A1937" s="10" t="s">
        <v>288</v>
      </c>
      <c r="B1937" s="10" t="str">
        <f>MID(base_piv2[[#This Row],[fnr fylke]],4,25)</f>
        <v>Møre og Romsdal</v>
      </c>
      <c r="C1937" s="10" t="s">
        <v>755</v>
      </c>
      <c r="D1937" s="10" t="str">
        <f>MID(base_piv2[[#This Row],[knr kommune]],6,25)</f>
        <v xml:space="preserve">Rauma </v>
      </c>
      <c r="E1937" s="10" t="str">
        <f>CONCATENATE(base_piv2[[#This Row],[kommune]]," (",base_piv2[[#This Row],[fotoår]],")")</f>
        <v>Rauma  (2006)</v>
      </c>
      <c r="F1937" s="10" t="s">
        <v>918</v>
      </c>
      <c r="G1937" s="10">
        <v>11</v>
      </c>
      <c r="H1937" s="11" t="s">
        <v>910</v>
      </c>
    </row>
    <row r="1938" spans="1:8">
      <c r="A1938" s="10" t="s">
        <v>288</v>
      </c>
      <c r="B1938" s="10" t="str">
        <f>MID(base_piv2[[#This Row],[fnr fylke]],4,25)</f>
        <v>Møre og Romsdal</v>
      </c>
      <c r="C1938" s="10" t="s">
        <v>755</v>
      </c>
      <c r="D1938" s="10" t="str">
        <f>MID(base_piv2[[#This Row],[knr kommune]],6,25)</f>
        <v xml:space="preserve">Rauma </v>
      </c>
      <c r="E1938" s="10" t="str">
        <f>CONCATENATE(base_piv2[[#This Row],[kommune]]," (",base_piv2[[#This Row],[fotoår]],")")</f>
        <v>Rauma  (2006)</v>
      </c>
      <c r="F1938" s="10" t="s">
        <v>470</v>
      </c>
      <c r="G1938" s="10">
        <v>38</v>
      </c>
      <c r="H1938" s="11" t="s">
        <v>910</v>
      </c>
    </row>
    <row r="1939" spans="1:8">
      <c r="A1939" s="10" t="s">
        <v>288</v>
      </c>
      <c r="B1939" s="10" t="str">
        <f>MID(base_piv2[[#This Row],[fnr fylke]],4,25)</f>
        <v>Møre og Romsdal</v>
      </c>
      <c r="C1939" s="10" t="s">
        <v>755</v>
      </c>
      <c r="D1939" s="10" t="str">
        <f>MID(base_piv2[[#This Row],[knr kommune]],6,25)</f>
        <v xml:space="preserve">Rauma </v>
      </c>
      <c r="E1939" s="10" t="str">
        <f>CONCATENATE(base_piv2[[#This Row],[kommune]]," (",base_piv2[[#This Row],[fotoår]],")")</f>
        <v>Rauma  (2006)</v>
      </c>
      <c r="F1939" s="10" t="s">
        <v>471</v>
      </c>
      <c r="G1939" s="10">
        <v>19</v>
      </c>
      <c r="H1939" s="11" t="s">
        <v>910</v>
      </c>
    </row>
    <row r="1940" spans="1:8">
      <c r="A1940" s="10" t="s">
        <v>288</v>
      </c>
      <c r="B1940" s="10" t="str">
        <f>MID(base_piv2[[#This Row],[fnr fylke]],4,25)</f>
        <v>Møre og Romsdal</v>
      </c>
      <c r="C1940" s="10" t="s">
        <v>755</v>
      </c>
      <c r="D1940" s="10" t="str">
        <f>MID(base_piv2[[#This Row],[knr kommune]],6,25)</f>
        <v xml:space="preserve">Rauma </v>
      </c>
      <c r="E1940" s="10" t="str">
        <f>CONCATENATE(base_piv2[[#This Row],[kommune]]," (",base_piv2[[#This Row],[fotoår]],")")</f>
        <v>Rauma  (2006)</v>
      </c>
      <c r="F1940" s="10" t="s">
        <v>472</v>
      </c>
      <c r="G1940" s="10">
        <v>7</v>
      </c>
      <c r="H1940" s="11" t="s">
        <v>910</v>
      </c>
    </row>
    <row r="1941" spans="1:8">
      <c r="A1941" s="10" t="s">
        <v>288</v>
      </c>
      <c r="B1941" s="10" t="str">
        <f>MID(base_piv2[[#This Row],[fnr fylke]],4,25)</f>
        <v>Møre og Romsdal</v>
      </c>
      <c r="C1941" s="10" t="s">
        <v>756</v>
      </c>
      <c r="D1941" s="10" t="str">
        <f>MID(base_piv2[[#This Row],[knr kommune]],6,25)</f>
        <v xml:space="preserve">Nesset </v>
      </c>
      <c r="E1941" s="10" t="str">
        <f>CONCATENATE(base_piv2[[#This Row],[kommune]]," (",base_piv2[[#This Row],[fotoår]],")")</f>
        <v>Nesset  (2001)</v>
      </c>
      <c r="F1941" s="10" t="s">
        <v>467</v>
      </c>
      <c r="G1941" s="10">
        <v>34</v>
      </c>
      <c r="H1941" s="11" t="s">
        <v>905</v>
      </c>
    </row>
    <row r="1942" spans="1:8">
      <c r="A1942" s="10" t="s">
        <v>288</v>
      </c>
      <c r="B1942" s="10" t="str">
        <f>MID(base_piv2[[#This Row],[fnr fylke]],4,25)</f>
        <v>Møre og Romsdal</v>
      </c>
      <c r="C1942" s="10" t="s">
        <v>756</v>
      </c>
      <c r="D1942" s="10" t="str">
        <f>MID(base_piv2[[#This Row],[knr kommune]],6,25)</f>
        <v xml:space="preserve">Nesset </v>
      </c>
      <c r="E1942" s="10" t="str">
        <f>CONCATENATE(base_piv2[[#This Row],[kommune]]," (",base_piv2[[#This Row],[fotoår]],")")</f>
        <v>Nesset  (2001)</v>
      </c>
      <c r="F1942" s="10" t="s">
        <v>466</v>
      </c>
      <c r="G1942" s="10">
        <v>32</v>
      </c>
      <c r="H1942" s="11" t="s">
        <v>905</v>
      </c>
    </row>
    <row r="1943" spans="1:8">
      <c r="A1943" s="10" t="s">
        <v>288</v>
      </c>
      <c r="B1943" s="10" t="str">
        <f>MID(base_piv2[[#This Row],[fnr fylke]],4,25)</f>
        <v>Møre og Romsdal</v>
      </c>
      <c r="C1943" s="10" t="s">
        <v>756</v>
      </c>
      <c r="D1943" s="10" t="str">
        <f>MID(base_piv2[[#This Row],[knr kommune]],6,25)</f>
        <v xml:space="preserve">Nesset </v>
      </c>
      <c r="E1943" s="10" t="str">
        <f>CONCATENATE(base_piv2[[#This Row],[kommune]]," (",base_piv2[[#This Row],[fotoår]],")")</f>
        <v>Nesset  (2001)</v>
      </c>
      <c r="F1943" s="10" t="s">
        <v>468</v>
      </c>
      <c r="G1943" s="10">
        <v>76</v>
      </c>
      <c r="H1943" s="11" t="s">
        <v>905</v>
      </c>
    </row>
    <row r="1944" spans="1:8">
      <c r="A1944" s="10" t="s">
        <v>288</v>
      </c>
      <c r="B1944" s="10" t="str">
        <f>MID(base_piv2[[#This Row],[fnr fylke]],4,25)</f>
        <v>Møre og Romsdal</v>
      </c>
      <c r="C1944" s="10" t="s">
        <v>756</v>
      </c>
      <c r="D1944" s="10" t="str">
        <f>MID(base_piv2[[#This Row],[knr kommune]],6,25)</f>
        <v xml:space="preserve">Nesset </v>
      </c>
      <c r="E1944" s="10" t="str">
        <f>CONCATENATE(base_piv2[[#This Row],[kommune]]," (",base_piv2[[#This Row],[fotoår]],")")</f>
        <v>Nesset  (2001)</v>
      </c>
      <c r="F1944" s="10" t="s">
        <v>918</v>
      </c>
      <c r="G1944" s="10">
        <v>17</v>
      </c>
      <c r="H1944" s="11" t="s">
        <v>905</v>
      </c>
    </row>
    <row r="1945" spans="1:8">
      <c r="A1945" s="10" t="s">
        <v>288</v>
      </c>
      <c r="B1945" s="10" t="str">
        <f>MID(base_piv2[[#This Row],[fnr fylke]],4,25)</f>
        <v>Møre og Romsdal</v>
      </c>
      <c r="C1945" s="10" t="s">
        <v>756</v>
      </c>
      <c r="D1945" s="10" t="str">
        <f>MID(base_piv2[[#This Row],[knr kommune]],6,25)</f>
        <v xml:space="preserve">Nesset </v>
      </c>
      <c r="E1945" s="10" t="str">
        <f>CONCATENATE(base_piv2[[#This Row],[kommune]]," (",base_piv2[[#This Row],[fotoår]],")")</f>
        <v>Nesset  (2001)</v>
      </c>
      <c r="F1945" s="10" t="s">
        <v>470</v>
      </c>
      <c r="G1945" s="10">
        <v>14</v>
      </c>
      <c r="H1945" s="11" t="s">
        <v>905</v>
      </c>
    </row>
    <row r="1946" spans="1:8">
      <c r="A1946" s="10" t="s">
        <v>288</v>
      </c>
      <c r="B1946" s="10" t="str">
        <f>MID(base_piv2[[#This Row],[fnr fylke]],4,25)</f>
        <v>Møre og Romsdal</v>
      </c>
      <c r="C1946" s="10" t="s">
        <v>756</v>
      </c>
      <c r="D1946" s="10" t="str">
        <f>MID(base_piv2[[#This Row],[knr kommune]],6,25)</f>
        <v xml:space="preserve">Nesset </v>
      </c>
      <c r="E1946" s="10" t="str">
        <f>CONCATENATE(base_piv2[[#This Row],[kommune]]," (",base_piv2[[#This Row],[fotoår]],")")</f>
        <v>Nesset  (2001)</v>
      </c>
      <c r="F1946" s="10" t="s">
        <v>471</v>
      </c>
      <c r="G1946" s="10">
        <v>2</v>
      </c>
      <c r="H1946" s="11" t="s">
        <v>905</v>
      </c>
    </row>
    <row r="1947" spans="1:8">
      <c r="A1947" s="10" t="s">
        <v>288</v>
      </c>
      <c r="B1947" s="10" t="str">
        <f>MID(base_piv2[[#This Row],[fnr fylke]],4,25)</f>
        <v>Møre og Romsdal</v>
      </c>
      <c r="C1947" s="10" t="s">
        <v>756</v>
      </c>
      <c r="D1947" s="10" t="str">
        <f>MID(base_piv2[[#This Row],[knr kommune]],6,25)</f>
        <v xml:space="preserve">Nesset </v>
      </c>
      <c r="E1947" s="10" t="str">
        <f>CONCATENATE(base_piv2[[#This Row],[kommune]]," (",base_piv2[[#This Row],[fotoår]],")")</f>
        <v>Nesset  (2001)</v>
      </c>
      <c r="F1947" s="10" t="s">
        <v>472</v>
      </c>
      <c r="G1947" s="10">
        <v>9</v>
      </c>
      <c r="H1947" s="11" t="s">
        <v>905</v>
      </c>
    </row>
    <row r="1948" spans="1:8">
      <c r="A1948" s="10" t="s">
        <v>288</v>
      </c>
      <c r="B1948" s="10" t="str">
        <f>MID(base_piv2[[#This Row],[fnr fylke]],4,25)</f>
        <v>Møre og Romsdal</v>
      </c>
      <c r="C1948" s="10" t="s">
        <v>757</v>
      </c>
      <c r="D1948" s="10" t="str">
        <f>MID(base_piv2[[#This Row],[knr kommune]],6,25)</f>
        <v xml:space="preserve">Midsund </v>
      </c>
      <c r="E1948" s="10" t="str">
        <f>CONCATENATE(base_piv2[[#This Row],[kommune]]," (",base_piv2[[#This Row],[fotoår]],")")</f>
        <v>Midsund  (2007)</v>
      </c>
      <c r="F1948" s="10" t="s">
        <v>467</v>
      </c>
      <c r="G1948" s="10">
        <v>45</v>
      </c>
      <c r="H1948" s="11" t="s">
        <v>907</v>
      </c>
    </row>
    <row r="1949" spans="1:8">
      <c r="A1949" s="10" t="s">
        <v>288</v>
      </c>
      <c r="B1949" s="10" t="str">
        <f>MID(base_piv2[[#This Row],[fnr fylke]],4,25)</f>
        <v>Møre og Romsdal</v>
      </c>
      <c r="C1949" s="10" t="s">
        <v>757</v>
      </c>
      <c r="D1949" s="10" t="str">
        <f>MID(base_piv2[[#This Row],[knr kommune]],6,25)</f>
        <v xml:space="preserve">Midsund </v>
      </c>
      <c r="E1949" s="10" t="str">
        <f>CONCATENATE(base_piv2[[#This Row],[kommune]]," (",base_piv2[[#This Row],[fotoår]],")")</f>
        <v>Midsund  (2007)</v>
      </c>
      <c r="F1949" s="10" t="s">
        <v>466</v>
      </c>
      <c r="G1949" s="10">
        <v>2</v>
      </c>
      <c r="H1949" s="11" t="s">
        <v>907</v>
      </c>
    </row>
    <row r="1950" spans="1:8">
      <c r="A1950" s="10" t="s">
        <v>288</v>
      </c>
      <c r="B1950" s="10" t="str">
        <f>MID(base_piv2[[#This Row],[fnr fylke]],4,25)</f>
        <v>Møre og Romsdal</v>
      </c>
      <c r="C1950" s="10" t="s">
        <v>757</v>
      </c>
      <c r="D1950" s="10" t="str">
        <f>MID(base_piv2[[#This Row],[knr kommune]],6,25)</f>
        <v xml:space="preserve">Midsund </v>
      </c>
      <c r="E1950" s="10" t="str">
        <f>CONCATENATE(base_piv2[[#This Row],[kommune]]," (",base_piv2[[#This Row],[fotoår]],")")</f>
        <v>Midsund  (2007)</v>
      </c>
      <c r="F1950" s="10" t="s">
        <v>468</v>
      </c>
      <c r="G1950" s="10">
        <v>13</v>
      </c>
      <c r="H1950" s="11" t="s">
        <v>907</v>
      </c>
    </row>
    <row r="1951" spans="1:8">
      <c r="A1951" s="10" t="s">
        <v>288</v>
      </c>
      <c r="B1951" s="10" t="str">
        <f>MID(base_piv2[[#This Row],[fnr fylke]],4,25)</f>
        <v>Møre og Romsdal</v>
      </c>
      <c r="C1951" s="10" t="s">
        <v>757</v>
      </c>
      <c r="D1951" s="10" t="str">
        <f>MID(base_piv2[[#This Row],[knr kommune]],6,25)</f>
        <v xml:space="preserve">Midsund </v>
      </c>
      <c r="E1951" s="10" t="str">
        <f>CONCATENATE(base_piv2[[#This Row],[kommune]]," (",base_piv2[[#This Row],[fotoår]],")")</f>
        <v>Midsund  (2007)</v>
      </c>
      <c r="F1951" s="10" t="s">
        <v>918</v>
      </c>
      <c r="G1951" s="10">
        <v>1</v>
      </c>
      <c r="H1951" s="11" t="s">
        <v>907</v>
      </c>
    </row>
    <row r="1952" spans="1:8">
      <c r="A1952" s="10" t="s">
        <v>288</v>
      </c>
      <c r="B1952" s="10" t="str">
        <f>MID(base_piv2[[#This Row],[fnr fylke]],4,25)</f>
        <v>Møre og Romsdal</v>
      </c>
      <c r="C1952" s="10" t="s">
        <v>757</v>
      </c>
      <c r="D1952" s="10" t="str">
        <f>MID(base_piv2[[#This Row],[knr kommune]],6,25)</f>
        <v xml:space="preserve">Midsund </v>
      </c>
      <c r="E1952" s="10" t="str">
        <f>CONCATENATE(base_piv2[[#This Row],[kommune]]," (",base_piv2[[#This Row],[fotoår]],")")</f>
        <v>Midsund  (2007)</v>
      </c>
      <c r="F1952" s="10" t="s">
        <v>470</v>
      </c>
      <c r="G1952" s="10">
        <v>5</v>
      </c>
      <c r="H1952" s="11" t="s">
        <v>907</v>
      </c>
    </row>
    <row r="1953" spans="1:8">
      <c r="A1953" s="10" t="s">
        <v>288</v>
      </c>
      <c r="B1953" s="10" t="str">
        <f>MID(base_piv2[[#This Row],[fnr fylke]],4,25)</f>
        <v>Møre og Romsdal</v>
      </c>
      <c r="C1953" s="10" t="s">
        <v>757</v>
      </c>
      <c r="D1953" s="10" t="str">
        <f>MID(base_piv2[[#This Row],[knr kommune]],6,25)</f>
        <v xml:space="preserve">Midsund </v>
      </c>
      <c r="E1953" s="10" t="str">
        <f>CONCATENATE(base_piv2[[#This Row],[kommune]]," (",base_piv2[[#This Row],[fotoår]],")")</f>
        <v>Midsund  (2007)</v>
      </c>
      <c r="F1953" s="10" t="s">
        <v>471</v>
      </c>
      <c r="G1953" s="10">
        <v>3</v>
      </c>
      <c r="H1953" s="11" t="s">
        <v>907</v>
      </c>
    </row>
    <row r="1954" spans="1:8">
      <c r="A1954" s="10" t="s">
        <v>288</v>
      </c>
      <c r="B1954" s="10" t="str">
        <f>MID(base_piv2[[#This Row],[fnr fylke]],4,25)</f>
        <v>Møre og Romsdal</v>
      </c>
      <c r="C1954" s="10" t="s">
        <v>757</v>
      </c>
      <c r="D1954" s="10" t="str">
        <f>MID(base_piv2[[#This Row],[knr kommune]],6,25)</f>
        <v xml:space="preserve">Midsund </v>
      </c>
      <c r="E1954" s="10" t="str">
        <f>CONCATENATE(base_piv2[[#This Row],[kommune]]," (",base_piv2[[#This Row],[fotoår]],")")</f>
        <v>Midsund  (2007)</v>
      </c>
      <c r="F1954" s="10" t="s">
        <v>472</v>
      </c>
      <c r="G1954" s="10">
        <v>10</v>
      </c>
      <c r="H1954" s="11" t="s">
        <v>907</v>
      </c>
    </row>
    <row r="1955" spans="1:8">
      <c r="A1955" s="10" t="s">
        <v>288</v>
      </c>
      <c r="B1955" s="10" t="str">
        <f>MID(base_piv2[[#This Row],[fnr fylke]],4,25)</f>
        <v>Møre og Romsdal</v>
      </c>
      <c r="C1955" s="10" t="s">
        <v>758</v>
      </c>
      <c r="D1955" s="10" t="str">
        <f>MID(base_piv2[[#This Row],[knr kommune]],6,25)</f>
        <v xml:space="preserve">Sandøy </v>
      </c>
      <c r="E1955" s="10" t="str">
        <f>CONCATENATE(base_piv2[[#This Row],[kommune]]," (",base_piv2[[#This Row],[fotoår]],")")</f>
        <v>Sandøy  (2002)</v>
      </c>
      <c r="F1955" s="10" t="s">
        <v>467</v>
      </c>
      <c r="G1955" s="10">
        <v>14</v>
      </c>
      <c r="H1955" s="11" t="s">
        <v>906</v>
      </c>
    </row>
    <row r="1956" spans="1:8">
      <c r="A1956" s="10" t="s">
        <v>288</v>
      </c>
      <c r="B1956" s="10" t="str">
        <f>MID(base_piv2[[#This Row],[fnr fylke]],4,25)</f>
        <v>Møre og Romsdal</v>
      </c>
      <c r="C1956" s="10" t="s">
        <v>758</v>
      </c>
      <c r="D1956" s="10" t="str">
        <f>MID(base_piv2[[#This Row],[knr kommune]],6,25)</f>
        <v xml:space="preserve">Sandøy </v>
      </c>
      <c r="E1956" s="10" t="str">
        <f>CONCATENATE(base_piv2[[#This Row],[kommune]]," (",base_piv2[[#This Row],[fotoår]],")")</f>
        <v>Sandøy  (2002)</v>
      </c>
      <c r="F1956" s="10" t="s">
        <v>466</v>
      </c>
      <c r="G1956" s="10">
        <v>9</v>
      </c>
      <c r="H1956" s="11" t="s">
        <v>906</v>
      </c>
    </row>
    <row r="1957" spans="1:8">
      <c r="A1957" s="10" t="s">
        <v>288</v>
      </c>
      <c r="B1957" s="10" t="str">
        <f>MID(base_piv2[[#This Row],[fnr fylke]],4,25)</f>
        <v>Møre og Romsdal</v>
      </c>
      <c r="C1957" s="10" t="s">
        <v>758</v>
      </c>
      <c r="D1957" s="10" t="str">
        <f>MID(base_piv2[[#This Row],[knr kommune]],6,25)</f>
        <v xml:space="preserve">Sandøy </v>
      </c>
      <c r="E1957" s="10" t="str">
        <f>CONCATENATE(base_piv2[[#This Row],[kommune]]," (",base_piv2[[#This Row],[fotoår]],")")</f>
        <v>Sandøy  (2002)</v>
      </c>
      <c r="F1957" s="10" t="s">
        <v>468</v>
      </c>
      <c r="G1957" s="10">
        <v>24</v>
      </c>
      <c r="H1957" s="11" t="s">
        <v>906</v>
      </c>
    </row>
    <row r="1958" spans="1:8">
      <c r="A1958" s="10" t="s">
        <v>288</v>
      </c>
      <c r="B1958" s="10" t="str">
        <f>MID(base_piv2[[#This Row],[fnr fylke]],4,25)</f>
        <v>Møre og Romsdal</v>
      </c>
      <c r="C1958" s="10" t="s">
        <v>758</v>
      </c>
      <c r="D1958" s="10" t="str">
        <f>MID(base_piv2[[#This Row],[knr kommune]],6,25)</f>
        <v xml:space="preserve">Sandøy </v>
      </c>
      <c r="E1958" s="10" t="str">
        <f>CONCATENATE(base_piv2[[#This Row],[kommune]]," (",base_piv2[[#This Row],[fotoår]],")")</f>
        <v>Sandøy  (2002)</v>
      </c>
      <c r="F1958" s="10" t="s">
        <v>918</v>
      </c>
      <c r="G1958" s="10">
        <v>1</v>
      </c>
      <c r="H1958" s="11" t="s">
        <v>906</v>
      </c>
    </row>
    <row r="1959" spans="1:8">
      <c r="A1959" s="10" t="s">
        <v>288</v>
      </c>
      <c r="B1959" s="10" t="str">
        <f>MID(base_piv2[[#This Row],[fnr fylke]],4,25)</f>
        <v>Møre og Romsdal</v>
      </c>
      <c r="C1959" s="10" t="s">
        <v>758</v>
      </c>
      <c r="D1959" s="10" t="str">
        <f>MID(base_piv2[[#This Row],[knr kommune]],6,25)</f>
        <v xml:space="preserve">Sandøy </v>
      </c>
      <c r="E1959" s="10" t="str">
        <f>CONCATENATE(base_piv2[[#This Row],[kommune]]," (",base_piv2[[#This Row],[fotoår]],")")</f>
        <v>Sandøy  (2002)</v>
      </c>
      <c r="F1959" s="10" t="s">
        <v>470</v>
      </c>
      <c r="G1959" s="10">
        <v>5</v>
      </c>
      <c r="H1959" s="11" t="s">
        <v>906</v>
      </c>
    </row>
    <row r="1960" spans="1:8">
      <c r="A1960" s="10" t="s">
        <v>288</v>
      </c>
      <c r="B1960" s="10" t="str">
        <f>MID(base_piv2[[#This Row],[fnr fylke]],4,25)</f>
        <v>Møre og Romsdal</v>
      </c>
      <c r="C1960" s="10" t="s">
        <v>758</v>
      </c>
      <c r="D1960" s="10" t="str">
        <f>MID(base_piv2[[#This Row],[knr kommune]],6,25)</f>
        <v xml:space="preserve">Sandøy </v>
      </c>
      <c r="E1960" s="10" t="str">
        <f>CONCATENATE(base_piv2[[#This Row],[kommune]]," (",base_piv2[[#This Row],[fotoår]],")")</f>
        <v>Sandøy  (2002)</v>
      </c>
      <c r="F1960" s="10" t="s">
        <v>471</v>
      </c>
      <c r="G1960" s="10">
        <v>1</v>
      </c>
      <c r="H1960" s="11" t="s">
        <v>906</v>
      </c>
    </row>
    <row r="1961" spans="1:8">
      <c r="A1961" s="10" t="s">
        <v>288</v>
      </c>
      <c r="B1961" s="10" t="str">
        <f>MID(base_piv2[[#This Row],[fnr fylke]],4,25)</f>
        <v>Møre og Romsdal</v>
      </c>
      <c r="C1961" s="10" t="s">
        <v>758</v>
      </c>
      <c r="D1961" s="10" t="str">
        <f>MID(base_piv2[[#This Row],[knr kommune]],6,25)</f>
        <v xml:space="preserve">Sandøy </v>
      </c>
      <c r="E1961" s="10" t="str">
        <f>CONCATENATE(base_piv2[[#This Row],[kommune]]," (",base_piv2[[#This Row],[fotoår]],")")</f>
        <v>Sandøy  (2002)</v>
      </c>
      <c r="F1961" s="10" t="s">
        <v>472</v>
      </c>
      <c r="G1961" s="10">
        <v>6</v>
      </c>
      <c r="H1961" s="11" t="s">
        <v>906</v>
      </c>
    </row>
    <row r="1962" spans="1:8">
      <c r="A1962" s="10" t="s">
        <v>288</v>
      </c>
      <c r="B1962" s="10" t="str">
        <f>MID(base_piv2[[#This Row],[fnr fylke]],4,25)</f>
        <v>Møre og Romsdal</v>
      </c>
      <c r="C1962" s="10" t="s">
        <v>759</v>
      </c>
      <c r="D1962" s="10" t="str">
        <f>MID(base_piv2[[#This Row],[knr kommune]],6,25)</f>
        <v xml:space="preserve">Aukra </v>
      </c>
      <c r="E1962" s="10" t="str">
        <f>CONCATENATE(base_piv2[[#This Row],[kommune]]," (",base_piv2[[#This Row],[fotoår]],")")</f>
        <v>Aukra  (2003)</v>
      </c>
      <c r="F1962" s="10" t="s">
        <v>467</v>
      </c>
      <c r="G1962" s="10">
        <v>156</v>
      </c>
      <c r="H1962" s="11" t="s">
        <v>904</v>
      </c>
    </row>
    <row r="1963" spans="1:8">
      <c r="A1963" s="10" t="s">
        <v>288</v>
      </c>
      <c r="B1963" s="10" t="str">
        <f>MID(base_piv2[[#This Row],[fnr fylke]],4,25)</f>
        <v>Møre og Romsdal</v>
      </c>
      <c r="C1963" s="10" t="s">
        <v>759</v>
      </c>
      <c r="D1963" s="10" t="str">
        <f>MID(base_piv2[[#This Row],[knr kommune]],6,25)</f>
        <v xml:space="preserve">Aukra </v>
      </c>
      <c r="E1963" s="10" t="str">
        <f>CONCATENATE(base_piv2[[#This Row],[kommune]]," (",base_piv2[[#This Row],[fotoår]],")")</f>
        <v>Aukra  (2003)</v>
      </c>
      <c r="F1963" s="10" t="s">
        <v>466</v>
      </c>
      <c r="G1963" s="10">
        <v>6</v>
      </c>
      <c r="H1963" s="11" t="s">
        <v>904</v>
      </c>
    </row>
    <row r="1964" spans="1:8">
      <c r="A1964" s="10" t="s">
        <v>288</v>
      </c>
      <c r="B1964" s="10" t="str">
        <f>MID(base_piv2[[#This Row],[fnr fylke]],4,25)</f>
        <v>Møre og Romsdal</v>
      </c>
      <c r="C1964" s="10" t="s">
        <v>759</v>
      </c>
      <c r="D1964" s="10" t="str">
        <f>MID(base_piv2[[#This Row],[knr kommune]],6,25)</f>
        <v xml:space="preserve">Aukra </v>
      </c>
      <c r="E1964" s="10" t="str">
        <f>CONCATENATE(base_piv2[[#This Row],[kommune]]," (",base_piv2[[#This Row],[fotoår]],")")</f>
        <v>Aukra  (2003)</v>
      </c>
      <c r="F1964" s="10" t="s">
        <v>468</v>
      </c>
      <c r="G1964" s="10">
        <v>32</v>
      </c>
      <c r="H1964" s="11" t="s">
        <v>904</v>
      </c>
    </row>
    <row r="1965" spans="1:8">
      <c r="A1965" s="10" t="s">
        <v>288</v>
      </c>
      <c r="B1965" s="10" t="str">
        <f>MID(base_piv2[[#This Row],[fnr fylke]],4,25)</f>
        <v>Møre og Romsdal</v>
      </c>
      <c r="C1965" s="10" t="s">
        <v>759</v>
      </c>
      <c r="D1965" s="10" t="str">
        <f>MID(base_piv2[[#This Row],[knr kommune]],6,25)</f>
        <v xml:space="preserve">Aukra </v>
      </c>
      <c r="E1965" s="10" t="str">
        <f>CONCATENATE(base_piv2[[#This Row],[kommune]]," (",base_piv2[[#This Row],[fotoår]],")")</f>
        <v>Aukra  (2003)</v>
      </c>
      <c r="F1965" s="10" t="s">
        <v>918</v>
      </c>
      <c r="G1965" s="10">
        <v>222</v>
      </c>
      <c r="H1965" s="11" t="s">
        <v>904</v>
      </c>
    </row>
    <row r="1966" spans="1:8">
      <c r="A1966" s="10" t="s">
        <v>288</v>
      </c>
      <c r="B1966" s="10" t="str">
        <f>MID(base_piv2[[#This Row],[fnr fylke]],4,25)</f>
        <v>Møre og Romsdal</v>
      </c>
      <c r="C1966" s="10" t="s">
        <v>759</v>
      </c>
      <c r="D1966" s="10" t="str">
        <f>MID(base_piv2[[#This Row],[knr kommune]],6,25)</f>
        <v xml:space="preserve">Aukra </v>
      </c>
      <c r="E1966" s="10" t="str">
        <f>CONCATENATE(base_piv2[[#This Row],[kommune]]," (",base_piv2[[#This Row],[fotoår]],")")</f>
        <v>Aukra  (2003)</v>
      </c>
      <c r="F1966" s="10" t="s">
        <v>470</v>
      </c>
      <c r="G1966" s="10">
        <v>43</v>
      </c>
      <c r="H1966" s="11" t="s">
        <v>904</v>
      </c>
    </row>
    <row r="1967" spans="1:8">
      <c r="A1967" s="10" t="s">
        <v>288</v>
      </c>
      <c r="B1967" s="10" t="str">
        <f>MID(base_piv2[[#This Row],[fnr fylke]],4,25)</f>
        <v>Møre og Romsdal</v>
      </c>
      <c r="C1967" s="10" t="s">
        <v>759</v>
      </c>
      <c r="D1967" s="10" t="str">
        <f>MID(base_piv2[[#This Row],[knr kommune]],6,25)</f>
        <v xml:space="preserve">Aukra </v>
      </c>
      <c r="E1967" s="10" t="str">
        <f>CONCATENATE(base_piv2[[#This Row],[kommune]]," (",base_piv2[[#This Row],[fotoår]],")")</f>
        <v>Aukra  (2003)</v>
      </c>
      <c r="F1967" s="10" t="s">
        <v>471</v>
      </c>
      <c r="G1967" s="10">
        <v>10</v>
      </c>
      <c r="H1967" s="11" t="s">
        <v>904</v>
      </c>
    </row>
    <row r="1968" spans="1:8">
      <c r="A1968" s="10" t="s">
        <v>288</v>
      </c>
      <c r="B1968" s="10" t="str">
        <f>MID(base_piv2[[#This Row],[fnr fylke]],4,25)</f>
        <v>Møre og Romsdal</v>
      </c>
      <c r="C1968" s="10" t="s">
        <v>759</v>
      </c>
      <c r="D1968" s="10" t="str">
        <f>MID(base_piv2[[#This Row],[knr kommune]],6,25)</f>
        <v xml:space="preserve">Aukra </v>
      </c>
      <c r="E1968" s="10" t="str">
        <f>CONCATENATE(base_piv2[[#This Row],[kommune]]," (",base_piv2[[#This Row],[fotoår]],")")</f>
        <v>Aukra  (2003)</v>
      </c>
      <c r="F1968" s="10" t="s">
        <v>472</v>
      </c>
      <c r="G1968" s="10">
        <v>37</v>
      </c>
      <c r="H1968" s="11" t="s">
        <v>904</v>
      </c>
    </row>
    <row r="1969" spans="1:8">
      <c r="A1969" s="10" t="s">
        <v>288</v>
      </c>
      <c r="B1969" s="10" t="str">
        <f>MID(base_piv2[[#This Row],[fnr fylke]],4,25)</f>
        <v>Møre og Romsdal</v>
      </c>
      <c r="C1969" s="10" t="s">
        <v>760</v>
      </c>
      <c r="D1969" s="10" t="str">
        <f>MID(base_piv2[[#This Row],[knr kommune]],6,25)</f>
        <v xml:space="preserve">Fræna </v>
      </c>
      <c r="E1969" s="10" t="str">
        <f>CONCATENATE(base_piv2[[#This Row],[kommune]]," (",base_piv2[[#This Row],[fotoår]],")")</f>
        <v>Fræna  (2006)</v>
      </c>
      <c r="F1969" s="10" t="s">
        <v>467</v>
      </c>
      <c r="G1969" s="10">
        <v>76</v>
      </c>
      <c r="H1969" s="11" t="s">
        <v>910</v>
      </c>
    </row>
    <row r="1970" spans="1:8">
      <c r="A1970" s="10" t="s">
        <v>288</v>
      </c>
      <c r="B1970" s="10" t="str">
        <f>MID(base_piv2[[#This Row],[fnr fylke]],4,25)</f>
        <v>Møre og Romsdal</v>
      </c>
      <c r="C1970" s="10" t="s">
        <v>760</v>
      </c>
      <c r="D1970" s="10" t="str">
        <f>MID(base_piv2[[#This Row],[knr kommune]],6,25)</f>
        <v xml:space="preserve">Fræna </v>
      </c>
      <c r="E1970" s="10" t="str">
        <f>CONCATENATE(base_piv2[[#This Row],[kommune]]," (",base_piv2[[#This Row],[fotoår]],")")</f>
        <v>Fræna  (2006)</v>
      </c>
      <c r="F1970" s="10" t="s">
        <v>466</v>
      </c>
      <c r="G1970" s="10">
        <v>11</v>
      </c>
      <c r="H1970" s="11" t="s">
        <v>910</v>
      </c>
    </row>
    <row r="1971" spans="1:8">
      <c r="A1971" s="10" t="s">
        <v>288</v>
      </c>
      <c r="B1971" s="10" t="str">
        <f>MID(base_piv2[[#This Row],[fnr fylke]],4,25)</f>
        <v>Møre og Romsdal</v>
      </c>
      <c r="C1971" s="10" t="s">
        <v>760</v>
      </c>
      <c r="D1971" s="10" t="str">
        <f>MID(base_piv2[[#This Row],[knr kommune]],6,25)</f>
        <v xml:space="preserve">Fræna </v>
      </c>
      <c r="E1971" s="10" t="str">
        <f>CONCATENATE(base_piv2[[#This Row],[kommune]]," (",base_piv2[[#This Row],[fotoår]],")")</f>
        <v>Fræna  (2006)</v>
      </c>
      <c r="F1971" s="10" t="s">
        <v>468</v>
      </c>
      <c r="G1971" s="10">
        <v>97</v>
      </c>
      <c r="H1971" s="11" t="s">
        <v>910</v>
      </c>
    </row>
    <row r="1972" spans="1:8">
      <c r="A1972" s="10" t="s">
        <v>288</v>
      </c>
      <c r="B1972" s="10" t="str">
        <f>MID(base_piv2[[#This Row],[fnr fylke]],4,25)</f>
        <v>Møre og Romsdal</v>
      </c>
      <c r="C1972" s="10" t="s">
        <v>760</v>
      </c>
      <c r="D1972" s="10" t="str">
        <f>MID(base_piv2[[#This Row],[knr kommune]],6,25)</f>
        <v xml:space="preserve">Fræna </v>
      </c>
      <c r="E1972" s="10" t="str">
        <f>CONCATENATE(base_piv2[[#This Row],[kommune]]," (",base_piv2[[#This Row],[fotoår]],")")</f>
        <v>Fræna  (2006)</v>
      </c>
      <c r="F1972" s="10" t="s">
        <v>918</v>
      </c>
      <c r="G1972" s="10">
        <v>59</v>
      </c>
      <c r="H1972" s="11" t="s">
        <v>910</v>
      </c>
    </row>
    <row r="1973" spans="1:8">
      <c r="A1973" s="10" t="s">
        <v>288</v>
      </c>
      <c r="B1973" s="10" t="str">
        <f>MID(base_piv2[[#This Row],[fnr fylke]],4,25)</f>
        <v>Møre og Romsdal</v>
      </c>
      <c r="C1973" s="10" t="s">
        <v>760</v>
      </c>
      <c r="D1973" s="10" t="str">
        <f>MID(base_piv2[[#This Row],[knr kommune]],6,25)</f>
        <v xml:space="preserve">Fræna </v>
      </c>
      <c r="E1973" s="10" t="str">
        <f>CONCATENATE(base_piv2[[#This Row],[kommune]]," (",base_piv2[[#This Row],[fotoår]],")")</f>
        <v>Fræna  (2006)</v>
      </c>
      <c r="F1973" s="10" t="s">
        <v>470</v>
      </c>
      <c r="G1973" s="10">
        <v>16</v>
      </c>
      <c r="H1973" s="11" t="s">
        <v>910</v>
      </c>
    </row>
    <row r="1974" spans="1:8">
      <c r="A1974" s="10" t="s">
        <v>288</v>
      </c>
      <c r="B1974" s="10" t="str">
        <f>MID(base_piv2[[#This Row],[fnr fylke]],4,25)</f>
        <v>Møre og Romsdal</v>
      </c>
      <c r="C1974" s="10" t="s">
        <v>760</v>
      </c>
      <c r="D1974" s="10" t="str">
        <f>MID(base_piv2[[#This Row],[knr kommune]],6,25)</f>
        <v xml:space="preserve">Fræna </v>
      </c>
      <c r="E1974" s="10" t="str">
        <f>CONCATENATE(base_piv2[[#This Row],[kommune]]," (",base_piv2[[#This Row],[fotoår]],")")</f>
        <v>Fræna  (2006)</v>
      </c>
      <c r="F1974" s="10" t="s">
        <v>471</v>
      </c>
      <c r="G1974" s="10">
        <v>46</v>
      </c>
      <c r="H1974" s="11" t="s">
        <v>910</v>
      </c>
    </row>
    <row r="1975" spans="1:8">
      <c r="A1975" s="10" t="s">
        <v>288</v>
      </c>
      <c r="B1975" s="10" t="str">
        <f>MID(base_piv2[[#This Row],[fnr fylke]],4,25)</f>
        <v>Møre og Romsdal</v>
      </c>
      <c r="C1975" s="10" t="s">
        <v>760</v>
      </c>
      <c r="D1975" s="10" t="str">
        <f>MID(base_piv2[[#This Row],[knr kommune]],6,25)</f>
        <v xml:space="preserve">Fræna </v>
      </c>
      <c r="E1975" s="10" t="str">
        <f>CONCATENATE(base_piv2[[#This Row],[kommune]]," (",base_piv2[[#This Row],[fotoår]],")")</f>
        <v>Fræna  (2006)</v>
      </c>
      <c r="F1975" s="10" t="s">
        <v>472</v>
      </c>
      <c r="G1975" s="10">
        <v>16</v>
      </c>
      <c r="H1975" s="11" t="s">
        <v>910</v>
      </c>
    </row>
    <row r="1976" spans="1:8">
      <c r="A1976" s="10" t="s">
        <v>288</v>
      </c>
      <c r="B1976" s="10" t="str">
        <f>MID(base_piv2[[#This Row],[fnr fylke]],4,25)</f>
        <v>Møre og Romsdal</v>
      </c>
      <c r="C1976" s="10" t="s">
        <v>761</v>
      </c>
      <c r="D1976" s="10" t="str">
        <f>MID(base_piv2[[#This Row],[knr kommune]],6,25)</f>
        <v xml:space="preserve">Eide </v>
      </c>
      <c r="E1976" s="10" t="str">
        <f>CONCATENATE(base_piv2[[#This Row],[kommune]]," (",base_piv2[[#This Row],[fotoår]],")")</f>
        <v>Eide  (2000)</v>
      </c>
      <c r="F1976" s="10" t="s">
        <v>467</v>
      </c>
      <c r="G1976" s="10">
        <v>92</v>
      </c>
      <c r="H1976" s="11" t="s">
        <v>914</v>
      </c>
    </row>
    <row r="1977" spans="1:8">
      <c r="A1977" s="10" t="s">
        <v>288</v>
      </c>
      <c r="B1977" s="10" t="str">
        <f>MID(base_piv2[[#This Row],[fnr fylke]],4,25)</f>
        <v>Møre og Romsdal</v>
      </c>
      <c r="C1977" s="10" t="s">
        <v>761</v>
      </c>
      <c r="D1977" s="10" t="str">
        <f>MID(base_piv2[[#This Row],[knr kommune]],6,25)</f>
        <v xml:space="preserve">Eide </v>
      </c>
      <c r="E1977" s="10" t="str">
        <f>CONCATENATE(base_piv2[[#This Row],[kommune]]," (",base_piv2[[#This Row],[fotoår]],")")</f>
        <v>Eide  (2000)</v>
      </c>
      <c r="F1977" s="10" t="s">
        <v>466</v>
      </c>
      <c r="G1977" s="10">
        <v>1</v>
      </c>
      <c r="H1977" s="11" t="s">
        <v>914</v>
      </c>
    </row>
    <row r="1978" spans="1:8">
      <c r="A1978" s="10" t="s">
        <v>288</v>
      </c>
      <c r="B1978" s="10" t="str">
        <f>MID(base_piv2[[#This Row],[fnr fylke]],4,25)</f>
        <v>Møre og Romsdal</v>
      </c>
      <c r="C1978" s="10" t="s">
        <v>761</v>
      </c>
      <c r="D1978" s="10" t="str">
        <f>MID(base_piv2[[#This Row],[knr kommune]],6,25)</f>
        <v xml:space="preserve">Eide </v>
      </c>
      <c r="E1978" s="10" t="str">
        <f>CONCATENATE(base_piv2[[#This Row],[kommune]]," (",base_piv2[[#This Row],[fotoår]],")")</f>
        <v>Eide  (2000)</v>
      </c>
      <c r="F1978" s="10" t="s">
        <v>468</v>
      </c>
      <c r="G1978" s="10">
        <v>96</v>
      </c>
      <c r="H1978" s="11" t="s">
        <v>914</v>
      </c>
    </row>
    <row r="1979" spans="1:8">
      <c r="A1979" s="10" t="s">
        <v>288</v>
      </c>
      <c r="B1979" s="10" t="str">
        <f>MID(base_piv2[[#This Row],[fnr fylke]],4,25)</f>
        <v>Møre og Romsdal</v>
      </c>
      <c r="C1979" s="10" t="s">
        <v>761</v>
      </c>
      <c r="D1979" s="10" t="str">
        <f>MID(base_piv2[[#This Row],[knr kommune]],6,25)</f>
        <v xml:space="preserve">Eide </v>
      </c>
      <c r="E1979" s="10" t="str">
        <f>CONCATENATE(base_piv2[[#This Row],[kommune]]," (",base_piv2[[#This Row],[fotoår]],")")</f>
        <v>Eide  (2000)</v>
      </c>
      <c r="F1979" s="10" t="s">
        <v>918</v>
      </c>
      <c r="G1979" s="10">
        <v>24</v>
      </c>
      <c r="H1979" s="11" t="s">
        <v>914</v>
      </c>
    </row>
    <row r="1980" spans="1:8">
      <c r="A1980" s="10" t="s">
        <v>288</v>
      </c>
      <c r="B1980" s="10" t="str">
        <f>MID(base_piv2[[#This Row],[fnr fylke]],4,25)</f>
        <v>Møre og Romsdal</v>
      </c>
      <c r="C1980" s="10" t="s">
        <v>761</v>
      </c>
      <c r="D1980" s="10" t="str">
        <f>MID(base_piv2[[#This Row],[knr kommune]],6,25)</f>
        <v xml:space="preserve">Eide </v>
      </c>
      <c r="E1980" s="10" t="str">
        <f>CONCATENATE(base_piv2[[#This Row],[kommune]]," (",base_piv2[[#This Row],[fotoår]],")")</f>
        <v>Eide  (2000)</v>
      </c>
      <c r="F1980" s="10" t="s">
        <v>470</v>
      </c>
      <c r="G1980" s="10">
        <v>49</v>
      </c>
      <c r="H1980" s="11" t="s">
        <v>914</v>
      </c>
    </row>
    <row r="1981" spans="1:8">
      <c r="A1981" s="10" t="s">
        <v>288</v>
      </c>
      <c r="B1981" s="10" t="str">
        <f>MID(base_piv2[[#This Row],[fnr fylke]],4,25)</f>
        <v>Møre og Romsdal</v>
      </c>
      <c r="C1981" s="10" t="s">
        <v>761</v>
      </c>
      <c r="D1981" s="10" t="str">
        <f>MID(base_piv2[[#This Row],[knr kommune]],6,25)</f>
        <v xml:space="preserve">Eide </v>
      </c>
      <c r="E1981" s="10" t="str">
        <f>CONCATENATE(base_piv2[[#This Row],[kommune]]," (",base_piv2[[#This Row],[fotoår]],")")</f>
        <v>Eide  (2000)</v>
      </c>
      <c r="F1981" s="10" t="s">
        <v>471</v>
      </c>
      <c r="G1981" s="10">
        <v>15</v>
      </c>
      <c r="H1981" s="11" t="s">
        <v>914</v>
      </c>
    </row>
    <row r="1982" spans="1:8">
      <c r="A1982" s="10" t="s">
        <v>288</v>
      </c>
      <c r="B1982" s="10" t="str">
        <f>MID(base_piv2[[#This Row],[fnr fylke]],4,25)</f>
        <v>Møre og Romsdal</v>
      </c>
      <c r="C1982" s="10" t="s">
        <v>761</v>
      </c>
      <c r="D1982" s="10" t="str">
        <f>MID(base_piv2[[#This Row],[knr kommune]],6,25)</f>
        <v xml:space="preserve">Eide </v>
      </c>
      <c r="E1982" s="10" t="str">
        <f>CONCATENATE(base_piv2[[#This Row],[kommune]]," (",base_piv2[[#This Row],[fotoår]],")")</f>
        <v>Eide  (2000)</v>
      </c>
      <c r="F1982" s="10" t="s">
        <v>472</v>
      </c>
      <c r="G1982" s="10">
        <v>19</v>
      </c>
      <c r="H1982" s="11" t="s">
        <v>914</v>
      </c>
    </row>
    <row r="1983" spans="1:8">
      <c r="A1983" s="10" t="s">
        <v>288</v>
      </c>
      <c r="B1983" s="10" t="str">
        <f>MID(base_piv2[[#This Row],[fnr fylke]],4,25)</f>
        <v>Møre og Romsdal</v>
      </c>
      <c r="C1983" s="10" t="s">
        <v>762</v>
      </c>
      <c r="D1983" s="10" t="str">
        <f>MID(base_piv2[[#This Row],[knr kommune]],6,25)</f>
        <v xml:space="preserve">Averøy </v>
      </c>
      <c r="E1983" s="10" t="str">
        <f>CONCATENATE(base_piv2[[#This Row],[kommune]]," (",base_piv2[[#This Row],[fotoår]],")")</f>
        <v>Averøy  (2004)</v>
      </c>
      <c r="F1983" s="10" t="s">
        <v>467</v>
      </c>
      <c r="G1983" s="10">
        <v>33</v>
      </c>
      <c r="H1983" s="11" t="s">
        <v>908</v>
      </c>
    </row>
    <row r="1984" spans="1:8">
      <c r="A1984" s="10" t="s">
        <v>288</v>
      </c>
      <c r="B1984" s="10" t="str">
        <f>MID(base_piv2[[#This Row],[fnr fylke]],4,25)</f>
        <v>Møre og Romsdal</v>
      </c>
      <c r="C1984" s="10" t="s">
        <v>762</v>
      </c>
      <c r="D1984" s="10" t="str">
        <f>MID(base_piv2[[#This Row],[knr kommune]],6,25)</f>
        <v xml:space="preserve">Averøy </v>
      </c>
      <c r="E1984" s="10" t="str">
        <f>CONCATENATE(base_piv2[[#This Row],[kommune]]," (",base_piv2[[#This Row],[fotoår]],")")</f>
        <v>Averøy  (2004)</v>
      </c>
      <c r="F1984" s="10" t="s">
        <v>466</v>
      </c>
      <c r="G1984" s="10">
        <v>3</v>
      </c>
      <c r="H1984" s="11" t="s">
        <v>908</v>
      </c>
    </row>
    <row r="1985" spans="1:8">
      <c r="A1985" s="10" t="s">
        <v>288</v>
      </c>
      <c r="B1985" s="10" t="str">
        <f>MID(base_piv2[[#This Row],[fnr fylke]],4,25)</f>
        <v>Møre og Romsdal</v>
      </c>
      <c r="C1985" s="10" t="s">
        <v>762</v>
      </c>
      <c r="D1985" s="10" t="str">
        <f>MID(base_piv2[[#This Row],[knr kommune]],6,25)</f>
        <v xml:space="preserve">Averøy </v>
      </c>
      <c r="E1985" s="10" t="str">
        <f>CONCATENATE(base_piv2[[#This Row],[kommune]]," (",base_piv2[[#This Row],[fotoår]],")")</f>
        <v>Averøy  (2004)</v>
      </c>
      <c r="F1985" s="10" t="s">
        <v>468</v>
      </c>
      <c r="G1985" s="10">
        <v>21</v>
      </c>
      <c r="H1985" s="11" t="s">
        <v>908</v>
      </c>
    </row>
    <row r="1986" spans="1:8">
      <c r="A1986" s="10" t="s">
        <v>288</v>
      </c>
      <c r="B1986" s="10" t="str">
        <f>MID(base_piv2[[#This Row],[fnr fylke]],4,25)</f>
        <v>Møre og Romsdal</v>
      </c>
      <c r="C1986" s="10" t="s">
        <v>762</v>
      </c>
      <c r="D1986" s="10" t="str">
        <f>MID(base_piv2[[#This Row],[knr kommune]],6,25)</f>
        <v xml:space="preserve">Averøy </v>
      </c>
      <c r="E1986" s="10" t="str">
        <f>CONCATENATE(base_piv2[[#This Row],[kommune]]," (",base_piv2[[#This Row],[fotoår]],")")</f>
        <v>Averøy  (2004)</v>
      </c>
      <c r="F1986" s="10" t="s">
        <v>918</v>
      </c>
      <c r="G1986" s="10">
        <v>13</v>
      </c>
      <c r="H1986" s="11" t="s">
        <v>908</v>
      </c>
    </row>
    <row r="1987" spans="1:8">
      <c r="A1987" s="10" t="s">
        <v>288</v>
      </c>
      <c r="B1987" s="10" t="str">
        <f>MID(base_piv2[[#This Row],[fnr fylke]],4,25)</f>
        <v>Møre og Romsdal</v>
      </c>
      <c r="C1987" s="10" t="s">
        <v>762</v>
      </c>
      <c r="D1987" s="10" t="str">
        <f>MID(base_piv2[[#This Row],[knr kommune]],6,25)</f>
        <v xml:space="preserve">Averøy </v>
      </c>
      <c r="E1987" s="10" t="str">
        <f>CONCATENATE(base_piv2[[#This Row],[kommune]]," (",base_piv2[[#This Row],[fotoår]],")")</f>
        <v>Averøy  (2004)</v>
      </c>
      <c r="F1987" s="10" t="s">
        <v>470</v>
      </c>
      <c r="G1987" s="10">
        <v>19</v>
      </c>
      <c r="H1987" s="11" t="s">
        <v>908</v>
      </c>
    </row>
    <row r="1988" spans="1:8">
      <c r="A1988" s="10" t="s">
        <v>288</v>
      </c>
      <c r="B1988" s="10" t="str">
        <f>MID(base_piv2[[#This Row],[fnr fylke]],4,25)</f>
        <v>Møre og Romsdal</v>
      </c>
      <c r="C1988" s="10" t="s">
        <v>762</v>
      </c>
      <c r="D1988" s="10" t="str">
        <f>MID(base_piv2[[#This Row],[knr kommune]],6,25)</f>
        <v xml:space="preserve">Averøy </v>
      </c>
      <c r="E1988" s="10" t="str">
        <f>CONCATENATE(base_piv2[[#This Row],[kommune]]," (",base_piv2[[#This Row],[fotoår]],")")</f>
        <v>Averøy  (2004)</v>
      </c>
      <c r="F1988" s="10" t="s">
        <v>471</v>
      </c>
      <c r="G1988" s="10">
        <v>3</v>
      </c>
      <c r="H1988" s="11" t="s">
        <v>908</v>
      </c>
    </row>
    <row r="1989" spans="1:8">
      <c r="A1989" s="10" t="s">
        <v>288</v>
      </c>
      <c r="B1989" s="10" t="str">
        <f>MID(base_piv2[[#This Row],[fnr fylke]],4,25)</f>
        <v>Møre og Romsdal</v>
      </c>
      <c r="C1989" s="10" t="s">
        <v>762</v>
      </c>
      <c r="D1989" s="10" t="str">
        <f>MID(base_piv2[[#This Row],[knr kommune]],6,25)</f>
        <v xml:space="preserve">Averøy </v>
      </c>
      <c r="E1989" s="10" t="str">
        <f>CONCATENATE(base_piv2[[#This Row],[kommune]]," (",base_piv2[[#This Row],[fotoår]],")")</f>
        <v>Averøy  (2004)</v>
      </c>
      <c r="F1989" s="10" t="s">
        <v>472</v>
      </c>
      <c r="G1989" s="10">
        <v>10</v>
      </c>
      <c r="H1989" s="11" t="s">
        <v>908</v>
      </c>
    </row>
    <row r="1990" spans="1:8">
      <c r="A1990" s="10" t="s">
        <v>288</v>
      </c>
      <c r="B1990" s="10" t="str">
        <f>MID(base_piv2[[#This Row],[fnr fylke]],4,25)</f>
        <v>Møre og Romsdal</v>
      </c>
      <c r="C1990" s="10" t="s">
        <v>763</v>
      </c>
      <c r="D1990" s="10" t="str">
        <f>MID(base_piv2[[#This Row],[knr kommune]],6,25)</f>
        <v xml:space="preserve">Gjemnes </v>
      </c>
      <c r="E1990" s="10" t="str">
        <f>CONCATENATE(base_piv2[[#This Row],[kommune]]," (",base_piv2[[#This Row],[fotoår]],")")</f>
        <v>Gjemnes  (2007)</v>
      </c>
      <c r="F1990" s="10" t="s">
        <v>467</v>
      </c>
      <c r="G1990" s="10">
        <v>9</v>
      </c>
      <c r="H1990" s="11" t="s">
        <v>907</v>
      </c>
    </row>
    <row r="1991" spans="1:8">
      <c r="A1991" s="10" t="s">
        <v>288</v>
      </c>
      <c r="B1991" s="10" t="str">
        <f>MID(base_piv2[[#This Row],[fnr fylke]],4,25)</f>
        <v>Møre og Romsdal</v>
      </c>
      <c r="C1991" s="10" t="s">
        <v>763</v>
      </c>
      <c r="D1991" s="10" t="str">
        <f>MID(base_piv2[[#This Row],[knr kommune]],6,25)</f>
        <v xml:space="preserve">Gjemnes </v>
      </c>
      <c r="E1991" s="10" t="str">
        <f>CONCATENATE(base_piv2[[#This Row],[kommune]]," (",base_piv2[[#This Row],[fotoår]],")")</f>
        <v>Gjemnes  (2007)</v>
      </c>
      <c r="F1991" s="10" t="s">
        <v>466</v>
      </c>
      <c r="G1991" s="10">
        <v>7</v>
      </c>
      <c r="H1991" s="11" t="s">
        <v>907</v>
      </c>
    </row>
    <row r="1992" spans="1:8">
      <c r="A1992" s="10" t="s">
        <v>288</v>
      </c>
      <c r="B1992" s="10" t="str">
        <f>MID(base_piv2[[#This Row],[fnr fylke]],4,25)</f>
        <v>Møre og Romsdal</v>
      </c>
      <c r="C1992" s="10" t="s">
        <v>763</v>
      </c>
      <c r="D1992" s="10" t="str">
        <f>MID(base_piv2[[#This Row],[knr kommune]],6,25)</f>
        <v xml:space="preserve">Gjemnes </v>
      </c>
      <c r="E1992" s="10" t="str">
        <f>CONCATENATE(base_piv2[[#This Row],[kommune]]," (",base_piv2[[#This Row],[fotoår]],")")</f>
        <v>Gjemnes  (2007)</v>
      </c>
      <c r="F1992" s="10" t="s">
        <v>468</v>
      </c>
      <c r="G1992" s="10">
        <v>15</v>
      </c>
      <c r="H1992" s="11" t="s">
        <v>907</v>
      </c>
    </row>
    <row r="1993" spans="1:8">
      <c r="A1993" s="10" t="s">
        <v>288</v>
      </c>
      <c r="B1993" s="10" t="str">
        <f>MID(base_piv2[[#This Row],[fnr fylke]],4,25)</f>
        <v>Møre og Romsdal</v>
      </c>
      <c r="C1993" s="10" t="s">
        <v>763</v>
      </c>
      <c r="D1993" s="10" t="str">
        <f>MID(base_piv2[[#This Row],[knr kommune]],6,25)</f>
        <v xml:space="preserve">Gjemnes </v>
      </c>
      <c r="E1993" s="10" t="str">
        <f>CONCATENATE(base_piv2[[#This Row],[kommune]]," (",base_piv2[[#This Row],[fotoår]],")")</f>
        <v>Gjemnes  (2007)</v>
      </c>
      <c r="F1993" s="10" t="s">
        <v>918</v>
      </c>
      <c r="G1993" s="10">
        <v>5</v>
      </c>
      <c r="H1993" s="11" t="s">
        <v>907</v>
      </c>
    </row>
    <row r="1994" spans="1:8">
      <c r="A1994" s="10" t="s">
        <v>288</v>
      </c>
      <c r="B1994" s="10" t="str">
        <f>MID(base_piv2[[#This Row],[fnr fylke]],4,25)</f>
        <v>Møre og Romsdal</v>
      </c>
      <c r="C1994" s="10" t="s">
        <v>763</v>
      </c>
      <c r="D1994" s="10" t="str">
        <f>MID(base_piv2[[#This Row],[knr kommune]],6,25)</f>
        <v xml:space="preserve">Gjemnes </v>
      </c>
      <c r="E1994" s="10" t="str">
        <f>CONCATENATE(base_piv2[[#This Row],[kommune]]," (",base_piv2[[#This Row],[fotoår]],")")</f>
        <v>Gjemnes  (2007)</v>
      </c>
      <c r="F1994" s="10" t="s">
        <v>470</v>
      </c>
      <c r="G1994" s="10">
        <v>45</v>
      </c>
      <c r="H1994" s="11" t="s">
        <v>907</v>
      </c>
    </row>
    <row r="1995" spans="1:8">
      <c r="A1995" s="10" t="s">
        <v>288</v>
      </c>
      <c r="B1995" s="10" t="str">
        <f>MID(base_piv2[[#This Row],[fnr fylke]],4,25)</f>
        <v>Møre og Romsdal</v>
      </c>
      <c r="C1995" s="10" t="s">
        <v>763</v>
      </c>
      <c r="D1995" s="10" t="str">
        <f>MID(base_piv2[[#This Row],[knr kommune]],6,25)</f>
        <v xml:space="preserve">Gjemnes </v>
      </c>
      <c r="E1995" s="10" t="str">
        <f>CONCATENATE(base_piv2[[#This Row],[kommune]]," (",base_piv2[[#This Row],[fotoår]],")")</f>
        <v>Gjemnes  (2007)</v>
      </c>
      <c r="F1995" s="10" t="s">
        <v>471</v>
      </c>
      <c r="G1995" s="10">
        <v>2</v>
      </c>
      <c r="H1995" s="11" t="s">
        <v>907</v>
      </c>
    </row>
    <row r="1996" spans="1:8">
      <c r="A1996" s="10" t="s">
        <v>288</v>
      </c>
      <c r="B1996" s="10" t="str">
        <f>MID(base_piv2[[#This Row],[fnr fylke]],4,25)</f>
        <v>Møre og Romsdal</v>
      </c>
      <c r="C1996" s="10" t="s">
        <v>763</v>
      </c>
      <c r="D1996" s="10" t="str">
        <f>MID(base_piv2[[#This Row],[knr kommune]],6,25)</f>
        <v xml:space="preserve">Gjemnes </v>
      </c>
      <c r="E1996" s="10" t="str">
        <f>CONCATENATE(base_piv2[[#This Row],[kommune]]," (",base_piv2[[#This Row],[fotoår]],")")</f>
        <v>Gjemnes  (2007)</v>
      </c>
      <c r="F1996" s="10" t="s">
        <v>472</v>
      </c>
      <c r="G1996" s="10">
        <v>2</v>
      </c>
      <c r="H1996" s="11" t="s">
        <v>907</v>
      </c>
    </row>
    <row r="1997" spans="1:8">
      <c r="A1997" s="10" t="s">
        <v>288</v>
      </c>
      <c r="B1997" s="10" t="str">
        <f>MID(base_piv2[[#This Row],[fnr fylke]],4,25)</f>
        <v>Møre og Romsdal</v>
      </c>
      <c r="C1997" s="10" t="s">
        <v>764</v>
      </c>
      <c r="D1997" s="10" t="str">
        <f>MID(base_piv2[[#This Row],[knr kommune]],6,25)</f>
        <v xml:space="preserve">Tingvoll </v>
      </c>
      <c r="E1997" s="10" t="str">
        <f>CONCATENATE(base_piv2[[#This Row],[kommune]]," (",base_piv2[[#This Row],[fotoår]],")")</f>
        <v>Tingvoll  (2004)</v>
      </c>
      <c r="F1997" s="10" t="s">
        <v>467</v>
      </c>
      <c r="G1997" s="10">
        <v>30</v>
      </c>
      <c r="H1997" s="11" t="s">
        <v>908</v>
      </c>
    </row>
    <row r="1998" spans="1:8">
      <c r="A1998" s="10" t="s">
        <v>288</v>
      </c>
      <c r="B1998" s="10" t="str">
        <f>MID(base_piv2[[#This Row],[fnr fylke]],4,25)</f>
        <v>Møre og Romsdal</v>
      </c>
      <c r="C1998" s="10" t="s">
        <v>764</v>
      </c>
      <c r="D1998" s="10" t="str">
        <f>MID(base_piv2[[#This Row],[knr kommune]],6,25)</f>
        <v xml:space="preserve">Tingvoll </v>
      </c>
      <c r="E1998" s="10" t="str">
        <f>CONCATENATE(base_piv2[[#This Row],[kommune]]," (",base_piv2[[#This Row],[fotoår]],")")</f>
        <v>Tingvoll  (2004)</v>
      </c>
      <c r="F1998" s="10" t="s">
        <v>466</v>
      </c>
      <c r="G1998" s="10">
        <v>30</v>
      </c>
      <c r="H1998" s="11" t="s">
        <v>908</v>
      </c>
    </row>
    <row r="1999" spans="1:8">
      <c r="A1999" s="10" t="s">
        <v>288</v>
      </c>
      <c r="B1999" s="10" t="str">
        <f>MID(base_piv2[[#This Row],[fnr fylke]],4,25)</f>
        <v>Møre og Romsdal</v>
      </c>
      <c r="C1999" s="10" t="s">
        <v>764</v>
      </c>
      <c r="D1999" s="10" t="str">
        <f>MID(base_piv2[[#This Row],[knr kommune]],6,25)</f>
        <v xml:space="preserve">Tingvoll </v>
      </c>
      <c r="E1999" s="10" t="str">
        <f>CONCATENATE(base_piv2[[#This Row],[kommune]]," (",base_piv2[[#This Row],[fotoår]],")")</f>
        <v>Tingvoll  (2004)</v>
      </c>
      <c r="F1999" s="10" t="s">
        <v>468</v>
      </c>
      <c r="G1999" s="10">
        <v>54</v>
      </c>
      <c r="H1999" s="11" t="s">
        <v>908</v>
      </c>
    </row>
    <row r="2000" spans="1:8">
      <c r="A2000" s="10" t="s">
        <v>288</v>
      </c>
      <c r="B2000" s="10" t="str">
        <f>MID(base_piv2[[#This Row],[fnr fylke]],4,25)</f>
        <v>Møre og Romsdal</v>
      </c>
      <c r="C2000" s="10" t="s">
        <v>764</v>
      </c>
      <c r="D2000" s="10" t="str">
        <f>MID(base_piv2[[#This Row],[knr kommune]],6,25)</f>
        <v xml:space="preserve">Tingvoll </v>
      </c>
      <c r="E2000" s="10" t="str">
        <f>CONCATENATE(base_piv2[[#This Row],[kommune]]," (",base_piv2[[#This Row],[fotoår]],")")</f>
        <v>Tingvoll  (2004)</v>
      </c>
      <c r="F2000" s="10" t="s">
        <v>918</v>
      </c>
      <c r="G2000" s="10">
        <v>5</v>
      </c>
      <c r="H2000" s="11" t="s">
        <v>908</v>
      </c>
    </row>
    <row r="2001" spans="1:8">
      <c r="A2001" s="10" t="s">
        <v>288</v>
      </c>
      <c r="B2001" s="10" t="str">
        <f>MID(base_piv2[[#This Row],[fnr fylke]],4,25)</f>
        <v>Møre og Romsdal</v>
      </c>
      <c r="C2001" s="10" t="s">
        <v>764</v>
      </c>
      <c r="D2001" s="10" t="str">
        <f>MID(base_piv2[[#This Row],[knr kommune]],6,25)</f>
        <v xml:space="preserve">Tingvoll </v>
      </c>
      <c r="E2001" s="10" t="str">
        <f>CONCATENATE(base_piv2[[#This Row],[kommune]]," (",base_piv2[[#This Row],[fotoår]],")")</f>
        <v>Tingvoll  (2004)</v>
      </c>
      <c r="F2001" s="10" t="s">
        <v>470</v>
      </c>
      <c r="G2001" s="10">
        <v>21</v>
      </c>
      <c r="H2001" s="11" t="s">
        <v>908</v>
      </c>
    </row>
    <row r="2002" spans="1:8">
      <c r="A2002" s="10" t="s">
        <v>288</v>
      </c>
      <c r="B2002" s="10" t="str">
        <f>MID(base_piv2[[#This Row],[fnr fylke]],4,25)</f>
        <v>Møre og Romsdal</v>
      </c>
      <c r="C2002" s="10" t="s">
        <v>764</v>
      </c>
      <c r="D2002" s="10" t="str">
        <f>MID(base_piv2[[#This Row],[knr kommune]],6,25)</f>
        <v xml:space="preserve">Tingvoll </v>
      </c>
      <c r="E2002" s="10" t="str">
        <f>CONCATENATE(base_piv2[[#This Row],[kommune]]," (",base_piv2[[#This Row],[fotoår]],")")</f>
        <v>Tingvoll  (2004)</v>
      </c>
      <c r="F2002" s="10" t="s">
        <v>471</v>
      </c>
      <c r="G2002" s="10">
        <v>53</v>
      </c>
      <c r="H2002" s="11" t="s">
        <v>908</v>
      </c>
    </row>
    <row r="2003" spans="1:8">
      <c r="A2003" s="10" t="s">
        <v>288</v>
      </c>
      <c r="B2003" s="10" t="str">
        <f>MID(base_piv2[[#This Row],[fnr fylke]],4,25)</f>
        <v>Møre og Romsdal</v>
      </c>
      <c r="C2003" s="10" t="s">
        <v>764</v>
      </c>
      <c r="D2003" s="10" t="str">
        <f>MID(base_piv2[[#This Row],[knr kommune]],6,25)</f>
        <v xml:space="preserve">Tingvoll </v>
      </c>
      <c r="E2003" s="10" t="str">
        <f>CONCATENATE(base_piv2[[#This Row],[kommune]]," (",base_piv2[[#This Row],[fotoår]],")")</f>
        <v>Tingvoll  (2004)</v>
      </c>
      <c r="F2003" s="10" t="s">
        <v>472</v>
      </c>
      <c r="G2003" s="10">
        <v>10</v>
      </c>
      <c r="H2003" s="11" t="s">
        <v>908</v>
      </c>
    </row>
    <row r="2004" spans="1:8">
      <c r="A2004" s="10" t="s">
        <v>288</v>
      </c>
      <c r="B2004" s="10" t="str">
        <f>MID(base_piv2[[#This Row],[fnr fylke]],4,25)</f>
        <v>Møre og Romsdal</v>
      </c>
      <c r="C2004" s="10" t="s">
        <v>765</v>
      </c>
      <c r="D2004" s="10" t="str">
        <f>MID(base_piv2[[#This Row],[knr kommune]],6,25)</f>
        <v xml:space="preserve">Sunndal </v>
      </c>
      <c r="E2004" s="10" t="str">
        <f>CONCATENATE(base_piv2[[#This Row],[kommune]]," (",base_piv2[[#This Row],[fotoår]],")")</f>
        <v>Sunndal  (2004)</v>
      </c>
      <c r="F2004" s="10" t="s">
        <v>467</v>
      </c>
      <c r="G2004" s="10">
        <v>18</v>
      </c>
      <c r="H2004" s="11" t="s">
        <v>908</v>
      </c>
    </row>
    <row r="2005" spans="1:8">
      <c r="A2005" s="10" t="s">
        <v>288</v>
      </c>
      <c r="B2005" s="10" t="str">
        <f>MID(base_piv2[[#This Row],[fnr fylke]],4,25)</f>
        <v>Møre og Romsdal</v>
      </c>
      <c r="C2005" s="10" t="s">
        <v>765</v>
      </c>
      <c r="D2005" s="10" t="str">
        <f>MID(base_piv2[[#This Row],[knr kommune]],6,25)</f>
        <v xml:space="preserve">Sunndal </v>
      </c>
      <c r="E2005" s="10" t="str">
        <f>CONCATENATE(base_piv2[[#This Row],[kommune]]," (",base_piv2[[#This Row],[fotoår]],")")</f>
        <v>Sunndal  (2004)</v>
      </c>
      <c r="F2005" s="10" t="s">
        <v>466</v>
      </c>
      <c r="G2005" s="10">
        <v>9</v>
      </c>
      <c r="H2005" s="11" t="s">
        <v>908</v>
      </c>
    </row>
    <row r="2006" spans="1:8">
      <c r="A2006" s="10" t="s">
        <v>288</v>
      </c>
      <c r="B2006" s="10" t="str">
        <f>MID(base_piv2[[#This Row],[fnr fylke]],4,25)</f>
        <v>Møre og Romsdal</v>
      </c>
      <c r="C2006" s="10" t="s">
        <v>765</v>
      </c>
      <c r="D2006" s="10" t="str">
        <f>MID(base_piv2[[#This Row],[knr kommune]],6,25)</f>
        <v xml:space="preserve">Sunndal </v>
      </c>
      <c r="E2006" s="10" t="str">
        <f>CONCATENATE(base_piv2[[#This Row],[kommune]]," (",base_piv2[[#This Row],[fotoår]],")")</f>
        <v>Sunndal  (2004)</v>
      </c>
      <c r="F2006" s="10" t="s">
        <v>468</v>
      </c>
      <c r="G2006" s="10">
        <v>115</v>
      </c>
      <c r="H2006" s="11" t="s">
        <v>908</v>
      </c>
    </row>
    <row r="2007" spans="1:8">
      <c r="A2007" s="10" t="s">
        <v>288</v>
      </c>
      <c r="B2007" s="10" t="str">
        <f>MID(base_piv2[[#This Row],[fnr fylke]],4,25)</f>
        <v>Møre og Romsdal</v>
      </c>
      <c r="C2007" s="10" t="s">
        <v>765</v>
      </c>
      <c r="D2007" s="10" t="str">
        <f>MID(base_piv2[[#This Row],[knr kommune]],6,25)</f>
        <v xml:space="preserve">Sunndal </v>
      </c>
      <c r="E2007" s="10" t="str">
        <f>CONCATENATE(base_piv2[[#This Row],[kommune]]," (",base_piv2[[#This Row],[fotoår]],")")</f>
        <v>Sunndal  (2004)</v>
      </c>
      <c r="F2007" s="10" t="s">
        <v>918</v>
      </c>
      <c r="G2007" s="10">
        <v>6</v>
      </c>
      <c r="H2007" s="11" t="s">
        <v>908</v>
      </c>
    </row>
    <row r="2008" spans="1:8">
      <c r="A2008" s="10" t="s">
        <v>288</v>
      </c>
      <c r="B2008" s="10" t="str">
        <f>MID(base_piv2[[#This Row],[fnr fylke]],4,25)</f>
        <v>Møre og Romsdal</v>
      </c>
      <c r="C2008" s="10" t="s">
        <v>765</v>
      </c>
      <c r="D2008" s="10" t="str">
        <f>MID(base_piv2[[#This Row],[knr kommune]],6,25)</f>
        <v xml:space="preserve">Sunndal </v>
      </c>
      <c r="E2008" s="10" t="str">
        <f>CONCATENATE(base_piv2[[#This Row],[kommune]]," (",base_piv2[[#This Row],[fotoår]],")")</f>
        <v>Sunndal  (2004)</v>
      </c>
      <c r="F2008" s="10" t="s">
        <v>470</v>
      </c>
      <c r="G2008" s="10">
        <v>23</v>
      </c>
      <c r="H2008" s="11" t="s">
        <v>908</v>
      </c>
    </row>
    <row r="2009" spans="1:8">
      <c r="A2009" s="10" t="s">
        <v>288</v>
      </c>
      <c r="B2009" s="10" t="str">
        <f>MID(base_piv2[[#This Row],[fnr fylke]],4,25)</f>
        <v>Møre og Romsdal</v>
      </c>
      <c r="C2009" s="10" t="s">
        <v>765</v>
      </c>
      <c r="D2009" s="10" t="str">
        <f>MID(base_piv2[[#This Row],[knr kommune]],6,25)</f>
        <v xml:space="preserve">Sunndal </v>
      </c>
      <c r="E2009" s="10" t="str">
        <f>CONCATENATE(base_piv2[[#This Row],[kommune]]," (",base_piv2[[#This Row],[fotoår]],")")</f>
        <v>Sunndal  (2004)</v>
      </c>
      <c r="F2009" s="10" t="s">
        <v>471</v>
      </c>
      <c r="G2009" s="10">
        <v>38</v>
      </c>
      <c r="H2009" s="11" t="s">
        <v>908</v>
      </c>
    </row>
    <row r="2010" spans="1:8">
      <c r="A2010" s="10" t="s">
        <v>288</v>
      </c>
      <c r="B2010" s="10" t="str">
        <f>MID(base_piv2[[#This Row],[fnr fylke]],4,25)</f>
        <v>Møre og Romsdal</v>
      </c>
      <c r="C2010" s="10" t="s">
        <v>765</v>
      </c>
      <c r="D2010" s="10" t="str">
        <f>MID(base_piv2[[#This Row],[knr kommune]],6,25)</f>
        <v xml:space="preserve">Sunndal </v>
      </c>
      <c r="E2010" s="10" t="str">
        <f>CONCATENATE(base_piv2[[#This Row],[kommune]]," (",base_piv2[[#This Row],[fotoår]],")")</f>
        <v>Sunndal  (2004)</v>
      </c>
      <c r="F2010" s="10" t="s">
        <v>472</v>
      </c>
      <c r="G2010" s="10">
        <v>7</v>
      </c>
      <c r="H2010" s="11" t="s">
        <v>908</v>
      </c>
    </row>
    <row r="2011" spans="1:8">
      <c r="A2011" s="10" t="s">
        <v>288</v>
      </c>
      <c r="B2011" s="10" t="str">
        <f>MID(base_piv2[[#This Row],[fnr fylke]],4,25)</f>
        <v>Møre og Romsdal</v>
      </c>
      <c r="C2011" s="10" t="s">
        <v>766</v>
      </c>
      <c r="D2011" s="10" t="str">
        <f>MID(base_piv2[[#This Row],[knr kommune]],6,25)</f>
        <v xml:space="preserve">Surnadal </v>
      </c>
      <c r="E2011" s="10" t="str">
        <f>CONCATENATE(base_piv2[[#This Row],[kommune]]," (",base_piv2[[#This Row],[fotoår]],")")</f>
        <v>Surnadal  (2004)</v>
      </c>
      <c r="F2011" s="10" t="s">
        <v>467</v>
      </c>
      <c r="G2011" s="10">
        <v>53</v>
      </c>
      <c r="H2011" s="11" t="s">
        <v>908</v>
      </c>
    </row>
    <row r="2012" spans="1:8">
      <c r="A2012" s="10" t="s">
        <v>288</v>
      </c>
      <c r="B2012" s="10" t="str">
        <f>MID(base_piv2[[#This Row],[fnr fylke]],4,25)</f>
        <v>Møre og Romsdal</v>
      </c>
      <c r="C2012" s="10" t="s">
        <v>766</v>
      </c>
      <c r="D2012" s="10" t="str">
        <f>MID(base_piv2[[#This Row],[knr kommune]],6,25)</f>
        <v xml:space="preserve">Surnadal </v>
      </c>
      <c r="E2012" s="10" t="str">
        <f>CONCATENATE(base_piv2[[#This Row],[kommune]]," (",base_piv2[[#This Row],[fotoår]],")")</f>
        <v>Surnadal  (2004)</v>
      </c>
      <c r="F2012" s="10" t="s">
        <v>466</v>
      </c>
      <c r="G2012" s="10">
        <v>13</v>
      </c>
      <c r="H2012" s="11" t="s">
        <v>908</v>
      </c>
    </row>
    <row r="2013" spans="1:8">
      <c r="A2013" s="10" t="s">
        <v>288</v>
      </c>
      <c r="B2013" s="10" t="str">
        <f>MID(base_piv2[[#This Row],[fnr fylke]],4,25)</f>
        <v>Møre og Romsdal</v>
      </c>
      <c r="C2013" s="10" t="s">
        <v>766</v>
      </c>
      <c r="D2013" s="10" t="str">
        <f>MID(base_piv2[[#This Row],[knr kommune]],6,25)</f>
        <v xml:space="preserve">Surnadal </v>
      </c>
      <c r="E2013" s="10" t="str">
        <f>CONCATENATE(base_piv2[[#This Row],[kommune]]," (",base_piv2[[#This Row],[fotoår]],")")</f>
        <v>Surnadal  (2004)</v>
      </c>
      <c r="F2013" s="10" t="s">
        <v>468</v>
      </c>
      <c r="G2013" s="10">
        <v>88</v>
      </c>
      <c r="H2013" s="11" t="s">
        <v>908</v>
      </c>
    </row>
    <row r="2014" spans="1:8">
      <c r="A2014" s="10" t="s">
        <v>288</v>
      </c>
      <c r="B2014" s="10" t="str">
        <f>MID(base_piv2[[#This Row],[fnr fylke]],4,25)</f>
        <v>Møre og Romsdal</v>
      </c>
      <c r="C2014" s="10" t="s">
        <v>766</v>
      </c>
      <c r="D2014" s="10" t="str">
        <f>MID(base_piv2[[#This Row],[knr kommune]],6,25)</f>
        <v xml:space="preserve">Surnadal </v>
      </c>
      <c r="E2014" s="10" t="str">
        <f>CONCATENATE(base_piv2[[#This Row],[kommune]]," (",base_piv2[[#This Row],[fotoår]],")")</f>
        <v>Surnadal  (2004)</v>
      </c>
      <c r="F2014" s="10" t="s">
        <v>918</v>
      </c>
      <c r="G2014" s="10">
        <v>22</v>
      </c>
      <c r="H2014" s="11" t="s">
        <v>908</v>
      </c>
    </row>
    <row r="2015" spans="1:8">
      <c r="A2015" s="10" t="s">
        <v>288</v>
      </c>
      <c r="B2015" s="10" t="str">
        <f>MID(base_piv2[[#This Row],[fnr fylke]],4,25)</f>
        <v>Møre og Romsdal</v>
      </c>
      <c r="C2015" s="10" t="s">
        <v>766</v>
      </c>
      <c r="D2015" s="10" t="str">
        <f>MID(base_piv2[[#This Row],[knr kommune]],6,25)</f>
        <v xml:space="preserve">Surnadal </v>
      </c>
      <c r="E2015" s="10" t="str">
        <f>CONCATENATE(base_piv2[[#This Row],[kommune]]," (",base_piv2[[#This Row],[fotoår]],")")</f>
        <v>Surnadal  (2004)</v>
      </c>
      <c r="F2015" s="10" t="s">
        <v>470</v>
      </c>
      <c r="G2015" s="10">
        <v>35</v>
      </c>
      <c r="H2015" s="11" t="s">
        <v>908</v>
      </c>
    </row>
    <row r="2016" spans="1:8">
      <c r="A2016" s="10" t="s">
        <v>288</v>
      </c>
      <c r="B2016" s="10" t="str">
        <f>MID(base_piv2[[#This Row],[fnr fylke]],4,25)</f>
        <v>Møre og Romsdal</v>
      </c>
      <c r="C2016" s="10" t="s">
        <v>766</v>
      </c>
      <c r="D2016" s="10" t="str">
        <f>MID(base_piv2[[#This Row],[knr kommune]],6,25)</f>
        <v xml:space="preserve">Surnadal </v>
      </c>
      <c r="E2016" s="10" t="str">
        <f>CONCATENATE(base_piv2[[#This Row],[kommune]]," (",base_piv2[[#This Row],[fotoår]],")")</f>
        <v>Surnadal  (2004)</v>
      </c>
      <c r="F2016" s="10" t="s">
        <v>471</v>
      </c>
      <c r="G2016" s="10">
        <v>113</v>
      </c>
      <c r="H2016" s="11" t="s">
        <v>908</v>
      </c>
    </row>
    <row r="2017" spans="1:8">
      <c r="A2017" s="10" t="s">
        <v>288</v>
      </c>
      <c r="B2017" s="10" t="str">
        <f>MID(base_piv2[[#This Row],[fnr fylke]],4,25)</f>
        <v>Møre og Romsdal</v>
      </c>
      <c r="C2017" s="10" t="s">
        <v>766</v>
      </c>
      <c r="D2017" s="10" t="str">
        <f>MID(base_piv2[[#This Row],[knr kommune]],6,25)</f>
        <v xml:space="preserve">Surnadal </v>
      </c>
      <c r="E2017" s="10" t="str">
        <f>CONCATENATE(base_piv2[[#This Row],[kommune]]," (",base_piv2[[#This Row],[fotoår]],")")</f>
        <v>Surnadal  (2004)</v>
      </c>
      <c r="F2017" s="10" t="s">
        <v>472</v>
      </c>
      <c r="G2017" s="10">
        <v>43</v>
      </c>
      <c r="H2017" s="11" t="s">
        <v>908</v>
      </c>
    </row>
    <row r="2018" spans="1:8">
      <c r="A2018" s="10" t="s">
        <v>288</v>
      </c>
      <c r="B2018" s="10" t="str">
        <f>MID(base_piv2[[#This Row],[fnr fylke]],4,25)</f>
        <v>Møre og Romsdal</v>
      </c>
      <c r="C2018" s="10" t="s">
        <v>767</v>
      </c>
      <c r="D2018" s="10" t="str">
        <f>MID(base_piv2[[#This Row],[knr kommune]],6,25)</f>
        <v xml:space="preserve">Rindal </v>
      </c>
      <c r="E2018" s="10" t="str">
        <f>CONCATENATE(base_piv2[[#This Row],[kommune]]," (",base_piv2[[#This Row],[fotoår]],")")</f>
        <v>Rindal  (2002)</v>
      </c>
      <c r="F2018" s="10" t="s">
        <v>467</v>
      </c>
      <c r="G2018" s="10">
        <v>33</v>
      </c>
      <c r="H2018" s="11" t="s">
        <v>906</v>
      </c>
    </row>
    <row r="2019" spans="1:8">
      <c r="A2019" s="10" t="s">
        <v>288</v>
      </c>
      <c r="B2019" s="10" t="str">
        <f>MID(base_piv2[[#This Row],[fnr fylke]],4,25)</f>
        <v>Møre og Romsdal</v>
      </c>
      <c r="C2019" s="10" t="s">
        <v>767</v>
      </c>
      <c r="D2019" s="10" t="str">
        <f>MID(base_piv2[[#This Row],[knr kommune]],6,25)</f>
        <v xml:space="preserve">Rindal </v>
      </c>
      <c r="E2019" s="10" t="str">
        <f>CONCATENATE(base_piv2[[#This Row],[kommune]]," (",base_piv2[[#This Row],[fotoår]],")")</f>
        <v>Rindal  (2002)</v>
      </c>
      <c r="F2019" s="10" t="s">
        <v>466</v>
      </c>
      <c r="G2019" s="10">
        <v>9</v>
      </c>
      <c r="H2019" s="11" t="s">
        <v>906</v>
      </c>
    </row>
    <row r="2020" spans="1:8">
      <c r="A2020" s="10" t="s">
        <v>288</v>
      </c>
      <c r="B2020" s="10" t="str">
        <f>MID(base_piv2[[#This Row],[fnr fylke]],4,25)</f>
        <v>Møre og Romsdal</v>
      </c>
      <c r="C2020" s="10" t="s">
        <v>767</v>
      </c>
      <c r="D2020" s="10" t="str">
        <f>MID(base_piv2[[#This Row],[knr kommune]],6,25)</f>
        <v xml:space="preserve">Rindal </v>
      </c>
      <c r="E2020" s="10" t="str">
        <f>CONCATENATE(base_piv2[[#This Row],[kommune]]," (",base_piv2[[#This Row],[fotoår]],")")</f>
        <v>Rindal  (2002)</v>
      </c>
      <c r="F2020" s="10" t="s">
        <v>468</v>
      </c>
      <c r="G2020" s="10">
        <v>72</v>
      </c>
      <c r="H2020" s="11" t="s">
        <v>906</v>
      </c>
    </row>
    <row r="2021" spans="1:8">
      <c r="A2021" s="10" t="s">
        <v>288</v>
      </c>
      <c r="B2021" s="10" t="str">
        <f>MID(base_piv2[[#This Row],[fnr fylke]],4,25)</f>
        <v>Møre og Romsdal</v>
      </c>
      <c r="C2021" s="10" t="s">
        <v>767</v>
      </c>
      <c r="D2021" s="10" t="str">
        <f>MID(base_piv2[[#This Row],[knr kommune]],6,25)</f>
        <v xml:space="preserve">Rindal </v>
      </c>
      <c r="E2021" s="10" t="str">
        <f>CONCATENATE(base_piv2[[#This Row],[kommune]]," (",base_piv2[[#This Row],[fotoår]],")")</f>
        <v>Rindal  (2002)</v>
      </c>
      <c r="F2021" s="10" t="s">
        <v>918</v>
      </c>
      <c r="G2021" s="10">
        <v>3</v>
      </c>
      <c r="H2021" s="11" t="s">
        <v>906</v>
      </c>
    </row>
    <row r="2022" spans="1:8">
      <c r="A2022" s="10" t="s">
        <v>288</v>
      </c>
      <c r="B2022" s="10" t="str">
        <f>MID(base_piv2[[#This Row],[fnr fylke]],4,25)</f>
        <v>Møre og Romsdal</v>
      </c>
      <c r="C2022" s="10" t="s">
        <v>767</v>
      </c>
      <c r="D2022" s="10" t="str">
        <f>MID(base_piv2[[#This Row],[knr kommune]],6,25)</f>
        <v xml:space="preserve">Rindal </v>
      </c>
      <c r="E2022" s="10" t="str">
        <f>CONCATENATE(base_piv2[[#This Row],[kommune]]," (",base_piv2[[#This Row],[fotoår]],")")</f>
        <v>Rindal  (2002)</v>
      </c>
      <c r="F2022" s="10" t="s">
        <v>470</v>
      </c>
      <c r="G2022" s="10">
        <v>13</v>
      </c>
      <c r="H2022" s="11" t="s">
        <v>906</v>
      </c>
    </row>
    <row r="2023" spans="1:8">
      <c r="A2023" s="10" t="s">
        <v>288</v>
      </c>
      <c r="B2023" s="10" t="str">
        <f>MID(base_piv2[[#This Row],[fnr fylke]],4,25)</f>
        <v>Møre og Romsdal</v>
      </c>
      <c r="C2023" s="10" t="s">
        <v>767</v>
      </c>
      <c r="D2023" s="10" t="str">
        <f>MID(base_piv2[[#This Row],[knr kommune]],6,25)</f>
        <v xml:space="preserve">Rindal </v>
      </c>
      <c r="E2023" s="10" t="str">
        <f>CONCATENATE(base_piv2[[#This Row],[kommune]]," (",base_piv2[[#This Row],[fotoår]],")")</f>
        <v>Rindal  (2002)</v>
      </c>
      <c r="F2023" s="10" t="s">
        <v>471</v>
      </c>
      <c r="G2023" s="10">
        <v>11</v>
      </c>
      <c r="H2023" s="11" t="s">
        <v>906</v>
      </c>
    </row>
    <row r="2024" spans="1:8">
      <c r="A2024" s="10" t="s">
        <v>288</v>
      </c>
      <c r="B2024" s="10" t="str">
        <f>MID(base_piv2[[#This Row],[fnr fylke]],4,25)</f>
        <v>Møre og Romsdal</v>
      </c>
      <c r="C2024" s="10" t="s">
        <v>767</v>
      </c>
      <c r="D2024" s="10" t="str">
        <f>MID(base_piv2[[#This Row],[knr kommune]],6,25)</f>
        <v xml:space="preserve">Rindal </v>
      </c>
      <c r="E2024" s="10" t="str">
        <f>CONCATENATE(base_piv2[[#This Row],[kommune]]," (",base_piv2[[#This Row],[fotoår]],")")</f>
        <v>Rindal  (2002)</v>
      </c>
      <c r="F2024" s="10" t="s">
        <v>472</v>
      </c>
      <c r="G2024" s="10">
        <v>6</v>
      </c>
      <c r="H2024" s="11" t="s">
        <v>906</v>
      </c>
    </row>
    <row r="2025" spans="1:8">
      <c r="A2025" s="10" t="s">
        <v>288</v>
      </c>
      <c r="B2025" s="10" t="str">
        <f>MID(base_piv2[[#This Row],[fnr fylke]],4,25)</f>
        <v>Møre og Romsdal</v>
      </c>
      <c r="C2025" s="10" t="s">
        <v>768</v>
      </c>
      <c r="D2025" s="10" t="str">
        <f>MID(base_piv2[[#This Row],[knr kommune]],6,25)</f>
        <v xml:space="preserve">Halsa </v>
      </c>
      <c r="E2025" s="10" t="str">
        <f>CONCATENATE(base_piv2[[#This Row],[kommune]]," (",base_piv2[[#This Row],[fotoår]],")")</f>
        <v>Halsa  (2004)</v>
      </c>
      <c r="F2025" s="10" t="s">
        <v>467</v>
      </c>
      <c r="G2025" s="10">
        <v>19</v>
      </c>
      <c r="H2025" s="11" t="s">
        <v>908</v>
      </c>
    </row>
    <row r="2026" spans="1:8">
      <c r="A2026" s="10" t="s">
        <v>288</v>
      </c>
      <c r="B2026" s="10" t="str">
        <f>MID(base_piv2[[#This Row],[fnr fylke]],4,25)</f>
        <v>Møre og Romsdal</v>
      </c>
      <c r="C2026" s="10" t="s">
        <v>768</v>
      </c>
      <c r="D2026" s="10" t="str">
        <f>MID(base_piv2[[#This Row],[knr kommune]],6,25)</f>
        <v xml:space="preserve">Halsa </v>
      </c>
      <c r="E2026" s="10" t="str">
        <f>CONCATENATE(base_piv2[[#This Row],[kommune]]," (",base_piv2[[#This Row],[fotoår]],")")</f>
        <v>Halsa  (2004)</v>
      </c>
      <c r="F2026" s="10" t="s">
        <v>466</v>
      </c>
      <c r="G2026" s="10">
        <v>16</v>
      </c>
      <c r="H2026" s="11" t="s">
        <v>908</v>
      </c>
    </row>
    <row r="2027" spans="1:8">
      <c r="A2027" s="10" t="s">
        <v>288</v>
      </c>
      <c r="B2027" s="10" t="str">
        <f>MID(base_piv2[[#This Row],[fnr fylke]],4,25)</f>
        <v>Møre og Romsdal</v>
      </c>
      <c r="C2027" s="10" t="s">
        <v>768</v>
      </c>
      <c r="D2027" s="10" t="str">
        <f>MID(base_piv2[[#This Row],[knr kommune]],6,25)</f>
        <v xml:space="preserve">Halsa </v>
      </c>
      <c r="E2027" s="10" t="str">
        <f>CONCATENATE(base_piv2[[#This Row],[kommune]]," (",base_piv2[[#This Row],[fotoår]],")")</f>
        <v>Halsa  (2004)</v>
      </c>
      <c r="F2027" s="10" t="s">
        <v>468</v>
      </c>
      <c r="G2027" s="10">
        <v>44</v>
      </c>
      <c r="H2027" s="11" t="s">
        <v>908</v>
      </c>
    </row>
    <row r="2028" spans="1:8">
      <c r="A2028" s="10" t="s">
        <v>288</v>
      </c>
      <c r="B2028" s="10" t="str">
        <f>MID(base_piv2[[#This Row],[fnr fylke]],4,25)</f>
        <v>Møre og Romsdal</v>
      </c>
      <c r="C2028" s="10" t="s">
        <v>768</v>
      </c>
      <c r="D2028" s="10" t="str">
        <f>MID(base_piv2[[#This Row],[knr kommune]],6,25)</f>
        <v xml:space="preserve">Halsa </v>
      </c>
      <c r="E2028" s="10" t="str">
        <f>CONCATENATE(base_piv2[[#This Row],[kommune]]," (",base_piv2[[#This Row],[fotoår]],")")</f>
        <v>Halsa  (2004)</v>
      </c>
      <c r="F2028" s="10" t="s">
        <v>918</v>
      </c>
      <c r="G2028" s="10">
        <v>0</v>
      </c>
      <c r="H2028" s="11" t="s">
        <v>908</v>
      </c>
    </row>
    <row r="2029" spans="1:8">
      <c r="A2029" s="10" t="s">
        <v>288</v>
      </c>
      <c r="B2029" s="10" t="str">
        <f>MID(base_piv2[[#This Row],[fnr fylke]],4,25)</f>
        <v>Møre og Romsdal</v>
      </c>
      <c r="C2029" s="10" t="s">
        <v>768</v>
      </c>
      <c r="D2029" s="10" t="str">
        <f>MID(base_piv2[[#This Row],[knr kommune]],6,25)</f>
        <v xml:space="preserve">Halsa </v>
      </c>
      <c r="E2029" s="10" t="str">
        <f>CONCATENATE(base_piv2[[#This Row],[kommune]]," (",base_piv2[[#This Row],[fotoår]],")")</f>
        <v>Halsa  (2004)</v>
      </c>
      <c r="F2029" s="10" t="s">
        <v>470</v>
      </c>
      <c r="G2029" s="10">
        <v>11</v>
      </c>
      <c r="H2029" s="11" t="s">
        <v>908</v>
      </c>
    </row>
    <row r="2030" spans="1:8">
      <c r="A2030" s="10" t="s">
        <v>288</v>
      </c>
      <c r="B2030" s="10" t="str">
        <f>MID(base_piv2[[#This Row],[fnr fylke]],4,25)</f>
        <v>Møre og Romsdal</v>
      </c>
      <c r="C2030" s="10" t="s">
        <v>768</v>
      </c>
      <c r="D2030" s="10" t="str">
        <f>MID(base_piv2[[#This Row],[knr kommune]],6,25)</f>
        <v xml:space="preserve">Halsa </v>
      </c>
      <c r="E2030" s="10" t="str">
        <f>CONCATENATE(base_piv2[[#This Row],[kommune]]," (",base_piv2[[#This Row],[fotoår]],")")</f>
        <v>Halsa  (2004)</v>
      </c>
      <c r="F2030" s="10" t="s">
        <v>471</v>
      </c>
      <c r="G2030" s="10">
        <v>6</v>
      </c>
      <c r="H2030" s="11" t="s">
        <v>908</v>
      </c>
    </row>
    <row r="2031" spans="1:8">
      <c r="A2031" s="10" t="s">
        <v>288</v>
      </c>
      <c r="B2031" s="10" t="str">
        <f>MID(base_piv2[[#This Row],[fnr fylke]],4,25)</f>
        <v>Møre og Romsdal</v>
      </c>
      <c r="C2031" s="10" t="s">
        <v>768</v>
      </c>
      <c r="D2031" s="10" t="str">
        <f>MID(base_piv2[[#This Row],[knr kommune]],6,25)</f>
        <v xml:space="preserve">Halsa </v>
      </c>
      <c r="E2031" s="10" t="str">
        <f>CONCATENATE(base_piv2[[#This Row],[kommune]]," (",base_piv2[[#This Row],[fotoår]],")")</f>
        <v>Halsa  (2004)</v>
      </c>
      <c r="F2031" s="10" t="s">
        <v>472</v>
      </c>
      <c r="G2031" s="10">
        <v>2</v>
      </c>
      <c r="H2031" s="11" t="s">
        <v>908</v>
      </c>
    </row>
    <row r="2032" spans="1:8">
      <c r="A2032" s="10" t="s">
        <v>288</v>
      </c>
      <c r="B2032" s="10" t="str">
        <f>MID(base_piv2[[#This Row],[fnr fylke]],4,25)</f>
        <v>Møre og Romsdal</v>
      </c>
      <c r="C2032" s="10" t="s">
        <v>769</v>
      </c>
      <c r="D2032" s="10" t="str">
        <f>MID(base_piv2[[#This Row],[knr kommune]],6,25)</f>
        <v xml:space="preserve">Smøla </v>
      </c>
      <c r="E2032" s="10" t="str">
        <f>CONCATENATE(base_piv2[[#This Row],[kommune]]," (",base_piv2[[#This Row],[fotoår]],")")</f>
        <v>Smøla  (2005)</v>
      </c>
      <c r="F2032" s="10" t="s">
        <v>467</v>
      </c>
      <c r="G2032" s="10">
        <v>34</v>
      </c>
      <c r="H2032" s="11" t="s">
        <v>911</v>
      </c>
    </row>
    <row r="2033" spans="1:8">
      <c r="A2033" s="10" t="s">
        <v>288</v>
      </c>
      <c r="B2033" s="10" t="str">
        <f>MID(base_piv2[[#This Row],[fnr fylke]],4,25)</f>
        <v>Møre og Romsdal</v>
      </c>
      <c r="C2033" s="10" t="s">
        <v>769</v>
      </c>
      <c r="D2033" s="10" t="str">
        <f>MID(base_piv2[[#This Row],[knr kommune]],6,25)</f>
        <v xml:space="preserve">Smøla </v>
      </c>
      <c r="E2033" s="10" t="str">
        <f>CONCATENATE(base_piv2[[#This Row],[kommune]]," (",base_piv2[[#This Row],[fotoår]],")")</f>
        <v>Smøla  (2005)</v>
      </c>
      <c r="F2033" s="10" t="s">
        <v>466</v>
      </c>
      <c r="G2033" s="10">
        <v>32</v>
      </c>
      <c r="H2033" s="11" t="s">
        <v>911</v>
      </c>
    </row>
    <row r="2034" spans="1:8">
      <c r="A2034" s="10" t="s">
        <v>288</v>
      </c>
      <c r="B2034" s="10" t="str">
        <f>MID(base_piv2[[#This Row],[fnr fylke]],4,25)</f>
        <v>Møre og Romsdal</v>
      </c>
      <c r="C2034" s="10" t="s">
        <v>769</v>
      </c>
      <c r="D2034" s="10" t="str">
        <f>MID(base_piv2[[#This Row],[knr kommune]],6,25)</f>
        <v xml:space="preserve">Smøla </v>
      </c>
      <c r="E2034" s="10" t="str">
        <f>CONCATENATE(base_piv2[[#This Row],[kommune]]," (",base_piv2[[#This Row],[fotoår]],")")</f>
        <v>Smøla  (2005)</v>
      </c>
      <c r="F2034" s="10" t="s">
        <v>468</v>
      </c>
      <c r="G2034" s="10">
        <v>47</v>
      </c>
      <c r="H2034" s="11" t="s">
        <v>911</v>
      </c>
    </row>
    <row r="2035" spans="1:8">
      <c r="A2035" s="10" t="s">
        <v>288</v>
      </c>
      <c r="B2035" s="10" t="str">
        <f>MID(base_piv2[[#This Row],[fnr fylke]],4,25)</f>
        <v>Møre og Romsdal</v>
      </c>
      <c r="C2035" s="10" t="s">
        <v>769</v>
      </c>
      <c r="D2035" s="10" t="str">
        <f>MID(base_piv2[[#This Row],[knr kommune]],6,25)</f>
        <v xml:space="preserve">Smøla </v>
      </c>
      <c r="E2035" s="10" t="str">
        <f>CONCATENATE(base_piv2[[#This Row],[kommune]]," (",base_piv2[[#This Row],[fotoår]],")")</f>
        <v>Smøla  (2005)</v>
      </c>
      <c r="F2035" s="10" t="s">
        <v>918</v>
      </c>
      <c r="G2035" s="10">
        <v>3</v>
      </c>
      <c r="H2035" s="11" t="s">
        <v>911</v>
      </c>
    </row>
    <row r="2036" spans="1:8">
      <c r="A2036" s="10" t="s">
        <v>288</v>
      </c>
      <c r="B2036" s="10" t="str">
        <f>MID(base_piv2[[#This Row],[fnr fylke]],4,25)</f>
        <v>Møre og Romsdal</v>
      </c>
      <c r="C2036" s="10" t="s">
        <v>769</v>
      </c>
      <c r="D2036" s="10" t="str">
        <f>MID(base_piv2[[#This Row],[knr kommune]],6,25)</f>
        <v xml:space="preserve">Smøla </v>
      </c>
      <c r="E2036" s="10" t="str">
        <f>CONCATENATE(base_piv2[[#This Row],[kommune]]," (",base_piv2[[#This Row],[fotoår]],")")</f>
        <v>Smøla  (2005)</v>
      </c>
      <c r="F2036" s="10" t="s">
        <v>470</v>
      </c>
      <c r="G2036" s="10">
        <v>9</v>
      </c>
      <c r="H2036" s="11" t="s">
        <v>911</v>
      </c>
    </row>
    <row r="2037" spans="1:8">
      <c r="A2037" s="10" t="s">
        <v>288</v>
      </c>
      <c r="B2037" s="10" t="str">
        <f>MID(base_piv2[[#This Row],[fnr fylke]],4,25)</f>
        <v>Møre og Romsdal</v>
      </c>
      <c r="C2037" s="10" t="s">
        <v>769</v>
      </c>
      <c r="D2037" s="10" t="str">
        <f>MID(base_piv2[[#This Row],[knr kommune]],6,25)</f>
        <v xml:space="preserve">Smøla </v>
      </c>
      <c r="E2037" s="10" t="str">
        <f>CONCATENATE(base_piv2[[#This Row],[kommune]]," (",base_piv2[[#This Row],[fotoår]],")")</f>
        <v>Smøla  (2005)</v>
      </c>
      <c r="F2037" s="10" t="s">
        <v>471</v>
      </c>
      <c r="G2037" s="10">
        <v>56</v>
      </c>
      <c r="H2037" s="11" t="s">
        <v>911</v>
      </c>
    </row>
    <row r="2038" spans="1:8">
      <c r="A2038" s="10" t="s">
        <v>288</v>
      </c>
      <c r="B2038" s="10" t="str">
        <f>MID(base_piv2[[#This Row],[fnr fylke]],4,25)</f>
        <v>Møre og Romsdal</v>
      </c>
      <c r="C2038" s="10" t="s">
        <v>769</v>
      </c>
      <c r="D2038" s="10" t="str">
        <f>MID(base_piv2[[#This Row],[knr kommune]],6,25)</f>
        <v xml:space="preserve">Smøla </v>
      </c>
      <c r="E2038" s="10" t="str">
        <f>CONCATENATE(base_piv2[[#This Row],[kommune]]," (",base_piv2[[#This Row],[fotoår]],")")</f>
        <v>Smøla  (2005)</v>
      </c>
      <c r="F2038" s="10" t="s">
        <v>472</v>
      </c>
      <c r="G2038" s="10">
        <v>8</v>
      </c>
      <c r="H2038" s="11" t="s">
        <v>911</v>
      </c>
    </row>
    <row r="2039" spans="1:8">
      <c r="A2039" s="10" t="s">
        <v>288</v>
      </c>
      <c r="B2039" s="10" t="str">
        <f>MID(base_piv2[[#This Row],[fnr fylke]],4,25)</f>
        <v>Møre og Romsdal</v>
      </c>
      <c r="C2039" s="10" t="s">
        <v>770</v>
      </c>
      <c r="D2039" s="10" t="str">
        <f>MID(base_piv2[[#This Row],[knr kommune]],6,25)</f>
        <v xml:space="preserve">Aure </v>
      </c>
      <c r="E2039" s="10" t="str">
        <f>CONCATENATE(base_piv2[[#This Row],[kommune]]," (",base_piv2[[#This Row],[fotoår]],")")</f>
        <v>Aure  (2005)</v>
      </c>
      <c r="F2039" s="10" t="s">
        <v>467</v>
      </c>
      <c r="G2039" s="10">
        <v>65</v>
      </c>
      <c r="H2039" s="11" t="s">
        <v>911</v>
      </c>
    </row>
    <row r="2040" spans="1:8">
      <c r="A2040" s="10" t="s">
        <v>288</v>
      </c>
      <c r="B2040" s="10" t="str">
        <f>MID(base_piv2[[#This Row],[fnr fylke]],4,25)</f>
        <v>Møre og Romsdal</v>
      </c>
      <c r="C2040" s="10" t="s">
        <v>770</v>
      </c>
      <c r="D2040" s="10" t="str">
        <f>MID(base_piv2[[#This Row],[knr kommune]],6,25)</f>
        <v xml:space="preserve">Aure </v>
      </c>
      <c r="E2040" s="10" t="str">
        <f>CONCATENATE(base_piv2[[#This Row],[kommune]]," (",base_piv2[[#This Row],[fotoår]],")")</f>
        <v>Aure  (2005)</v>
      </c>
      <c r="F2040" s="10" t="s">
        <v>466</v>
      </c>
      <c r="G2040" s="10">
        <v>74</v>
      </c>
      <c r="H2040" s="11" t="s">
        <v>911</v>
      </c>
    </row>
    <row r="2041" spans="1:8">
      <c r="A2041" s="10" t="s">
        <v>288</v>
      </c>
      <c r="B2041" s="10" t="str">
        <f>MID(base_piv2[[#This Row],[fnr fylke]],4,25)</f>
        <v>Møre og Romsdal</v>
      </c>
      <c r="C2041" s="10" t="s">
        <v>770</v>
      </c>
      <c r="D2041" s="10" t="str">
        <f>MID(base_piv2[[#This Row],[knr kommune]],6,25)</f>
        <v xml:space="preserve">Aure </v>
      </c>
      <c r="E2041" s="10" t="str">
        <f>CONCATENATE(base_piv2[[#This Row],[kommune]]," (",base_piv2[[#This Row],[fotoår]],")")</f>
        <v>Aure  (2005)</v>
      </c>
      <c r="F2041" s="10" t="s">
        <v>468</v>
      </c>
      <c r="G2041" s="10">
        <v>128</v>
      </c>
      <c r="H2041" s="11" t="s">
        <v>911</v>
      </c>
    </row>
    <row r="2042" spans="1:8">
      <c r="A2042" s="10" t="s">
        <v>288</v>
      </c>
      <c r="B2042" s="10" t="str">
        <f>MID(base_piv2[[#This Row],[fnr fylke]],4,25)</f>
        <v>Møre og Romsdal</v>
      </c>
      <c r="C2042" s="10" t="s">
        <v>770</v>
      </c>
      <c r="D2042" s="10" t="str">
        <f>MID(base_piv2[[#This Row],[knr kommune]],6,25)</f>
        <v xml:space="preserve">Aure </v>
      </c>
      <c r="E2042" s="10" t="str">
        <f>CONCATENATE(base_piv2[[#This Row],[kommune]]," (",base_piv2[[#This Row],[fotoår]],")")</f>
        <v>Aure  (2005)</v>
      </c>
      <c r="F2042" s="10" t="s">
        <v>918</v>
      </c>
      <c r="G2042" s="10">
        <v>6</v>
      </c>
      <c r="H2042" s="11" t="s">
        <v>911</v>
      </c>
    </row>
    <row r="2043" spans="1:8">
      <c r="A2043" s="10" t="s">
        <v>288</v>
      </c>
      <c r="B2043" s="10" t="str">
        <f>MID(base_piv2[[#This Row],[fnr fylke]],4,25)</f>
        <v>Møre og Romsdal</v>
      </c>
      <c r="C2043" s="10" t="s">
        <v>770</v>
      </c>
      <c r="D2043" s="10" t="str">
        <f>MID(base_piv2[[#This Row],[knr kommune]],6,25)</f>
        <v xml:space="preserve">Aure </v>
      </c>
      <c r="E2043" s="10" t="str">
        <f>CONCATENATE(base_piv2[[#This Row],[kommune]]," (",base_piv2[[#This Row],[fotoår]],")")</f>
        <v>Aure  (2005)</v>
      </c>
      <c r="F2043" s="10" t="s">
        <v>470</v>
      </c>
      <c r="G2043" s="10">
        <v>14</v>
      </c>
      <c r="H2043" s="11" t="s">
        <v>911</v>
      </c>
    </row>
    <row r="2044" spans="1:8">
      <c r="A2044" s="10" t="s">
        <v>288</v>
      </c>
      <c r="B2044" s="10" t="str">
        <f>MID(base_piv2[[#This Row],[fnr fylke]],4,25)</f>
        <v>Møre og Romsdal</v>
      </c>
      <c r="C2044" s="10" t="s">
        <v>770</v>
      </c>
      <c r="D2044" s="10" t="str">
        <f>MID(base_piv2[[#This Row],[knr kommune]],6,25)</f>
        <v xml:space="preserve">Aure </v>
      </c>
      <c r="E2044" s="10" t="str">
        <f>CONCATENATE(base_piv2[[#This Row],[kommune]]," (",base_piv2[[#This Row],[fotoår]],")")</f>
        <v>Aure  (2005)</v>
      </c>
      <c r="F2044" s="10" t="s">
        <v>471</v>
      </c>
      <c r="G2044" s="10">
        <v>0</v>
      </c>
      <c r="H2044" s="11" t="s">
        <v>911</v>
      </c>
    </row>
    <row r="2045" spans="1:8">
      <c r="A2045" s="10" t="s">
        <v>288</v>
      </c>
      <c r="B2045" s="10" t="str">
        <f>MID(base_piv2[[#This Row],[fnr fylke]],4,25)</f>
        <v>Møre og Romsdal</v>
      </c>
      <c r="C2045" s="10" t="s">
        <v>770</v>
      </c>
      <c r="D2045" s="10" t="str">
        <f>MID(base_piv2[[#This Row],[knr kommune]],6,25)</f>
        <v xml:space="preserve">Aure </v>
      </c>
      <c r="E2045" s="10" t="str">
        <f>CONCATENATE(base_piv2[[#This Row],[kommune]]," (",base_piv2[[#This Row],[fotoår]],")")</f>
        <v>Aure  (2005)</v>
      </c>
      <c r="F2045" s="10" t="s">
        <v>472</v>
      </c>
      <c r="G2045" s="10">
        <v>20</v>
      </c>
      <c r="H2045" s="11" t="s">
        <v>911</v>
      </c>
    </row>
    <row r="2046" spans="1:8">
      <c r="A2046" s="10" t="s">
        <v>325</v>
      </c>
      <c r="B2046" s="10" t="str">
        <f>MID(base_piv2[[#This Row],[fnr fylke]],4,25)</f>
        <v>Sør-Trøndelag</v>
      </c>
      <c r="C2046" s="10" t="s">
        <v>771</v>
      </c>
      <c r="D2046" s="10" t="str">
        <f>MID(base_piv2[[#This Row],[knr kommune]],6,25)</f>
        <v xml:space="preserve">Trondheim </v>
      </c>
      <c r="E2046" s="10" t="str">
        <f>CONCATENATE(base_piv2[[#This Row],[kommune]]," (",base_piv2[[#This Row],[fotoår]],")")</f>
        <v>Trondheim  (2003)</v>
      </c>
      <c r="F2046" s="10" t="s">
        <v>467</v>
      </c>
      <c r="G2046" s="10">
        <v>635</v>
      </c>
      <c r="H2046" s="11" t="s">
        <v>904</v>
      </c>
    </row>
    <row r="2047" spans="1:8">
      <c r="A2047" s="10" t="s">
        <v>325</v>
      </c>
      <c r="B2047" s="10" t="str">
        <f>MID(base_piv2[[#This Row],[fnr fylke]],4,25)</f>
        <v>Sør-Trøndelag</v>
      </c>
      <c r="C2047" s="10" t="s">
        <v>771</v>
      </c>
      <c r="D2047" s="10" t="str">
        <f>MID(base_piv2[[#This Row],[knr kommune]],6,25)</f>
        <v xml:space="preserve">Trondheim </v>
      </c>
      <c r="E2047" s="10" t="str">
        <f>CONCATENATE(base_piv2[[#This Row],[kommune]]," (",base_piv2[[#This Row],[fotoår]],")")</f>
        <v>Trondheim  (2003)</v>
      </c>
      <c r="F2047" s="10" t="s">
        <v>466</v>
      </c>
      <c r="G2047" s="10">
        <v>2</v>
      </c>
      <c r="H2047" s="11" t="s">
        <v>904</v>
      </c>
    </row>
    <row r="2048" spans="1:8">
      <c r="A2048" s="10" t="s">
        <v>325</v>
      </c>
      <c r="B2048" s="10" t="str">
        <f>MID(base_piv2[[#This Row],[fnr fylke]],4,25)</f>
        <v>Sør-Trøndelag</v>
      </c>
      <c r="C2048" s="10" t="s">
        <v>771</v>
      </c>
      <c r="D2048" s="10" t="str">
        <f>MID(base_piv2[[#This Row],[knr kommune]],6,25)</f>
        <v xml:space="preserve">Trondheim </v>
      </c>
      <c r="E2048" s="10" t="str">
        <f>CONCATENATE(base_piv2[[#This Row],[kommune]]," (",base_piv2[[#This Row],[fotoår]],")")</f>
        <v>Trondheim  (2003)</v>
      </c>
      <c r="F2048" s="10" t="s">
        <v>468</v>
      </c>
      <c r="G2048" s="10">
        <v>175</v>
      </c>
      <c r="H2048" s="11" t="s">
        <v>904</v>
      </c>
    </row>
    <row r="2049" spans="1:8">
      <c r="A2049" s="10" t="s">
        <v>325</v>
      </c>
      <c r="B2049" s="10" t="str">
        <f>MID(base_piv2[[#This Row],[fnr fylke]],4,25)</f>
        <v>Sør-Trøndelag</v>
      </c>
      <c r="C2049" s="10" t="s">
        <v>771</v>
      </c>
      <c r="D2049" s="10" t="str">
        <f>MID(base_piv2[[#This Row],[knr kommune]],6,25)</f>
        <v xml:space="preserve">Trondheim </v>
      </c>
      <c r="E2049" s="10" t="str">
        <f>CONCATENATE(base_piv2[[#This Row],[kommune]]," (",base_piv2[[#This Row],[fotoår]],")")</f>
        <v>Trondheim  (2003)</v>
      </c>
      <c r="F2049" s="10" t="s">
        <v>918</v>
      </c>
      <c r="G2049" s="10">
        <v>310</v>
      </c>
      <c r="H2049" s="11" t="s">
        <v>904</v>
      </c>
    </row>
    <row r="2050" spans="1:8">
      <c r="A2050" s="10" t="s">
        <v>325</v>
      </c>
      <c r="B2050" s="10" t="str">
        <f>MID(base_piv2[[#This Row],[fnr fylke]],4,25)</f>
        <v>Sør-Trøndelag</v>
      </c>
      <c r="C2050" s="10" t="s">
        <v>771</v>
      </c>
      <c r="D2050" s="10" t="str">
        <f>MID(base_piv2[[#This Row],[knr kommune]],6,25)</f>
        <v xml:space="preserve">Trondheim </v>
      </c>
      <c r="E2050" s="10" t="str">
        <f>CONCATENATE(base_piv2[[#This Row],[kommune]]," (",base_piv2[[#This Row],[fotoår]],")")</f>
        <v>Trondheim  (2003)</v>
      </c>
      <c r="F2050" s="10" t="s">
        <v>470</v>
      </c>
      <c r="G2050" s="10">
        <v>290</v>
      </c>
      <c r="H2050" s="11" t="s">
        <v>904</v>
      </c>
    </row>
    <row r="2051" spans="1:8">
      <c r="A2051" s="10" t="s">
        <v>325</v>
      </c>
      <c r="B2051" s="10" t="str">
        <f>MID(base_piv2[[#This Row],[fnr fylke]],4,25)</f>
        <v>Sør-Trøndelag</v>
      </c>
      <c r="C2051" s="10" t="s">
        <v>771</v>
      </c>
      <c r="D2051" s="10" t="str">
        <f>MID(base_piv2[[#This Row],[knr kommune]],6,25)</f>
        <v xml:space="preserve">Trondheim </v>
      </c>
      <c r="E2051" s="10" t="str">
        <f>CONCATENATE(base_piv2[[#This Row],[kommune]]," (",base_piv2[[#This Row],[fotoår]],")")</f>
        <v>Trondheim  (2003)</v>
      </c>
      <c r="F2051" s="10" t="s">
        <v>471</v>
      </c>
      <c r="G2051" s="10">
        <v>951</v>
      </c>
      <c r="H2051" s="11" t="s">
        <v>904</v>
      </c>
    </row>
    <row r="2052" spans="1:8">
      <c r="A2052" s="10" t="s">
        <v>325</v>
      </c>
      <c r="B2052" s="10" t="str">
        <f>MID(base_piv2[[#This Row],[fnr fylke]],4,25)</f>
        <v>Sør-Trøndelag</v>
      </c>
      <c r="C2052" s="10" t="s">
        <v>771</v>
      </c>
      <c r="D2052" s="10" t="str">
        <f>MID(base_piv2[[#This Row],[knr kommune]],6,25)</f>
        <v xml:space="preserve">Trondheim </v>
      </c>
      <c r="E2052" s="10" t="str">
        <f>CONCATENATE(base_piv2[[#This Row],[kommune]]," (",base_piv2[[#This Row],[fotoår]],")")</f>
        <v>Trondheim  (2003)</v>
      </c>
      <c r="F2052" s="10" t="s">
        <v>472</v>
      </c>
      <c r="G2052" s="10">
        <v>468</v>
      </c>
      <c r="H2052" s="11" t="s">
        <v>904</v>
      </c>
    </row>
    <row r="2053" spans="1:8">
      <c r="A2053" s="10" t="s">
        <v>325</v>
      </c>
      <c r="B2053" s="10" t="str">
        <f>MID(base_piv2[[#This Row],[fnr fylke]],4,25)</f>
        <v>Sør-Trøndelag</v>
      </c>
      <c r="C2053" s="10" t="s">
        <v>772</v>
      </c>
      <c r="D2053" s="10" t="str">
        <f>MID(base_piv2[[#This Row],[knr kommune]],6,25)</f>
        <v xml:space="preserve">Hemne </v>
      </c>
      <c r="E2053" s="10" t="str">
        <f>CONCATENATE(base_piv2[[#This Row],[kommune]]," (",base_piv2[[#This Row],[fotoår]],")")</f>
        <v>Hemne  (2001)</v>
      </c>
      <c r="F2053" s="10" t="s">
        <v>467</v>
      </c>
      <c r="G2053" s="10">
        <v>49</v>
      </c>
      <c r="H2053" s="11" t="s">
        <v>905</v>
      </c>
    </row>
    <row r="2054" spans="1:8">
      <c r="A2054" s="10" t="s">
        <v>325</v>
      </c>
      <c r="B2054" s="10" t="str">
        <f>MID(base_piv2[[#This Row],[fnr fylke]],4,25)</f>
        <v>Sør-Trøndelag</v>
      </c>
      <c r="C2054" s="10" t="s">
        <v>772</v>
      </c>
      <c r="D2054" s="10" t="str">
        <f>MID(base_piv2[[#This Row],[knr kommune]],6,25)</f>
        <v xml:space="preserve">Hemne </v>
      </c>
      <c r="E2054" s="10" t="str">
        <f>CONCATENATE(base_piv2[[#This Row],[kommune]]," (",base_piv2[[#This Row],[fotoår]],")")</f>
        <v>Hemne  (2001)</v>
      </c>
      <c r="F2054" s="10" t="s">
        <v>466</v>
      </c>
      <c r="G2054" s="10">
        <v>15</v>
      </c>
      <c r="H2054" s="11" t="s">
        <v>905</v>
      </c>
    </row>
    <row r="2055" spans="1:8">
      <c r="A2055" s="10" t="s">
        <v>325</v>
      </c>
      <c r="B2055" s="10" t="str">
        <f>MID(base_piv2[[#This Row],[fnr fylke]],4,25)</f>
        <v>Sør-Trøndelag</v>
      </c>
      <c r="C2055" s="10" t="s">
        <v>772</v>
      </c>
      <c r="D2055" s="10" t="str">
        <f>MID(base_piv2[[#This Row],[knr kommune]],6,25)</f>
        <v xml:space="preserve">Hemne </v>
      </c>
      <c r="E2055" s="10" t="str">
        <f>CONCATENATE(base_piv2[[#This Row],[kommune]]," (",base_piv2[[#This Row],[fotoår]],")")</f>
        <v>Hemne  (2001)</v>
      </c>
      <c r="F2055" s="10" t="s">
        <v>468</v>
      </c>
      <c r="G2055" s="10">
        <v>22</v>
      </c>
      <c r="H2055" s="11" t="s">
        <v>905</v>
      </c>
    </row>
    <row r="2056" spans="1:8">
      <c r="A2056" s="10" t="s">
        <v>325</v>
      </c>
      <c r="B2056" s="10" t="str">
        <f>MID(base_piv2[[#This Row],[fnr fylke]],4,25)</f>
        <v>Sør-Trøndelag</v>
      </c>
      <c r="C2056" s="10" t="s">
        <v>772</v>
      </c>
      <c r="D2056" s="10" t="str">
        <f>MID(base_piv2[[#This Row],[knr kommune]],6,25)</f>
        <v xml:space="preserve">Hemne </v>
      </c>
      <c r="E2056" s="10" t="str">
        <f>CONCATENATE(base_piv2[[#This Row],[kommune]]," (",base_piv2[[#This Row],[fotoår]],")")</f>
        <v>Hemne  (2001)</v>
      </c>
      <c r="F2056" s="10" t="s">
        <v>918</v>
      </c>
      <c r="G2056" s="10">
        <v>9</v>
      </c>
      <c r="H2056" s="11" t="s">
        <v>905</v>
      </c>
    </row>
    <row r="2057" spans="1:8">
      <c r="A2057" s="10" t="s">
        <v>325</v>
      </c>
      <c r="B2057" s="10" t="str">
        <f>MID(base_piv2[[#This Row],[fnr fylke]],4,25)</f>
        <v>Sør-Trøndelag</v>
      </c>
      <c r="C2057" s="10" t="s">
        <v>772</v>
      </c>
      <c r="D2057" s="10" t="str">
        <f>MID(base_piv2[[#This Row],[knr kommune]],6,25)</f>
        <v xml:space="preserve">Hemne </v>
      </c>
      <c r="E2057" s="10" t="str">
        <f>CONCATENATE(base_piv2[[#This Row],[kommune]]," (",base_piv2[[#This Row],[fotoår]],")")</f>
        <v>Hemne  (2001)</v>
      </c>
      <c r="F2057" s="10" t="s">
        <v>470</v>
      </c>
      <c r="G2057" s="10">
        <v>24</v>
      </c>
      <c r="H2057" s="11" t="s">
        <v>905</v>
      </c>
    </row>
    <row r="2058" spans="1:8">
      <c r="A2058" s="10" t="s">
        <v>325</v>
      </c>
      <c r="B2058" s="10" t="str">
        <f>MID(base_piv2[[#This Row],[fnr fylke]],4,25)</f>
        <v>Sør-Trøndelag</v>
      </c>
      <c r="C2058" s="10" t="s">
        <v>772</v>
      </c>
      <c r="D2058" s="10" t="str">
        <f>MID(base_piv2[[#This Row],[knr kommune]],6,25)</f>
        <v xml:space="preserve">Hemne </v>
      </c>
      <c r="E2058" s="10" t="str">
        <f>CONCATENATE(base_piv2[[#This Row],[kommune]]," (",base_piv2[[#This Row],[fotoår]],")")</f>
        <v>Hemne  (2001)</v>
      </c>
      <c r="F2058" s="10" t="s">
        <v>471</v>
      </c>
      <c r="G2058" s="10">
        <v>2</v>
      </c>
      <c r="H2058" s="11" t="s">
        <v>905</v>
      </c>
    </row>
    <row r="2059" spans="1:8">
      <c r="A2059" s="10" t="s">
        <v>325</v>
      </c>
      <c r="B2059" s="10" t="str">
        <f>MID(base_piv2[[#This Row],[fnr fylke]],4,25)</f>
        <v>Sør-Trøndelag</v>
      </c>
      <c r="C2059" s="10" t="s">
        <v>772</v>
      </c>
      <c r="D2059" s="10" t="str">
        <f>MID(base_piv2[[#This Row],[knr kommune]],6,25)</f>
        <v xml:space="preserve">Hemne </v>
      </c>
      <c r="E2059" s="10" t="str">
        <f>CONCATENATE(base_piv2[[#This Row],[kommune]]," (",base_piv2[[#This Row],[fotoår]],")")</f>
        <v>Hemne  (2001)</v>
      </c>
      <c r="F2059" s="10" t="s">
        <v>472</v>
      </c>
      <c r="G2059" s="10">
        <v>7</v>
      </c>
      <c r="H2059" s="11" t="s">
        <v>905</v>
      </c>
    </row>
    <row r="2060" spans="1:8">
      <c r="A2060" s="10" t="s">
        <v>325</v>
      </c>
      <c r="B2060" s="10" t="str">
        <f>MID(base_piv2[[#This Row],[fnr fylke]],4,25)</f>
        <v>Sør-Trøndelag</v>
      </c>
      <c r="C2060" s="10" t="s">
        <v>773</v>
      </c>
      <c r="D2060" s="10" t="str">
        <f>MID(base_piv2[[#This Row],[knr kommune]],6,25)</f>
        <v xml:space="preserve">Snillfjord </v>
      </c>
      <c r="E2060" s="10" t="str">
        <f>CONCATENATE(base_piv2[[#This Row],[kommune]]," (",base_piv2[[#This Row],[fotoår]],")")</f>
        <v>Snillfjord  (2001)</v>
      </c>
      <c r="F2060" s="10" t="s">
        <v>467</v>
      </c>
      <c r="G2060" s="10">
        <v>7</v>
      </c>
      <c r="H2060" s="11" t="s">
        <v>905</v>
      </c>
    </row>
    <row r="2061" spans="1:8">
      <c r="A2061" s="10" t="s">
        <v>325</v>
      </c>
      <c r="B2061" s="10" t="str">
        <f>MID(base_piv2[[#This Row],[fnr fylke]],4,25)</f>
        <v>Sør-Trøndelag</v>
      </c>
      <c r="C2061" s="10" t="s">
        <v>773</v>
      </c>
      <c r="D2061" s="10" t="str">
        <f>MID(base_piv2[[#This Row],[knr kommune]],6,25)</f>
        <v xml:space="preserve">Snillfjord </v>
      </c>
      <c r="E2061" s="10" t="str">
        <f>CONCATENATE(base_piv2[[#This Row],[kommune]]," (",base_piv2[[#This Row],[fotoår]],")")</f>
        <v>Snillfjord  (2001)</v>
      </c>
      <c r="F2061" s="10" t="s">
        <v>466</v>
      </c>
      <c r="G2061" s="10">
        <v>7</v>
      </c>
      <c r="H2061" s="11" t="s">
        <v>905</v>
      </c>
    </row>
    <row r="2062" spans="1:8">
      <c r="A2062" s="10" t="s">
        <v>325</v>
      </c>
      <c r="B2062" s="10" t="str">
        <f>MID(base_piv2[[#This Row],[fnr fylke]],4,25)</f>
        <v>Sør-Trøndelag</v>
      </c>
      <c r="C2062" s="10" t="s">
        <v>773</v>
      </c>
      <c r="D2062" s="10" t="str">
        <f>MID(base_piv2[[#This Row],[knr kommune]],6,25)</f>
        <v xml:space="preserve">Snillfjord </v>
      </c>
      <c r="E2062" s="10" t="str">
        <f>CONCATENATE(base_piv2[[#This Row],[kommune]]," (",base_piv2[[#This Row],[fotoår]],")")</f>
        <v>Snillfjord  (2001)</v>
      </c>
      <c r="F2062" s="10" t="s">
        <v>468</v>
      </c>
      <c r="G2062" s="10">
        <v>4</v>
      </c>
      <c r="H2062" s="11" t="s">
        <v>905</v>
      </c>
    </row>
    <row r="2063" spans="1:8">
      <c r="A2063" s="10" t="s">
        <v>325</v>
      </c>
      <c r="B2063" s="10" t="str">
        <f>MID(base_piv2[[#This Row],[fnr fylke]],4,25)</f>
        <v>Sør-Trøndelag</v>
      </c>
      <c r="C2063" s="10" t="s">
        <v>773</v>
      </c>
      <c r="D2063" s="10" t="str">
        <f>MID(base_piv2[[#This Row],[knr kommune]],6,25)</f>
        <v xml:space="preserve">Snillfjord </v>
      </c>
      <c r="E2063" s="10" t="str">
        <f>CONCATENATE(base_piv2[[#This Row],[kommune]]," (",base_piv2[[#This Row],[fotoår]],")")</f>
        <v>Snillfjord  (2001)</v>
      </c>
      <c r="F2063" s="10" t="s">
        <v>918</v>
      </c>
      <c r="G2063" s="10">
        <v>23</v>
      </c>
      <c r="H2063" s="11" t="s">
        <v>905</v>
      </c>
    </row>
    <row r="2064" spans="1:8">
      <c r="A2064" s="10" t="s">
        <v>325</v>
      </c>
      <c r="B2064" s="10" t="str">
        <f>MID(base_piv2[[#This Row],[fnr fylke]],4,25)</f>
        <v>Sør-Trøndelag</v>
      </c>
      <c r="C2064" s="10" t="s">
        <v>773</v>
      </c>
      <c r="D2064" s="10" t="str">
        <f>MID(base_piv2[[#This Row],[knr kommune]],6,25)</f>
        <v xml:space="preserve">Snillfjord </v>
      </c>
      <c r="E2064" s="10" t="str">
        <f>CONCATENATE(base_piv2[[#This Row],[kommune]]," (",base_piv2[[#This Row],[fotoår]],")")</f>
        <v>Snillfjord  (2001)</v>
      </c>
      <c r="F2064" s="10" t="s">
        <v>470</v>
      </c>
      <c r="G2064" s="10">
        <v>16</v>
      </c>
      <c r="H2064" s="11" t="s">
        <v>905</v>
      </c>
    </row>
    <row r="2065" spans="1:8">
      <c r="A2065" s="10" t="s">
        <v>325</v>
      </c>
      <c r="B2065" s="10" t="str">
        <f>MID(base_piv2[[#This Row],[fnr fylke]],4,25)</f>
        <v>Sør-Trøndelag</v>
      </c>
      <c r="C2065" s="10" t="s">
        <v>773</v>
      </c>
      <c r="D2065" s="10" t="str">
        <f>MID(base_piv2[[#This Row],[knr kommune]],6,25)</f>
        <v xml:space="preserve">Snillfjord </v>
      </c>
      <c r="E2065" s="10" t="str">
        <f>CONCATENATE(base_piv2[[#This Row],[kommune]]," (",base_piv2[[#This Row],[fotoår]],")")</f>
        <v>Snillfjord  (2001)</v>
      </c>
      <c r="F2065" s="10" t="s">
        <v>471</v>
      </c>
      <c r="G2065" s="10">
        <v>6</v>
      </c>
      <c r="H2065" s="11" t="s">
        <v>905</v>
      </c>
    </row>
    <row r="2066" spans="1:8">
      <c r="A2066" s="10" t="s">
        <v>325</v>
      </c>
      <c r="B2066" s="10" t="str">
        <f>MID(base_piv2[[#This Row],[fnr fylke]],4,25)</f>
        <v>Sør-Trøndelag</v>
      </c>
      <c r="C2066" s="10" t="s">
        <v>773</v>
      </c>
      <c r="D2066" s="10" t="str">
        <f>MID(base_piv2[[#This Row],[knr kommune]],6,25)</f>
        <v xml:space="preserve">Snillfjord </v>
      </c>
      <c r="E2066" s="10" t="str">
        <f>CONCATENATE(base_piv2[[#This Row],[kommune]]," (",base_piv2[[#This Row],[fotoår]],")")</f>
        <v>Snillfjord  (2001)</v>
      </c>
      <c r="F2066" s="10" t="s">
        <v>472</v>
      </c>
      <c r="G2066" s="10">
        <v>0</v>
      </c>
      <c r="H2066" s="11" t="s">
        <v>905</v>
      </c>
    </row>
    <row r="2067" spans="1:8">
      <c r="A2067" s="10" t="s">
        <v>325</v>
      </c>
      <c r="B2067" s="10" t="str">
        <f>MID(base_piv2[[#This Row],[fnr fylke]],4,25)</f>
        <v>Sør-Trøndelag</v>
      </c>
      <c r="C2067" s="10" t="s">
        <v>774</v>
      </c>
      <c r="D2067" s="10" t="str">
        <f>MID(base_piv2[[#This Row],[knr kommune]],6,25)</f>
        <v xml:space="preserve">Hitra </v>
      </c>
      <c r="E2067" s="10" t="str">
        <f>CONCATENATE(base_piv2[[#This Row],[kommune]]," (",base_piv2[[#This Row],[fotoår]],")")</f>
        <v>Hitra  (2009)</v>
      </c>
      <c r="F2067" s="10" t="s">
        <v>467</v>
      </c>
      <c r="G2067" s="10">
        <v>25</v>
      </c>
      <c r="H2067" s="11" t="s">
        <v>913</v>
      </c>
    </row>
    <row r="2068" spans="1:8">
      <c r="A2068" s="10" t="s">
        <v>325</v>
      </c>
      <c r="B2068" s="10" t="str">
        <f>MID(base_piv2[[#This Row],[fnr fylke]],4,25)</f>
        <v>Sør-Trøndelag</v>
      </c>
      <c r="C2068" s="10" t="s">
        <v>774</v>
      </c>
      <c r="D2068" s="10" t="str">
        <f>MID(base_piv2[[#This Row],[knr kommune]],6,25)</f>
        <v xml:space="preserve">Hitra </v>
      </c>
      <c r="E2068" s="10" t="str">
        <f>CONCATENATE(base_piv2[[#This Row],[kommune]]," (",base_piv2[[#This Row],[fotoår]],")")</f>
        <v>Hitra  (2009)</v>
      </c>
      <c r="F2068" s="10" t="s">
        <v>466</v>
      </c>
      <c r="G2068" s="10">
        <v>5</v>
      </c>
      <c r="H2068" s="11" t="s">
        <v>913</v>
      </c>
    </row>
    <row r="2069" spans="1:8">
      <c r="A2069" s="10" t="s">
        <v>325</v>
      </c>
      <c r="B2069" s="10" t="str">
        <f>MID(base_piv2[[#This Row],[fnr fylke]],4,25)</f>
        <v>Sør-Trøndelag</v>
      </c>
      <c r="C2069" s="10" t="s">
        <v>774</v>
      </c>
      <c r="D2069" s="10" t="str">
        <f>MID(base_piv2[[#This Row],[knr kommune]],6,25)</f>
        <v xml:space="preserve">Hitra </v>
      </c>
      <c r="E2069" s="10" t="str">
        <f>CONCATENATE(base_piv2[[#This Row],[kommune]]," (",base_piv2[[#This Row],[fotoår]],")")</f>
        <v>Hitra  (2009)</v>
      </c>
      <c r="F2069" s="10" t="s">
        <v>468</v>
      </c>
      <c r="G2069" s="10">
        <v>4</v>
      </c>
      <c r="H2069" s="11" t="s">
        <v>913</v>
      </c>
    </row>
    <row r="2070" spans="1:8">
      <c r="A2070" s="10" t="s">
        <v>325</v>
      </c>
      <c r="B2070" s="10" t="str">
        <f>MID(base_piv2[[#This Row],[fnr fylke]],4,25)</f>
        <v>Sør-Trøndelag</v>
      </c>
      <c r="C2070" s="10" t="s">
        <v>774</v>
      </c>
      <c r="D2070" s="10" t="str">
        <f>MID(base_piv2[[#This Row],[knr kommune]],6,25)</f>
        <v xml:space="preserve">Hitra </v>
      </c>
      <c r="E2070" s="10" t="str">
        <f>CONCATENATE(base_piv2[[#This Row],[kommune]]," (",base_piv2[[#This Row],[fotoår]],")")</f>
        <v>Hitra  (2009)</v>
      </c>
      <c r="F2070" s="10" t="s">
        <v>918</v>
      </c>
      <c r="G2070" s="10">
        <v>5</v>
      </c>
      <c r="H2070" s="11" t="s">
        <v>913</v>
      </c>
    </row>
    <row r="2071" spans="1:8">
      <c r="A2071" s="10" t="s">
        <v>325</v>
      </c>
      <c r="B2071" s="10" t="str">
        <f>MID(base_piv2[[#This Row],[fnr fylke]],4,25)</f>
        <v>Sør-Trøndelag</v>
      </c>
      <c r="C2071" s="10" t="s">
        <v>774</v>
      </c>
      <c r="D2071" s="10" t="str">
        <f>MID(base_piv2[[#This Row],[knr kommune]],6,25)</f>
        <v xml:space="preserve">Hitra </v>
      </c>
      <c r="E2071" s="10" t="str">
        <f>CONCATENATE(base_piv2[[#This Row],[kommune]]," (",base_piv2[[#This Row],[fotoår]],")")</f>
        <v>Hitra  (2009)</v>
      </c>
      <c r="F2071" s="10" t="s">
        <v>470</v>
      </c>
      <c r="G2071" s="10">
        <v>22</v>
      </c>
      <c r="H2071" s="11" t="s">
        <v>913</v>
      </c>
    </row>
    <row r="2072" spans="1:8">
      <c r="A2072" s="10" t="s">
        <v>325</v>
      </c>
      <c r="B2072" s="10" t="str">
        <f>MID(base_piv2[[#This Row],[fnr fylke]],4,25)</f>
        <v>Sør-Trøndelag</v>
      </c>
      <c r="C2072" s="10" t="s">
        <v>774</v>
      </c>
      <c r="D2072" s="10" t="str">
        <f>MID(base_piv2[[#This Row],[knr kommune]],6,25)</f>
        <v xml:space="preserve">Hitra </v>
      </c>
      <c r="E2072" s="10" t="str">
        <f>CONCATENATE(base_piv2[[#This Row],[kommune]]," (",base_piv2[[#This Row],[fotoår]],")")</f>
        <v>Hitra  (2009)</v>
      </c>
      <c r="F2072" s="10" t="s">
        <v>471</v>
      </c>
      <c r="G2072" s="10">
        <v>10</v>
      </c>
      <c r="H2072" s="11" t="s">
        <v>913</v>
      </c>
    </row>
    <row r="2073" spans="1:8">
      <c r="A2073" s="10" t="s">
        <v>325</v>
      </c>
      <c r="B2073" s="10" t="str">
        <f>MID(base_piv2[[#This Row],[fnr fylke]],4,25)</f>
        <v>Sør-Trøndelag</v>
      </c>
      <c r="C2073" s="10" t="s">
        <v>774</v>
      </c>
      <c r="D2073" s="10" t="str">
        <f>MID(base_piv2[[#This Row],[knr kommune]],6,25)</f>
        <v xml:space="preserve">Hitra </v>
      </c>
      <c r="E2073" s="10" t="str">
        <f>CONCATENATE(base_piv2[[#This Row],[kommune]]," (",base_piv2[[#This Row],[fotoår]],")")</f>
        <v>Hitra  (2009)</v>
      </c>
      <c r="F2073" s="10" t="s">
        <v>472</v>
      </c>
      <c r="G2073" s="10">
        <v>11</v>
      </c>
      <c r="H2073" s="11" t="s">
        <v>913</v>
      </c>
    </row>
    <row r="2074" spans="1:8">
      <c r="A2074" s="10" t="s">
        <v>325</v>
      </c>
      <c r="B2074" s="10" t="str">
        <f>MID(base_piv2[[#This Row],[fnr fylke]],4,25)</f>
        <v>Sør-Trøndelag</v>
      </c>
      <c r="C2074" s="10" t="s">
        <v>775</v>
      </c>
      <c r="D2074" s="10" t="str">
        <f>MID(base_piv2[[#This Row],[knr kommune]],6,25)</f>
        <v xml:space="preserve">Frøya </v>
      </c>
      <c r="E2074" s="10" t="str">
        <f>CONCATENATE(base_piv2[[#This Row],[kommune]]," (",base_piv2[[#This Row],[fotoår]],")")</f>
        <v>Frøya  (2009)</v>
      </c>
      <c r="F2074" s="10" t="s">
        <v>467</v>
      </c>
      <c r="G2074" s="10">
        <v>75</v>
      </c>
      <c r="H2074" s="11" t="s">
        <v>913</v>
      </c>
    </row>
    <row r="2075" spans="1:8">
      <c r="A2075" s="10" t="s">
        <v>325</v>
      </c>
      <c r="B2075" s="10" t="str">
        <f>MID(base_piv2[[#This Row],[fnr fylke]],4,25)</f>
        <v>Sør-Trøndelag</v>
      </c>
      <c r="C2075" s="10" t="s">
        <v>775</v>
      </c>
      <c r="D2075" s="10" t="str">
        <f>MID(base_piv2[[#This Row],[knr kommune]],6,25)</f>
        <v xml:space="preserve">Frøya </v>
      </c>
      <c r="E2075" s="10" t="str">
        <f>CONCATENATE(base_piv2[[#This Row],[kommune]]," (",base_piv2[[#This Row],[fotoår]],")")</f>
        <v>Frøya  (2009)</v>
      </c>
      <c r="F2075" s="10" t="s">
        <v>466</v>
      </c>
      <c r="G2075" s="10">
        <v>12</v>
      </c>
      <c r="H2075" s="11" t="s">
        <v>913</v>
      </c>
    </row>
    <row r="2076" spans="1:8">
      <c r="A2076" s="10" t="s">
        <v>325</v>
      </c>
      <c r="B2076" s="10" t="str">
        <f>MID(base_piv2[[#This Row],[fnr fylke]],4,25)</f>
        <v>Sør-Trøndelag</v>
      </c>
      <c r="C2076" s="10" t="s">
        <v>775</v>
      </c>
      <c r="D2076" s="10" t="str">
        <f>MID(base_piv2[[#This Row],[knr kommune]],6,25)</f>
        <v xml:space="preserve">Frøya </v>
      </c>
      <c r="E2076" s="10" t="str">
        <f>CONCATENATE(base_piv2[[#This Row],[kommune]]," (",base_piv2[[#This Row],[fotoår]],")")</f>
        <v>Frøya  (2009)</v>
      </c>
      <c r="F2076" s="10" t="s">
        <v>468</v>
      </c>
      <c r="G2076" s="10">
        <v>4</v>
      </c>
      <c r="H2076" s="11" t="s">
        <v>913</v>
      </c>
    </row>
    <row r="2077" spans="1:8">
      <c r="A2077" s="10" t="s">
        <v>325</v>
      </c>
      <c r="B2077" s="10" t="str">
        <f>MID(base_piv2[[#This Row],[fnr fylke]],4,25)</f>
        <v>Sør-Trøndelag</v>
      </c>
      <c r="C2077" s="10" t="s">
        <v>775</v>
      </c>
      <c r="D2077" s="10" t="str">
        <f>MID(base_piv2[[#This Row],[knr kommune]],6,25)</f>
        <v xml:space="preserve">Frøya </v>
      </c>
      <c r="E2077" s="10" t="str">
        <f>CONCATENATE(base_piv2[[#This Row],[kommune]]," (",base_piv2[[#This Row],[fotoår]],")")</f>
        <v>Frøya  (2009)</v>
      </c>
      <c r="F2077" s="10" t="s">
        <v>918</v>
      </c>
      <c r="G2077" s="10">
        <v>21</v>
      </c>
      <c r="H2077" s="11" t="s">
        <v>913</v>
      </c>
    </row>
    <row r="2078" spans="1:8">
      <c r="A2078" s="10" t="s">
        <v>325</v>
      </c>
      <c r="B2078" s="10" t="str">
        <f>MID(base_piv2[[#This Row],[fnr fylke]],4,25)</f>
        <v>Sør-Trøndelag</v>
      </c>
      <c r="C2078" s="10" t="s">
        <v>775</v>
      </c>
      <c r="D2078" s="10" t="str">
        <f>MID(base_piv2[[#This Row],[knr kommune]],6,25)</f>
        <v xml:space="preserve">Frøya </v>
      </c>
      <c r="E2078" s="10" t="str">
        <f>CONCATENATE(base_piv2[[#This Row],[kommune]]," (",base_piv2[[#This Row],[fotoår]],")")</f>
        <v>Frøya  (2009)</v>
      </c>
      <c r="F2078" s="10" t="s">
        <v>470</v>
      </c>
      <c r="G2078" s="10">
        <v>18</v>
      </c>
      <c r="H2078" s="11" t="s">
        <v>913</v>
      </c>
    </row>
    <row r="2079" spans="1:8">
      <c r="A2079" s="10" t="s">
        <v>325</v>
      </c>
      <c r="B2079" s="10" t="str">
        <f>MID(base_piv2[[#This Row],[fnr fylke]],4,25)</f>
        <v>Sør-Trøndelag</v>
      </c>
      <c r="C2079" s="10" t="s">
        <v>775</v>
      </c>
      <c r="D2079" s="10" t="str">
        <f>MID(base_piv2[[#This Row],[knr kommune]],6,25)</f>
        <v xml:space="preserve">Frøya </v>
      </c>
      <c r="E2079" s="10" t="str">
        <f>CONCATENATE(base_piv2[[#This Row],[kommune]]," (",base_piv2[[#This Row],[fotoår]],")")</f>
        <v>Frøya  (2009)</v>
      </c>
      <c r="F2079" s="10" t="s">
        <v>471</v>
      </c>
      <c r="G2079" s="10">
        <v>8</v>
      </c>
      <c r="H2079" s="11" t="s">
        <v>913</v>
      </c>
    </row>
    <row r="2080" spans="1:8">
      <c r="A2080" s="10" t="s">
        <v>325</v>
      </c>
      <c r="B2080" s="10" t="str">
        <f>MID(base_piv2[[#This Row],[fnr fylke]],4,25)</f>
        <v>Sør-Trøndelag</v>
      </c>
      <c r="C2080" s="10" t="s">
        <v>775</v>
      </c>
      <c r="D2080" s="10" t="str">
        <f>MID(base_piv2[[#This Row],[knr kommune]],6,25)</f>
        <v xml:space="preserve">Frøya </v>
      </c>
      <c r="E2080" s="10" t="str">
        <f>CONCATENATE(base_piv2[[#This Row],[kommune]]," (",base_piv2[[#This Row],[fotoår]],")")</f>
        <v>Frøya  (2009)</v>
      </c>
      <c r="F2080" s="10" t="s">
        <v>472</v>
      </c>
      <c r="G2080" s="10">
        <v>19</v>
      </c>
      <c r="H2080" s="11" t="s">
        <v>913</v>
      </c>
    </row>
    <row r="2081" spans="1:8">
      <c r="A2081" s="10" t="s">
        <v>325</v>
      </c>
      <c r="B2081" s="10" t="str">
        <f>MID(base_piv2[[#This Row],[fnr fylke]],4,25)</f>
        <v>Sør-Trøndelag</v>
      </c>
      <c r="C2081" s="10" t="s">
        <v>776</v>
      </c>
      <c r="D2081" s="10" t="str">
        <f>MID(base_piv2[[#This Row],[knr kommune]],6,25)</f>
        <v xml:space="preserve">Ørland </v>
      </c>
      <c r="E2081" s="10" t="str">
        <f>CONCATENATE(base_piv2[[#This Row],[kommune]]," (",base_piv2[[#This Row],[fotoår]],")")</f>
        <v>Ørland  (2004)</v>
      </c>
      <c r="F2081" s="10" t="s">
        <v>467</v>
      </c>
      <c r="G2081" s="10">
        <v>103</v>
      </c>
      <c r="H2081" s="11" t="s">
        <v>908</v>
      </c>
    </row>
    <row r="2082" spans="1:8">
      <c r="A2082" s="10" t="s">
        <v>325</v>
      </c>
      <c r="B2082" s="10" t="str">
        <f>MID(base_piv2[[#This Row],[fnr fylke]],4,25)</f>
        <v>Sør-Trøndelag</v>
      </c>
      <c r="C2082" s="10" t="s">
        <v>776</v>
      </c>
      <c r="D2082" s="10" t="str">
        <f>MID(base_piv2[[#This Row],[knr kommune]],6,25)</f>
        <v xml:space="preserve">Ørland </v>
      </c>
      <c r="E2082" s="10" t="str">
        <f>CONCATENATE(base_piv2[[#This Row],[kommune]]," (",base_piv2[[#This Row],[fotoår]],")")</f>
        <v>Ørland  (2004)</v>
      </c>
      <c r="F2082" s="10" t="s">
        <v>466</v>
      </c>
      <c r="G2082" s="10">
        <v>11</v>
      </c>
      <c r="H2082" s="11" t="s">
        <v>908</v>
      </c>
    </row>
    <row r="2083" spans="1:8">
      <c r="A2083" s="10" t="s">
        <v>325</v>
      </c>
      <c r="B2083" s="10" t="str">
        <f>MID(base_piv2[[#This Row],[fnr fylke]],4,25)</f>
        <v>Sør-Trøndelag</v>
      </c>
      <c r="C2083" s="10" t="s">
        <v>776</v>
      </c>
      <c r="D2083" s="10" t="str">
        <f>MID(base_piv2[[#This Row],[knr kommune]],6,25)</f>
        <v xml:space="preserve">Ørland </v>
      </c>
      <c r="E2083" s="10" t="str">
        <f>CONCATENATE(base_piv2[[#This Row],[kommune]]," (",base_piv2[[#This Row],[fotoår]],")")</f>
        <v>Ørland  (2004)</v>
      </c>
      <c r="F2083" s="10" t="s">
        <v>468</v>
      </c>
      <c r="G2083" s="10">
        <v>94</v>
      </c>
      <c r="H2083" s="11" t="s">
        <v>908</v>
      </c>
    </row>
    <row r="2084" spans="1:8">
      <c r="A2084" s="10" t="s">
        <v>325</v>
      </c>
      <c r="B2084" s="10" t="str">
        <f>MID(base_piv2[[#This Row],[fnr fylke]],4,25)</f>
        <v>Sør-Trøndelag</v>
      </c>
      <c r="C2084" s="10" t="s">
        <v>776</v>
      </c>
      <c r="D2084" s="10" t="str">
        <f>MID(base_piv2[[#This Row],[knr kommune]],6,25)</f>
        <v xml:space="preserve">Ørland </v>
      </c>
      <c r="E2084" s="10" t="str">
        <f>CONCATENATE(base_piv2[[#This Row],[kommune]]," (",base_piv2[[#This Row],[fotoår]],")")</f>
        <v>Ørland  (2004)</v>
      </c>
      <c r="F2084" s="10" t="s">
        <v>918</v>
      </c>
      <c r="G2084" s="10">
        <v>24</v>
      </c>
      <c r="H2084" s="11" t="s">
        <v>908</v>
      </c>
    </row>
    <row r="2085" spans="1:8">
      <c r="A2085" s="10" t="s">
        <v>325</v>
      </c>
      <c r="B2085" s="10" t="str">
        <f>MID(base_piv2[[#This Row],[fnr fylke]],4,25)</f>
        <v>Sør-Trøndelag</v>
      </c>
      <c r="C2085" s="10" t="s">
        <v>776</v>
      </c>
      <c r="D2085" s="10" t="str">
        <f>MID(base_piv2[[#This Row],[knr kommune]],6,25)</f>
        <v xml:space="preserve">Ørland </v>
      </c>
      <c r="E2085" s="10" t="str">
        <f>CONCATENATE(base_piv2[[#This Row],[kommune]]," (",base_piv2[[#This Row],[fotoår]],")")</f>
        <v>Ørland  (2004)</v>
      </c>
      <c r="F2085" s="10" t="s">
        <v>470</v>
      </c>
      <c r="G2085" s="10">
        <v>47</v>
      </c>
      <c r="H2085" s="11" t="s">
        <v>908</v>
      </c>
    </row>
    <row r="2086" spans="1:8">
      <c r="A2086" s="10" t="s">
        <v>325</v>
      </c>
      <c r="B2086" s="10" t="str">
        <f>MID(base_piv2[[#This Row],[fnr fylke]],4,25)</f>
        <v>Sør-Trøndelag</v>
      </c>
      <c r="C2086" s="10" t="s">
        <v>776</v>
      </c>
      <c r="D2086" s="10" t="str">
        <f>MID(base_piv2[[#This Row],[knr kommune]],6,25)</f>
        <v xml:space="preserve">Ørland </v>
      </c>
      <c r="E2086" s="10" t="str">
        <f>CONCATENATE(base_piv2[[#This Row],[kommune]]," (",base_piv2[[#This Row],[fotoår]],")")</f>
        <v>Ørland  (2004)</v>
      </c>
      <c r="F2086" s="10" t="s">
        <v>471</v>
      </c>
      <c r="G2086" s="10">
        <v>120</v>
      </c>
      <c r="H2086" s="11" t="s">
        <v>908</v>
      </c>
    </row>
    <row r="2087" spans="1:8">
      <c r="A2087" s="10" t="s">
        <v>325</v>
      </c>
      <c r="B2087" s="10" t="str">
        <f>MID(base_piv2[[#This Row],[fnr fylke]],4,25)</f>
        <v>Sør-Trøndelag</v>
      </c>
      <c r="C2087" s="10" t="s">
        <v>776</v>
      </c>
      <c r="D2087" s="10" t="str">
        <f>MID(base_piv2[[#This Row],[knr kommune]],6,25)</f>
        <v xml:space="preserve">Ørland </v>
      </c>
      <c r="E2087" s="10" t="str">
        <f>CONCATENATE(base_piv2[[#This Row],[kommune]]," (",base_piv2[[#This Row],[fotoår]],")")</f>
        <v>Ørland  (2004)</v>
      </c>
      <c r="F2087" s="10" t="s">
        <v>472</v>
      </c>
      <c r="G2087" s="10">
        <v>35</v>
      </c>
      <c r="H2087" s="11" t="s">
        <v>908</v>
      </c>
    </row>
    <row r="2088" spans="1:8">
      <c r="A2088" s="10" t="s">
        <v>325</v>
      </c>
      <c r="B2088" s="10" t="str">
        <f>MID(base_piv2[[#This Row],[fnr fylke]],4,25)</f>
        <v>Sør-Trøndelag</v>
      </c>
      <c r="C2088" s="10" t="s">
        <v>777</v>
      </c>
      <c r="D2088" s="10" t="str">
        <f>MID(base_piv2[[#This Row],[knr kommune]],6,25)</f>
        <v xml:space="preserve">Agdenes </v>
      </c>
      <c r="E2088" s="10" t="str">
        <f>CONCATENATE(base_piv2[[#This Row],[kommune]]," (",base_piv2[[#This Row],[fotoår]],")")</f>
        <v>Agdenes  (2005)</v>
      </c>
      <c r="F2088" s="10" t="s">
        <v>467</v>
      </c>
      <c r="G2088" s="10">
        <v>17</v>
      </c>
      <c r="H2088" s="11" t="s">
        <v>911</v>
      </c>
    </row>
    <row r="2089" spans="1:8">
      <c r="A2089" s="10" t="s">
        <v>325</v>
      </c>
      <c r="B2089" s="10" t="str">
        <f>MID(base_piv2[[#This Row],[fnr fylke]],4,25)</f>
        <v>Sør-Trøndelag</v>
      </c>
      <c r="C2089" s="10" t="s">
        <v>777</v>
      </c>
      <c r="D2089" s="10" t="str">
        <f>MID(base_piv2[[#This Row],[knr kommune]],6,25)</f>
        <v xml:space="preserve">Agdenes </v>
      </c>
      <c r="E2089" s="10" t="str">
        <f>CONCATENATE(base_piv2[[#This Row],[kommune]]," (",base_piv2[[#This Row],[fotoår]],")")</f>
        <v>Agdenes  (2005)</v>
      </c>
      <c r="F2089" s="10" t="s">
        <v>466</v>
      </c>
      <c r="G2089" s="10">
        <v>7</v>
      </c>
      <c r="H2089" s="11" t="s">
        <v>911</v>
      </c>
    </row>
    <row r="2090" spans="1:8">
      <c r="A2090" s="10" t="s">
        <v>325</v>
      </c>
      <c r="B2090" s="10" t="str">
        <f>MID(base_piv2[[#This Row],[fnr fylke]],4,25)</f>
        <v>Sør-Trøndelag</v>
      </c>
      <c r="C2090" s="10" t="s">
        <v>777</v>
      </c>
      <c r="D2090" s="10" t="str">
        <f>MID(base_piv2[[#This Row],[knr kommune]],6,25)</f>
        <v xml:space="preserve">Agdenes </v>
      </c>
      <c r="E2090" s="10" t="str">
        <f>CONCATENATE(base_piv2[[#This Row],[kommune]]," (",base_piv2[[#This Row],[fotoår]],")")</f>
        <v>Agdenes  (2005)</v>
      </c>
      <c r="F2090" s="10" t="s">
        <v>468</v>
      </c>
      <c r="G2090" s="10">
        <v>30</v>
      </c>
      <c r="H2090" s="11" t="s">
        <v>911</v>
      </c>
    </row>
    <row r="2091" spans="1:8">
      <c r="A2091" s="10" t="s">
        <v>325</v>
      </c>
      <c r="B2091" s="10" t="str">
        <f>MID(base_piv2[[#This Row],[fnr fylke]],4,25)</f>
        <v>Sør-Trøndelag</v>
      </c>
      <c r="C2091" s="10" t="s">
        <v>777</v>
      </c>
      <c r="D2091" s="10" t="str">
        <f>MID(base_piv2[[#This Row],[knr kommune]],6,25)</f>
        <v xml:space="preserve">Agdenes </v>
      </c>
      <c r="E2091" s="10" t="str">
        <f>CONCATENATE(base_piv2[[#This Row],[kommune]]," (",base_piv2[[#This Row],[fotoår]],")")</f>
        <v>Agdenes  (2005)</v>
      </c>
      <c r="F2091" s="10" t="s">
        <v>918</v>
      </c>
      <c r="G2091" s="10">
        <v>4</v>
      </c>
      <c r="H2091" s="11" t="s">
        <v>911</v>
      </c>
    </row>
    <row r="2092" spans="1:8">
      <c r="A2092" s="10" t="s">
        <v>325</v>
      </c>
      <c r="B2092" s="10" t="str">
        <f>MID(base_piv2[[#This Row],[fnr fylke]],4,25)</f>
        <v>Sør-Trøndelag</v>
      </c>
      <c r="C2092" s="10" t="s">
        <v>777</v>
      </c>
      <c r="D2092" s="10" t="str">
        <f>MID(base_piv2[[#This Row],[knr kommune]],6,25)</f>
        <v xml:space="preserve">Agdenes </v>
      </c>
      <c r="E2092" s="10" t="str">
        <f>CONCATENATE(base_piv2[[#This Row],[kommune]]," (",base_piv2[[#This Row],[fotoår]],")")</f>
        <v>Agdenes  (2005)</v>
      </c>
      <c r="F2092" s="10" t="s">
        <v>470</v>
      </c>
      <c r="G2092" s="10">
        <v>13</v>
      </c>
      <c r="H2092" s="11" t="s">
        <v>911</v>
      </c>
    </row>
    <row r="2093" spans="1:8">
      <c r="A2093" s="10" t="s">
        <v>325</v>
      </c>
      <c r="B2093" s="10" t="str">
        <f>MID(base_piv2[[#This Row],[fnr fylke]],4,25)</f>
        <v>Sør-Trøndelag</v>
      </c>
      <c r="C2093" s="10" t="s">
        <v>777</v>
      </c>
      <c r="D2093" s="10" t="str">
        <f>MID(base_piv2[[#This Row],[knr kommune]],6,25)</f>
        <v xml:space="preserve">Agdenes </v>
      </c>
      <c r="E2093" s="10" t="str">
        <f>CONCATENATE(base_piv2[[#This Row],[kommune]]," (",base_piv2[[#This Row],[fotoår]],")")</f>
        <v>Agdenes  (2005)</v>
      </c>
      <c r="F2093" s="10" t="s">
        <v>471</v>
      </c>
      <c r="G2093" s="10">
        <v>0</v>
      </c>
      <c r="H2093" s="11" t="s">
        <v>911</v>
      </c>
    </row>
    <row r="2094" spans="1:8">
      <c r="A2094" s="10" t="s">
        <v>325</v>
      </c>
      <c r="B2094" s="10" t="str">
        <f>MID(base_piv2[[#This Row],[fnr fylke]],4,25)</f>
        <v>Sør-Trøndelag</v>
      </c>
      <c r="C2094" s="10" t="s">
        <v>777</v>
      </c>
      <c r="D2094" s="10" t="str">
        <f>MID(base_piv2[[#This Row],[knr kommune]],6,25)</f>
        <v xml:space="preserve">Agdenes </v>
      </c>
      <c r="E2094" s="10" t="str">
        <f>CONCATENATE(base_piv2[[#This Row],[kommune]]," (",base_piv2[[#This Row],[fotoår]],")")</f>
        <v>Agdenes  (2005)</v>
      </c>
      <c r="F2094" s="10" t="s">
        <v>472</v>
      </c>
      <c r="G2094" s="10">
        <v>24</v>
      </c>
      <c r="H2094" s="11" t="s">
        <v>911</v>
      </c>
    </row>
    <row r="2095" spans="1:8">
      <c r="A2095" s="10" t="s">
        <v>325</v>
      </c>
      <c r="B2095" s="10" t="str">
        <f>MID(base_piv2[[#This Row],[fnr fylke]],4,25)</f>
        <v>Sør-Trøndelag</v>
      </c>
      <c r="C2095" s="10" t="s">
        <v>778</v>
      </c>
      <c r="D2095" s="10" t="str">
        <f>MID(base_piv2[[#This Row],[knr kommune]],6,25)</f>
        <v xml:space="preserve">Rissa </v>
      </c>
      <c r="E2095" s="10" t="str">
        <f>CONCATENATE(base_piv2[[#This Row],[kommune]]," (",base_piv2[[#This Row],[fotoår]],")")</f>
        <v>Rissa  (2006)</v>
      </c>
      <c r="F2095" s="10" t="s">
        <v>467</v>
      </c>
      <c r="G2095" s="10">
        <v>98</v>
      </c>
      <c r="H2095" s="11" t="s">
        <v>910</v>
      </c>
    </row>
    <row r="2096" spans="1:8">
      <c r="A2096" s="10" t="s">
        <v>325</v>
      </c>
      <c r="B2096" s="10" t="str">
        <f>MID(base_piv2[[#This Row],[fnr fylke]],4,25)</f>
        <v>Sør-Trøndelag</v>
      </c>
      <c r="C2096" s="10" t="s">
        <v>778</v>
      </c>
      <c r="D2096" s="10" t="str">
        <f>MID(base_piv2[[#This Row],[knr kommune]],6,25)</f>
        <v xml:space="preserve">Rissa </v>
      </c>
      <c r="E2096" s="10" t="str">
        <f>CONCATENATE(base_piv2[[#This Row],[kommune]]," (",base_piv2[[#This Row],[fotoår]],")")</f>
        <v>Rissa  (2006)</v>
      </c>
      <c r="F2096" s="10" t="s">
        <v>466</v>
      </c>
      <c r="G2096" s="10">
        <v>13</v>
      </c>
      <c r="H2096" s="11" t="s">
        <v>910</v>
      </c>
    </row>
    <row r="2097" spans="1:8">
      <c r="A2097" s="10" t="s">
        <v>325</v>
      </c>
      <c r="B2097" s="10" t="str">
        <f>MID(base_piv2[[#This Row],[fnr fylke]],4,25)</f>
        <v>Sør-Trøndelag</v>
      </c>
      <c r="C2097" s="10" t="s">
        <v>778</v>
      </c>
      <c r="D2097" s="10" t="str">
        <f>MID(base_piv2[[#This Row],[knr kommune]],6,25)</f>
        <v xml:space="preserve">Rissa </v>
      </c>
      <c r="E2097" s="10" t="str">
        <f>CONCATENATE(base_piv2[[#This Row],[kommune]]," (",base_piv2[[#This Row],[fotoår]],")")</f>
        <v>Rissa  (2006)</v>
      </c>
      <c r="F2097" s="10" t="s">
        <v>468</v>
      </c>
      <c r="G2097" s="10">
        <v>91</v>
      </c>
      <c r="H2097" s="11" t="s">
        <v>910</v>
      </c>
    </row>
    <row r="2098" spans="1:8">
      <c r="A2098" s="10" t="s">
        <v>325</v>
      </c>
      <c r="B2098" s="10" t="str">
        <f>MID(base_piv2[[#This Row],[fnr fylke]],4,25)</f>
        <v>Sør-Trøndelag</v>
      </c>
      <c r="C2098" s="10" t="s">
        <v>778</v>
      </c>
      <c r="D2098" s="10" t="str">
        <f>MID(base_piv2[[#This Row],[knr kommune]],6,25)</f>
        <v xml:space="preserve">Rissa </v>
      </c>
      <c r="E2098" s="10" t="str">
        <f>CONCATENATE(base_piv2[[#This Row],[kommune]]," (",base_piv2[[#This Row],[fotoår]],")")</f>
        <v>Rissa  (2006)</v>
      </c>
      <c r="F2098" s="10" t="s">
        <v>918</v>
      </c>
      <c r="G2098" s="10">
        <v>34</v>
      </c>
      <c r="H2098" s="11" t="s">
        <v>910</v>
      </c>
    </row>
    <row r="2099" spans="1:8">
      <c r="A2099" s="10" t="s">
        <v>325</v>
      </c>
      <c r="B2099" s="10" t="str">
        <f>MID(base_piv2[[#This Row],[fnr fylke]],4,25)</f>
        <v>Sør-Trøndelag</v>
      </c>
      <c r="C2099" s="10" t="s">
        <v>778</v>
      </c>
      <c r="D2099" s="10" t="str">
        <f>MID(base_piv2[[#This Row],[knr kommune]],6,25)</f>
        <v xml:space="preserve">Rissa </v>
      </c>
      <c r="E2099" s="10" t="str">
        <f>CONCATENATE(base_piv2[[#This Row],[kommune]]," (",base_piv2[[#This Row],[fotoår]],")")</f>
        <v>Rissa  (2006)</v>
      </c>
      <c r="F2099" s="10" t="s">
        <v>470</v>
      </c>
      <c r="G2099" s="10">
        <v>41</v>
      </c>
      <c r="H2099" s="11" t="s">
        <v>910</v>
      </c>
    </row>
    <row r="2100" spans="1:8">
      <c r="A2100" s="10" t="s">
        <v>325</v>
      </c>
      <c r="B2100" s="10" t="str">
        <f>MID(base_piv2[[#This Row],[fnr fylke]],4,25)</f>
        <v>Sør-Trøndelag</v>
      </c>
      <c r="C2100" s="10" t="s">
        <v>778</v>
      </c>
      <c r="D2100" s="10" t="str">
        <f>MID(base_piv2[[#This Row],[knr kommune]],6,25)</f>
        <v xml:space="preserve">Rissa </v>
      </c>
      <c r="E2100" s="10" t="str">
        <f>CONCATENATE(base_piv2[[#This Row],[kommune]]," (",base_piv2[[#This Row],[fotoår]],")")</f>
        <v>Rissa  (2006)</v>
      </c>
      <c r="F2100" s="10" t="s">
        <v>471</v>
      </c>
      <c r="G2100" s="10">
        <v>6</v>
      </c>
      <c r="H2100" s="11" t="s">
        <v>910</v>
      </c>
    </row>
    <row r="2101" spans="1:8">
      <c r="A2101" s="10" t="s">
        <v>325</v>
      </c>
      <c r="B2101" s="10" t="str">
        <f>MID(base_piv2[[#This Row],[fnr fylke]],4,25)</f>
        <v>Sør-Trøndelag</v>
      </c>
      <c r="C2101" s="10" t="s">
        <v>778</v>
      </c>
      <c r="D2101" s="10" t="str">
        <f>MID(base_piv2[[#This Row],[knr kommune]],6,25)</f>
        <v xml:space="preserve">Rissa </v>
      </c>
      <c r="E2101" s="10" t="str">
        <f>CONCATENATE(base_piv2[[#This Row],[kommune]]," (",base_piv2[[#This Row],[fotoår]],")")</f>
        <v>Rissa  (2006)</v>
      </c>
      <c r="F2101" s="10" t="s">
        <v>472</v>
      </c>
      <c r="G2101" s="10">
        <v>34</v>
      </c>
      <c r="H2101" s="11" t="s">
        <v>910</v>
      </c>
    </row>
    <row r="2102" spans="1:8">
      <c r="A2102" s="10" t="s">
        <v>325</v>
      </c>
      <c r="B2102" s="10" t="str">
        <f>MID(base_piv2[[#This Row],[fnr fylke]],4,25)</f>
        <v>Sør-Trøndelag</v>
      </c>
      <c r="C2102" s="10" t="s">
        <v>779</v>
      </c>
      <c r="D2102" s="10" t="str">
        <f>MID(base_piv2[[#This Row],[knr kommune]],6,25)</f>
        <v xml:space="preserve">Bjugn </v>
      </c>
      <c r="E2102" s="10" t="str">
        <f>CONCATENATE(base_piv2[[#This Row],[kommune]]," (",base_piv2[[#This Row],[fotoår]],")")</f>
        <v>Bjugn  (2007)</v>
      </c>
      <c r="F2102" s="10" t="s">
        <v>467</v>
      </c>
      <c r="G2102" s="10">
        <v>68</v>
      </c>
      <c r="H2102" s="11" t="s">
        <v>907</v>
      </c>
    </row>
    <row r="2103" spans="1:8">
      <c r="A2103" s="10" t="s">
        <v>325</v>
      </c>
      <c r="B2103" s="10" t="str">
        <f>MID(base_piv2[[#This Row],[fnr fylke]],4,25)</f>
        <v>Sør-Trøndelag</v>
      </c>
      <c r="C2103" s="10" t="s">
        <v>779</v>
      </c>
      <c r="D2103" s="10" t="str">
        <f>MID(base_piv2[[#This Row],[knr kommune]],6,25)</f>
        <v xml:space="preserve">Bjugn </v>
      </c>
      <c r="E2103" s="10" t="str">
        <f>CONCATENATE(base_piv2[[#This Row],[kommune]]," (",base_piv2[[#This Row],[fotoår]],")")</f>
        <v>Bjugn  (2007)</v>
      </c>
      <c r="F2103" s="10" t="s">
        <v>466</v>
      </c>
      <c r="G2103" s="10">
        <v>10</v>
      </c>
      <c r="H2103" s="11" t="s">
        <v>907</v>
      </c>
    </row>
    <row r="2104" spans="1:8">
      <c r="A2104" s="10" t="s">
        <v>325</v>
      </c>
      <c r="B2104" s="10" t="str">
        <f>MID(base_piv2[[#This Row],[fnr fylke]],4,25)</f>
        <v>Sør-Trøndelag</v>
      </c>
      <c r="C2104" s="10" t="s">
        <v>779</v>
      </c>
      <c r="D2104" s="10" t="str">
        <f>MID(base_piv2[[#This Row],[knr kommune]],6,25)</f>
        <v xml:space="preserve">Bjugn </v>
      </c>
      <c r="E2104" s="10" t="str">
        <f>CONCATENATE(base_piv2[[#This Row],[kommune]]," (",base_piv2[[#This Row],[fotoår]],")")</f>
        <v>Bjugn  (2007)</v>
      </c>
      <c r="F2104" s="10" t="s">
        <v>468</v>
      </c>
      <c r="G2104" s="10">
        <v>47</v>
      </c>
      <c r="H2104" s="11" t="s">
        <v>907</v>
      </c>
    </row>
    <row r="2105" spans="1:8">
      <c r="A2105" s="10" t="s">
        <v>325</v>
      </c>
      <c r="B2105" s="10" t="str">
        <f>MID(base_piv2[[#This Row],[fnr fylke]],4,25)</f>
        <v>Sør-Trøndelag</v>
      </c>
      <c r="C2105" s="10" t="s">
        <v>779</v>
      </c>
      <c r="D2105" s="10" t="str">
        <f>MID(base_piv2[[#This Row],[knr kommune]],6,25)</f>
        <v xml:space="preserve">Bjugn </v>
      </c>
      <c r="E2105" s="10" t="str">
        <f>CONCATENATE(base_piv2[[#This Row],[kommune]]," (",base_piv2[[#This Row],[fotoår]],")")</f>
        <v>Bjugn  (2007)</v>
      </c>
      <c r="F2105" s="10" t="s">
        <v>918</v>
      </c>
      <c r="G2105" s="10">
        <v>31</v>
      </c>
      <c r="H2105" s="11" t="s">
        <v>907</v>
      </c>
    </row>
    <row r="2106" spans="1:8">
      <c r="A2106" s="10" t="s">
        <v>325</v>
      </c>
      <c r="B2106" s="10" t="str">
        <f>MID(base_piv2[[#This Row],[fnr fylke]],4,25)</f>
        <v>Sør-Trøndelag</v>
      </c>
      <c r="C2106" s="10" t="s">
        <v>779</v>
      </c>
      <c r="D2106" s="10" t="str">
        <f>MID(base_piv2[[#This Row],[knr kommune]],6,25)</f>
        <v xml:space="preserve">Bjugn </v>
      </c>
      <c r="E2106" s="10" t="str">
        <f>CONCATENATE(base_piv2[[#This Row],[kommune]]," (",base_piv2[[#This Row],[fotoår]],")")</f>
        <v>Bjugn  (2007)</v>
      </c>
      <c r="F2106" s="10" t="s">
        <v>470</v>
      </c>
      <c r="G2106" s="10">
        <v>9</v>
      </c>
      <c r="H2106" s="11" t="s">
        <v>907</v>
      </c>
    </row>
    <row r="2107" spans="1:8">
      <c r="A2107" s="10" t="s">
        <v>325</v>
      </c>
      <c r="B2107" s="10" t="str">
        <f>MID(base_piv2[[#This Row],[fnr fylke]],4,25)</f>
        <v>Sør-Trøndelag</v>
      </c>
      <c r="C2107" s="10" t="s">
        <v>779</v>
      </c>
      <c r="D2107" s="10" t="str">
        <f>MID(base_piv2[[#This Row],[knr kommune]],6,25)</f>
        <v xml:space="preserve">Bjugn </v>
      </c>
      <c r="E2107" s="10" t="str">
        <f>CONCATENATE(base_piv2[[#This Row],[kommune]]," (",base_piv2[[#This Row],[fotoår]],")")</f>
        <v>Bjugn  (2007)</v>
      </c>
      <c r="F2107" s="10" t="s">
        <v>471</v>
      </c>
      <c r="G2107" s="10">
        <v>7</v>
      </c>
      <c r="H2107" s="11" t="s">
        <v>907</v>
      </c>
    </row>
    <row r="2108" spans="1:8">
      <c r="A2108" s="10" t="s">
        <v>325</v>
      </c>
      <c r="B2108" s="10" t="str">
        <f>MID(base_piv2[[#This Row],[fnr fylke]],4,25)</f>
        <v>Sør-Trøndelag</v>
      </c>
      <c r="C2108" s="10" t="s">
        <v>779</v>
      </c>
      <c r="D2108" s="10" t="str">
        <f>MID(base_piv2[[#This Row],[knr kommune]],6,25)</f>
        <v xml:space="preserve">Bjugn </v>
      </c>
      <c r="E2108" s="10" t="str">
        <f>CONCATENATE(base_piv2[[#This Row],[kommune]]," (",base_piv2[[#This Row],[fotoår]],")")</f>
        <v>Bjugn  (2007)</v>
      </c>
      <c r="F2108" s="10" t="s">
        <v>472</v>
      </c>
      <c r="G2108" s="10">
        <v>43</v>
      </c>
      <c r="H2108" s="11" t="s">
        <v>907</v>
      </c>
    </row>
    <row r="2109" spans="1:8">
      <c r="A2109" s="10" t="s">
        <v>325</v>
      </c>
      <c r="B2109" s="10" t="str">
        <f>MID(base_piv2[[#This Row],[fnr fylke]],4,25)</f>
        <v>Sør-Trøndelag</v>
      </c>
      <c r="C2109" s="10" t="s">
        <v>780</v>
      </c>
      <c r="D2109" s="10" t="str">
        <f>MID(base_piv2[[#This Row],[knr kommune]],6,25)</f>
        <v xml:space="preserve">Åfjord </v>
      </c>
      <c r="E2109" s="10" t="str">
        <f>CONCATENATE(base_piv2[[#This Row],[kommune]]," (",base_piv2[[#This Row],[fotoår]],")")</f>
        <v>Åfjord  (2008)</v>
      </c>
      <c r="F2109" s="10" t="s">
        <v>467</v>
      </c>
      <c r="G2109" s="10">
        <v>35</v>
      </c>
      <c r="H2109" s="11" t="s">
        <v>909</v>
      </c>
    </row>
    <row r="2110" spans="1:8">
      <c r="A2110" s="10" t="s">
        <v>325</v>
      </c>
      <c r="B2110" s="10" t="str">
        <f>MID(base_piv2[[#This Row],[fnr fylke]],4,25)</f>
        <v>Sør-Trøndelag</v>
      </c>
      <c r="C2110" s="10" t="s">
        <v>780</v>
      </c>
      <c r="D2110" s="10" t="str">
        <f>MID(base_piv2[[#This Row],[knr kommune]],6,25)</f>
        <v xml:space="preserve">Åfjord </v>
      </c>
      <c r="E2110" s="10" t="str">
        <f>CONCATENATE(base_piv2[[#This Row],[kommune]]," (",base_piv2[[#This Row],[fotoår]],")")</f>
        <v>Åfjord  (2008)</v>
      </c>
      <c r="F2110" s="10" t="s">
        <v>466</v>
      </c>
      <c r="G2110" s="10">
        <v>27</v>
      </c>
      <c r="H2110" s="11" t="s">
        <v>909</v>
      </c>
    </row>
    <row r="2111" spans="1:8">
      <c r="A2111" s="10" t="s">
        <v>325</v>
      </c>
      <c r="B2111" s="10" t="str">
        <f>MID(base_piv2[[#This Row],[fnr fylke]],4,25)</f>
        <v>Sør-Trøndelag</v>
      </c>
      <c r="C2111" s="10" t="s">
        <v>780</v>
      </c>
      <c r="D2111" s="10" t="str">
        <f>MID(base_piv2[[#This Row],[knr kommune]],6,25)</f>
        <v xml:space="preserve">Åfjord </v>
      </c>
      <c r="E2111" s="10" t="str">
        <f>CONCATENATE(base_piv2[[#This Row],[kommune]]," (",base_piv2[[#This Row],[fotoår]],")")</f>
        <v>Åfjord  (2008)</v>
      </c>
      <c r="F2111" s="10" t="s">
        <v>468</v>
      </c>
      <c r="G2111" s="10">
        <v>22</v>
      </c>
      <c r="H2111" s="11" t="s">
        <v>909</v>
      </c>
    </row>
    <row r="2112" spans="1:8">
      <c r="A2112" s="10" t="s">
        <v>325</v>
      </c>
      <c r="B2112" s="10" t="str">
        <f>MID(base_piv2[[#This Row],[fnr fylke]],4,25)</f>
        <v>Sør-Trøndelag</v>
      </c>
      <c r="C2112" s="10" t="s">
        <v>780</v>
      </c>
      <c r="D2112" s="10" t="str">
        <f>MID(base_piv2[[#This Row],[knr kommune]],6,25)</f>
        <v xml:space="preserve">Åfjord </v>
      </c>
      <c r="E2112" s="10" t="str">
        <f>CONCATENATE(base_piv2[[#This Row],[kommune]]," (",base_piv2[[#This Row],[fotoår]],")")</f>
        <v>Åfjord  (2008)</v>
      </c>
      <c r="F2112" s="10" t="s">
        <v>918</v>
      </c>
      <c r="G2112" s="10">
        <v>42</v>
      </c>
      <c r="H2112" s="11" t="s">
        <v>909</v>
      </c>
    </row>
    <row r="2113" spans="1:8">
      <c r="A2113" s="10" t="s">
        <v>325</v>
      </c>
      <c r="B2113" s="10" t="str">
        <f>MID(base_piv2[[#This Row],[fnr fylke]],4,25)</f>
        <v>Sør-Trøndelag</v>
      </c>
      <c r="C2113" s="10" t="s">
        <v>780</v>
      </c>
      <c r="D2113" s="10" t="str">
        <f>MID(base_piv2[[#This Row],[knr kommune]],6,25)</f>
        <v xml:space="preserve">Åfjord </v>
      </c>
      <c r="E2113" s="10" t="str">
        <f>CONCATENATE(base_piv2[[#This Row],[kommune]]," (",base_piv2[[#This Row],[fotoår]],")")</f>
        <v>Åfjord  (2008)</v>
      </c>
      <c r="F2113" s="10" t="s">
        <v>470</v>
      </c>
      <c r="G2113" s="10">
        <v>9</v>
      </c>
      <c r="H2113" s="11" t="s">
        <v>909</v>
      </c>
    </row>
    <row r="2114" spans="1:8">
      <c r="A2114" s="10" t="s">
        <v>325</v>
      </c>
      <c r="B2114" s="10" t="str">
        <f>MID(base_piv2[[#This Row],[fnr fylke]],4,25)</f>
        <v>Sør-Trøndelag</v>
      </c>
      <c r="C2114" s="10" t="s">
        <v>780</v>
      </c>
      <c r="D2114" s="10" t="str">
        <f>MID(base_piv2[[#This Row],[knr kommune]],6,25)</f>
        <v xml:space="preserve">Åfjord </v>
      </c>
      <c r="E2114" s="10" t="str">
        <f>CONCATENATE(base_piv2[[#This Row],[kommune]]," (",base_piv2[[#This Row],[fotoår]],")")</f>
        <v>Åfjord  (2008)</v>
      </c>
      <c r="F2114" s="10" t="s">
        <v>471</v>
      </c>
      <c r="G2114" s="10">
        <v>6</v>
      </c>
      <c r="H2114" s="11" t="s">
        <v>909</v>
      </c>
    </row>
    <row r="2115" spans="1:8">
      <c r="A2115" s="10" t="s">
        <v>325</v>
      </c>
      <c r="B2115" s="10" t="str">
        <f>MID(base_piv2[[#This Row],[fnr fylke]],4,25)</f>
        <v>Sør-Trøndelag</v>
      </c>
      <c r="C2115" s="10" t="s">
        <v>780</v>
      </c>
      <c r="D2115" s="10" t="str">
        <f>MID(base_piv2[[#This Row],[knr kommune]],6,25)</f>
        <v xml:space="preserve">Åfjord </v>
      </c>
      <c r="E2115" s="10" t="str">
        <f>CONCATENATE(base_piv2[[#This Row],[kommune]]," (",base_piv2[[#This Row],[fotoår]],")")</f>
        <v>Åfjord  (2008)</v>
      </c>
      <c r="F2115" s="10" t="s">
        <v>472</v>
      </c>
      <c r="G2115" s="10">
        <v>48</v>
      </c>
      <c r="H2115" s="11" t="s">
        <v>909</v>
      </c>
    </row>
    <row r="2116" spans="1:8">
      <c r="A2116" s="10" t="s">
        <v>325</v>
      </c>
      <c r="B2116" s="10" t="str">
        <f>MID(base_piv2[[#This Row],[fnr fylke]],4,25)</f>
        <v>Sør-Trøndelag</v>
      </c>
      <c r="C2116" s="10" t="s">
        <v>781</v>
      </c>
      <c r="D2116" s="10" t="str">
        <f>MID(base_piv2[[#This Row],[knr kommune]],6,25)</f>
        <v xml:space="preserve">Roan </v>
      </c>
      <c r="E2116" s="10" t="str">
        <f>CONCATENATE(base_piv2[[#This Row],[kommune]]," (",base_piv2[[#This Row],[fotoår]],")")</f>
        <v>Roan  (2000)</v>
      </c>
      <c r="F2116" s="10" t="s">
        <v>467</v>
      </c>
      <c r="G2116" s="10">
        <v>16</v>
      </c>
      <c r="H2116" s="11" t="s">
        <v>914</v>
      </c>
    </row>
    <row r="2117" spans="1:8">
      <c r="A2117" s="10" t="s">
        <v>325</v>
      </c>
      <c r="B2117" s="10" t="str">
        <f>MID(base_piv2[[#This Row],[fnr fylke]],4,25)</f>
        <v>Sør-Trøndelag</v>
      </c>
      <c r="C2117" s="10" t="s">
        <v>781</v>
      </c>
      <c r="D2117" s="10" t="str">
        <f>MID(base_piv2[[#This Row],[knr kommune]],6,25)</f>
        <v xml:space="preserve">Roan </v>
      </c>
      <c r="E2117" s="10" t="str">
        <f>CONCATENATE(base_piv2[[#This Row],[kommune]]," (",base_piv2[[#This Row],[fotoår]],")")</f>
        <v>Roan  (2000)</v>
      </c>
      <c r="F2117" s="10" t="s">
        <v>466</v>
      </c>
      <c r="G2117" s="10">
        <v>13</v>
      </c>
      <c r="H2117" s="11" t="s">
        <v>914</v>
      </c>
    </row>
    <row r="2118" spans="1:8">
      <c r="A2118" s="10" t="s">
        <v>325</v>
      </c>
      <c r="B2118" s="10" t="str">
        <f>MID(base_piv2[[#This Row],[fnr fylke]],4,25)</f>
        <v>Sør-Trøndelag</v>
      </c>
      <c r="C2118" s="10" t="s">
        <v>781</v>
      </c>
      <c r="D2118" s="10" t="str">
        <f>MID(base_piv2[[#This Row],[knr kommune]],6,25)</f>
        <v xml:space="preserve">Roan </v>
      </c>
      <c r="E2118" s="10" t="str">
        <f>CONCATENATE(base_piv2[[#This Row],[kommune]]," (",base_piv2[[#This Row],[fotoår]],")")</f>
        <v>Roan  (2000)</v>
      </c>
      <c r="F2118" s="10" t="s">
        <v>468</v>
      </c>
      <c r="G2118" s="10">
        <v>20</v>
      </c>
      <c r="H2118" s="11" t="s">
        <v>914</v>
      </c>
    </row>
    <row r="2119" spans="1:8">
      <c r="A2119" s="10" t="s">
        <v>325</v>
      </c>
      <c r="B2119" s="10" t="str">
        <f>MID(base_piv2[[#This Row],[fnr fylke]],4,25)</f>
        <v>Sør-Trøndelag</v>
      </c>
      <c r="C2119" s="10" t="s">
        <v>781</v>
      </c>
      <c r="D2119" s="10" t="str">
        <f>MID(base_piv2[[#This Row],[knr kommune]],6,25)</f>
        <v xml:space="preserve">Roan </v>
      </c>
      <c r="E2119" s="10" t="str">
        <f>CONCATENATE(base_piv2[[#This Row],[kommune]]," (",base_piv2[[#This Row],[fotoår]],")")</f>
        <v>Roan  (2000)</v>
      </c>
      <c r="F2119" s="10" t="s">
        <v>918</v>
      </c>
      <c r="G2119" s="10">
        <v>9</v>
      </c>
      <c r="H2119" s="11" t="s">
        <v>914</v>
      </c>
    </row>
    <row r="2120" spans="1:8">
      <c r="A2120" s="10" t="s">
        <v>325</v>
      </c>
      <c r="B2120" s="10" t="str">
        <f>MID(base_piv2[[#This Row],[fnr fylke]],4,25)</f>
        <v>Sør-Trøndelag</v>
      </c>
      <c r="C2120" s="10" t="s">
        <v>781</v>
      </c>
      <c r="D2120" s="10" t="str">
        <f>MID(base_piv2[[#This Row],[knr kommune]],6,25)</f>
        <v xml:space="preserve">Roan </v>
      </c>
      <c r="E2120" s="10" t="str">
        <f>CONCATENATE(base_piv2[[#This Row],[kommune]]," (",base_piv2[[#This Row],[fotoår]],")")</f>
        <v>Roan  (2000)</v>
      </c>
      <c r="F2120" s="10" t="s">
        <v>470</v>
      </c>
      <c r="G2120" s="10">
        <v>15</v>
      </c>
      <c r="H2120" s="11" t="s">
        <v>914</v>
      </c>
    </row>
    <row r="2121" spans="1:8">
      <c r="A2121" s="10" t="s">
        <v>325</v>
      </c>
      <c r="B2121" s="10" t="str">
        <f>MID(base_piv2[[#This Row],[fnr fylke]],4,25)</f>
        <v>Sør-Trøndelag</v>
      </c>
      <c r="C2121" s="10" t="s">
        <v>781</v>
      </c>
      <c r="D2121" s="10" t="str">
        <f>MID(base_piv2[[#This Row],[knr kommune]],6,25)</f>
        <v xml:space="preserve">Roan </v>
      </c>
      <c r="E2121" s="10" t="str">
        <f>CONCATENATE(base_piv2[[#This Row],[kommune]]," (",base_piv2[[#This Row],[fotoår]],")")</f>
        <v>Roan  (2000)</v>
      </c>
      <c r="F2121" s="10" t="s">
        <v>471</v>
      </c>
      <c r="G2121" s="10">
        <v>1</v>
      </c>
      <c r="H2121" s="11" t="s">
        <v>914</v>
      </c>
    </row>
    <row r="2122" spans="1:8">
      <c r="A2122" s="10" t="s">
        <v>325</v>
      </c>
      <c r="B2122" s="10" t="str">
        <f>MID(base_piv2[[#This Row],[fnr fylke]],4,25)</f>
        <v>Sør-Trøndelag</v>
      </c>
      <c r="C2122" s="10" t="s">
        <v>781</v>
      </c>
      <c r="D2122" s="10" t="str">
        <f>MID(base_piv2[[#This Row],[knr kommune]],6,25)</f>
        <v xml:space="preserve">Roan </v>
      </c>
      <c r="E2122" s="10" t="str">
        <f>CONCATENATE(base_piv2[[#This Row],[kommune]]," (",base_piv2[[#This Row],[fotoår]],")")</f>
        <v>Roan  (2000)</v>
      </c>
      <c r="F2122" s="10" t="s">
        <v>472</v>
      </c>
      <c r="G2122" s="10">
        <v>18</v>
      </c>
      <c r="H2122" s="11" t="s">
        <v>914</v>
      </c>
    </row>
    <row r="2123" spans="1:8">
      <c r="A2123" s="10" t="s">
        <v>325</v>
      </c>
      <c r="B2123" s="10" t="str">
        <f>MID(base_piv2[[#This Row],[fnr fylke]],4,25)</f>
        <v>Sør-Trøndelag</v>
      </c>
      <c r="C2123" s="10" t="s">
        <v>782</v>
      </c>
      <c r="D2123" s="10" t="str">
        <f>MID(base_piv2[[#This Row],[knr kommune]],6,25)</f>
        <v xml:space="preserve">Osen </v>
      </c>
      <c r="E2123" s="10" t="str">
        <f>CONCATENATE(base_piv2[[#This Row],[kommune]]," (",base_piv2[[#This Row],[fotoår]],")")</f>
        <v>Osen  (2002)</v>
      </c>
      <c r="F2123" s="10" t="s">
        <v>467</v>
      </c>
      <c r="G2123" s="10">
        <v>22</v>
      </c>
      <c r="H2123" s="11" t="s">
        <v>906</v>
      </c>
    </row>
    <row r="2124" spans="1:8">
      <c r="A2124" s="10" t="s">
        <v>325</v>
      </c>
      <c r="B2124" s="10" t="str">
        <f>MID(base_piv2[[#This Row],[fnr fylke]],4,25)</f>
        <v>Sør-Trøndelag</v>
      </c>
      <c r="C2124" s="10" t="s">
        <v>782</v>
      </c>
      <c r="D2124" s="10" t="str">
        <f>MID(base_piv2[[#This Row],[knr kommune]],6,25)</f>
        <v xml:space="preserve">Osen </v>
      </c>
      <c r="E2124" s="10" t="str">
        <f>CONCATENATE(base_piv2[[#This Row],[kommune]]," (",base_piv2[[#This Row],[fotoår]],")")</f>
        <v>Osen  (2002)</v>
      </c>
      <c r="F2124" s="10" t="s">
        <v>466</v>
      </c>
      <c r="G2124" s="10">
        <v>11</v>
      </c>
      <c r="H2124" s="11" t="s">
        <v>906</v>
      </c>
    </row>
    <row r="2125" spans="1:8">
      <c r="A2125" s="10" t="s">
        <v>325</v>
      </c>
      <c r="B2125" s="10" t="str">
        <f>MID(base_piv2[[#This Row],[fnr fylke]],4,25)</f>
        <v>Sør-Trøndelag</v>
      </c>
      <c r="C2125" s="10" t="s">
        <v>782</v>
      </c>
      <c r="D2125" s="10" t="str">
        <f>MID(base_piv2[[#This Row],[knr kommune]],6,25)</f>
        <v xml:space="preserve">Osen </v>
      </c>
      <c r="E2125" s="10" t="str">
        <f>CONCATENATE(base_piv2[[#This Row],[kommune]]," (",base_piv2[[#This Row],[fotoår]],")")</f>
        <v>Osen  (2002)</v>
      </c>
      <c r="F2125" s="10" t="s">
        <v>468</v>
      </c>
      <c r="G2125" s="10">
        <v>8</v>
      </c>
      <c r="H2125" s="11" t="s">
        <v>906</v>
      </c>
    </row>
    <row r="2126" spans="1:8">
      <c r="A2126" s="10" t="s">
        <v>325</v>
      </c>
      <c r="B2126" s="10" t="str">
        <f>MID(base_piv2[[#This Row],[fnr fylke]],4,25)</f>
        <v>Sør-Trøndelag</v>
      </c>
      <c r="C2126" s="10" t="s">
        <v>782</v>
      </c>
      <c r="D2126" s="10" t="str">
        <f>MID(base_piv2[[#This Row],[knr kommune]],6,25)</f>
        <v xml:space="preserve">Osen </v>
      </c>
      <c r="E2126" s="10" t="str">
        <f>CONCATENATE(base_piv2[[#This Row],[kommune]]," (",base_piv2[[#This Row],[fotoår]],")")</f>
        <v>Osen  (2002)</v>
      </c>
      <c r="F2126" s="10" t="s">
        <v>918</v>
      </c>
      <c r="G2126" s="10">
        <v>13</v>
      </c>
      <c r="H2126" s="11" t="s">
        <v>906</v>
      </c>
    </row>
    <row r="2127" spans="1:8">
      <c r="A2127" s="10" t="s">
        <v>325</v>
      </c>
      <c r="B2127" s="10" t="str">
        <f>MID(base_piv2[[#This Row],[fnr fylke]],4,25)</f>
        <v>Sør-Trøndelag</v>
      </c>
      <c r="C2127" s="10" t="s">
        <v>782</v>
      </c>
      <c r="D2127" s="10" t="str">
        <f>MID(base_piv2[[#This Row],[knr kommune]],6,25)</f>
        <v xml:space="preserve">Osen </v>
      </c>
      <c r="E2127" s="10" t="str">
        <f>CONCATENATE(base_piv2[[#This Row],[kommune]]," (",base_piv2[[#This Row],[fotoår]],")")</f>
        <v>Osen  (2002)</v>
      </c>
      <c r="F2127" s="10" t="s">
        <v>470</v>
      </c>
      <c r="G2127" s="10">
        <v>8</v>
      </c>
      <c r="H2127" s="11" t="s">
        <v>906</v>
      </c>
    </row>
    <row r="2128" spans="1:8">
      <c r="A2128" s="10" t="s">
        <v>325</v>
      </c>
      <c r="B2128" s="10" t="str">
        <f>MID(base_piv2[[#This Row],[fnr fylke]],4,25)</f>
        <v>Sør-Trøndelag</v>
      </c>
      <c r="C2128" s="10" t="s">
        <v>782</v>
      </c>
      <c r="D2128" s="10" t="str">
        <f>MID(base_piv2[[#This Row],[knr kommune]],6,25)</f>
        <v xml:space="preserve">Osen </v>
      </c>
      <c r="E2128" s="10" t="str">
        <f>CONCATENATE(base_piv2[[#This Row],[kommune]]," (",base_piv2[[#This Row],[fotoår]],")")</f>
        <v>Osen  (2002)</v>
      </c>
      <c r="F2128" s="10" t="s">
        <v>471</v>
      </c>
      <c r="G2128" s="10">
        <v>9</v>
      </c>
      <c r="H2128" s="11" t="s">
        <v>906</v>
      </c>
    </row>
    <row r="2129" spans="1:8">
      <c r="A2129" s="10" t="s">
        <v>325</v>
      </c>
      <c r="B2129" s="10" t="str">
        <f>MID(base_piv2[[#This Row],[fnr fylke]],4,25)</f>
        <v>Sør-Trøndelag</v>
      </c>
      <c r="C2129" s="10" t="s">
        <v>782</v>
      </c>
      <c r="D2129" s="10" t="str">
        <f>MID(base_piv2[[#This Row],[knr kommune]],6,25)</f>
        <v xml:space="preserve">Osen </v>
      </c>
      <c r="E2129" s="10" t="str">
        <f>CONCATENATE(base_piv2[[#This Row],[kommune]]," (",base_piv2[[#This Row],[fotoår]],")")</f>
        <v>Osen  (2002)</v>
      </c>
      <c r="F2129" s="10" t="s">
        <v>472</v>
      </c>
      <c r="G2129" s="10">
        <v>17</v>
      </c>
      <c r="H2129" s="11" t="s">
        <v>906</v>
      </c>
    </row>
    <row r="2130" spans="1:8">
      <c r="A2130" s="10" t="s">
        <v>325</v>
      </c>
      <c r="B2130" s="10" t="str">
        <f>MID(base_piv2[[#This Row],[fnr fylke]],4,25)</f>
        <v>Sør-Trøndelag</v>
      </c>
      <c r="C2130" s="10" t="s">
        <v>783</v>
      </c>
      <c r="D2130" s="10" t="str">
        <f>MID(base_piv2[[#This Row],[knr kommune]],6,25)</f>
        <v xml:space="preserve">Oppdal </v>
      </c>
      <c r="E2130" s="10" t="str">
        <f>CONCATENATE(base_piv2[[#This Row],[kommune]]," (",base_piv2[[#This Row],[fotoår]],")")</f>
        <v>Oppdal  (2002)</v>
      </c>
      <c r="F2130" s="10" t="s">
        <v>467</v>
      </c>
      <c r="G2130" s="10">
        <v>50</v>
      </c>
      <c r="H2130" s="11" t="s">
        <v>906</v>
      </c>
    </row>
    <row r="2131" spans="1:8">
      <c r="A2131" s="10" t="s">
        <v>325</v>
      </c>
      <c r="B2131" s="10" t="str">
        <f>MID(base_piv2[[#This Row],[fnr fylke]],4,25)</f>
        <v>Sør-Trøndelag</v>
      </c>
      <c r="C2131" s="10" t="s">
        <v>783</v>
      </c>
      <c r="D2131" s="10" t="str">
        <f>MID(base_piv2[[#This Row],[knr kommune]],6,25)</f>
        <v xml:space="preserve">Oppdal </v>
      </c>
      <c r="E2131" s="10" t="str">
        <f>CONCATENATE(base_piv2[[#This Row],[kommune]]," (",base_piv2[[#This Row],[fotoår]],")")</f>
        <v>Oppdal  (2002)</v>
      </c>
      <c r="F2131" s="10" t="s">
        <v>466</v>
      </c>
      <c r="G2131" s="10">
        <v>175</v>
      </c>
      <c r="H2131" s="11" t="s">
        <v>906</v>
      </c>
    </row>
    <row r="2132" spans="1:8">
      <c r="A2132" s="10" t="s">
        <v>325</v>
      </c>
      <c r="B2132" s="10" t="str">
        <f>MID(base_piv2[[#This Row],[fnr fylke]],4,25)</f>
        <v>Sør-Trøndelag</v>
      </c>
      <c r="C2132" s="10" t="s">
        <v>783</v>
      </c>
      <c r="D2132" s="10" t="str">
        <f>MID(base_piv2[[#This Row],[knr kommune]],6,25)</f>
        <v xml:space="preserve">Oppdal </v>
      </c>
      <c r="E2132" s="10" t="str">
        <f>CONCATENATE(base_piv2[[#This Row],[kommune]]," (",base_piv2[[#This Row],[fotoår]],")")</f>
        <v>Oppdal  (2002)</v>
      </c>
      <c r="F2132" s="10" t="s">
        <v>468</v>
      </c>
      <c r="G2132" s="10">
        <v>111</v>
      </c>
      <c r="H2132" s="11" t="s">
        <v>906</v>
      </c>
    </row>
    <row r="2133" spans="1:8">
      <c r="A2133" s="10" t="s">
        <v>325</v>
      </c>
      <c r="B2133" s="10" t="str">
        <f>MID(base_piv2[[#This Row],[fnr fylke]],4,25)</f>
        <v>Sør-Trøndelag</v>
      </c>
      <c r="C2133" s="10" t="s">
        <v>783</v>
      </c>
      <c r="D2133" s="10" t="str">
        <f>MID(base_piv2[[#This Row],[knr kommune]],6,25)</f>
        <v xml:space="preserve">Oppdal </v>
      </c>
      <c r="E2133" s="10" t="str">
        <f>CONCATENATE(base_piv2[[#This Row],[kommune]]," (",base_piv2[[#This Row],[fotoår]],")")</f>
        <v>Oppdal  (2002)</v>
      </c>
      <c r="F2133" s="10" t="s">
        <v>918</v>
      </c>
      <c r="G2133" s="10">
        <v>82</v>
      </c>
      <c r="H2133" s="11" t="s">
        <v>906</v>
      </c>
    </row>
    <row r="2134" spans="1:8">
      <c r="A2134" s="10" t="s">
        <v>325</v>
      </c>
      <c r="B2134" s="10" t="str">
        <f>MID(base_piv2[[#This Row],[fnr fylke]],4,25)</f>
        <v>Sør-Trøndelag</v>
      </c>
      <c r="C2134" s="10" t="s">
        <v>783</v>
      </c>
      <c r="D2134" s="10" t="str">
        <f>MID(base_piv2[[#This Row],[knr kommune]],6,25)</f>
        <v xml:space="preserve">Oppdal </v>
      </c>
      <c r="E2134" s="10" t="str">
        <f>CONCATENATE(base_piv2[[#This Row],[kommune]]," (",base_piv2[[#This Row],[fotoår]],")")</f>
        <v>Oppdal  (2002)</v>
      </c>
      <c r="F2134" s="10" t="s">
        <v>470</v>
      </c>
      <c r="G2134" s="10">
        <v>133</v>
      </c>
      <c r="H2134" s="11" t="s">
        <v>906</v>
      </c>
    </row>
    <row r="2135" spans="1:8">
      <c r="A2135" s="10" t="s">
        <v>325</v>
      </c>
      <c r="B2135" s="10" t="str">
        <f>MID(base_piv2[[#This Row],[fnr fylke]],4,25)</f>
        <v>Sør-Trøndelag</v>
      </c>
      <c r="C2135" s="10" t="s">
        <v>783</v>
      </c>
      <c r="D2135" s="10" t="str">
        <f>MID(base_piv2[[#This Row],[knr kommune]],6,25)</f>
        <v xml:space="preserve">Oppdal </v>
      </c>
      <c r="E2135" s="10" t="str">
        <f>CONCATENATE(base_piv2[[#This Row],[kommune]]," (",base_piv2[[#This Row],[fotoår]],")")</f>
        <v>Oppdal  (2002)</v>
      </c>
      <c r="F2135" s="10" t="s">
        <v>471</v>
      </c>
      <c r="G2135" s="10">
        <v>2</v>
      </c>
      <c r="H2135" s="11" t="s">
        <v>906</v>
      </c>
    </row>
    <row r="2136" spans="1:8">
      <c r="A2136" s="10" t="s">
        <v>325</v>
      </c>
      <c r="B2136" s="10" t="str">
        <f>MID(base_piv2[[#This Row],[fnr fylke]],4,25)</f>
        <v>Sør-Trøndelag</v>
      </c>
      <c r="C2136" s="10" t="s">
        <v>783</v>
      </c>
      <c r="D2136" s="10" t="str">
        <f>MID(base_piv2[[#This Row],[knr kommune]],6,25)</f>
        <v xml:space="preserve">Oppdal </v>
      </c>
      <c r="E2136" s="10" t="str">
        <f>CONCATENATE(base_piv2[[#This Row],[kommune]]," (",base_piv2[[#This Row],[fotoår]],")")</f>
        <v>Oppdal  (2002)</v>
      </c>
      <c r="F2136" s="10" t="s">
        <v>472</v>
      </c>
      <c r="G2136" s="10">
        <v>93</v>
      </c>
      <c r="H2136" s="11" t="s">
        <v>906</v>
      </c>
    </row>
    <row r="2137" spans="1:8">
      <c r="A2137" s="10" t="s">
        <v>325</v>
      </c>
      <c r="B2137" s="10" t="str">
        <f>MID(base_piv2[[#This Row],[fnr fylke]],4,25)</f>
        <v>Sør-Trøndelag</v>
      </c>
      <c r="C2137" s="10" t="s">
        <v>784</v>
      </c>
      <c r="D2137" s="10" t="str">
        <f>MID(base_piv2[[#This Row],[knr kommune]],6,25)</f>
        <v xml:space="preserve">Rennebu </v>
      </c>
      <c r="E2137" s="10" t="str">
        <f>CONCATENATE(base_piv2[[#This Row],[kommune]]," (",base_piv2[[#This Row],[fotoår]],")")</f>
        <v>Rennebu  (2005)</v>
      </c>
      <c r="F2137" s="10" t="s">
        <v>467</v>
      </c>
      <c r="G2137" s="10">
        <v>10</v>
      </c>
      <c r="H2137" s="11" t="s">
        <v>911</v>
      </c>
    </row>
    <row r="2138" spans="1:8">
      <c r="A2138" s="10" t="s">
        <v>325</v>
      </c>
      <c r="B2138" s="10" t="str">
        <f>MID(base_piv2[[#This Row],[fnr fylke]],4,25)</f>
        <v>Sør-Trøndelag</v>
      </c>
      <c r="C2138" s="10" t="s">
        <v>784</v>
      </c>
      <c r="D2138" s="10" t="str">
        <f>MID(base_piv2[[#This Row],[knr kommune]],6,25)</f>
        <v xml:space="preserve">Rennebu </v>
      </c>
      <c r="E2138" s="10" t="str">
        <f>CONCATENATE(base_piv2[[#This Row],[kommune]]," (",base_piv2[[#This Row],[fotoår]],")")</f>
        <v>Rennebu  (2005)</v>
      </c>
      <c r="F2138" s="10" t="s">
        <v>466</v>
      </c>
      <c r="G2138" s="10">
        <v>10</v>
      </c>
      <c r="H2138" s="11" t="s">
        <v>911</v>
      </c>
    </row>
    <row r="2139" spans="1:8">
      <c r="A2139" s="10" t="s">
        <v>325</v>
      </c>
      <c r="B2139" s="10" t="str">
        <f>MID(base_piv2[[#This Row],[fnr fylke]],4,25)</f>
        <v>Sør-Trøndelag</v>
      </c>
      <c r="C2139" s="10" t="s">
        <v>784</v>
      </c>
      <c r="D2139" s="10" t="str">
        <f>MID(base_piv2[[#This Row],[knr kommune]],6,25)</f>
        <v xml:space="preserve">Rennebu </v>
      </c>
      <c r="E2139" s="10" t="str">
        <f>CONCATENATE(base_piv2[[#This Row],[kommune]]," (",base_piv2[[#This Row],[fotoår]],")")</f>
        <v>Rennebu  (2005)</v>
      </c>
      <c r="F2139" s="10" t="s">
        <v>468</v>
      </c>
      <c r="G2139" s="10">
        <v>72</v>
      </c>
      <c r="H2139" s="11" t="s">
        <v>911</v>
      </c>
    </row>
    <row r="2140" spans="1:8">
      <c r="A2140" s="10" t="s">
        <v>325</v>
      </c>
      <c r="B2140" s="10" t="str">
        <f>MID(base_piv2[[#This Row],[fnr fylke]],4,25)</f>
        <v>Sør-Trøndelag</v>
      </c>
      <c r="C2140" s="10" t="s">
        <v>784</v>
      </c>
      <c r="D2140" s="10" t="str">
        <f>MID(base_piv2[[#This Row],[knr kommune]],6,25)</f>
        <v xml:space="preserve">Rennebu </v>
      </c>
      <c r="E2140" s="10" t="str">
        <f>CONCATENATE(base_piv2[[#This Row],[kommune]]," (",base_piv2[[#This Row],[fotoår]],")")</f>
        <v>Rennebu  (2005)</v>
      </c>
      <c r="F2140" s="10" t="s">
        <v>918</v>
      </c>
      <c r="G2140" s="10">
        <v>13</v>
      </c>
      <c r="H2140" s="11" t="s">
        <v>911</v>
      </c>
    </row>
    <row r="2141" spans="1:8">
      <c r="A2141" s="10" t="s">
        <v>325</v>
      </c>
      <c r="B2141" s="10" t="str">
        <f>MID(base_piv2[[#This Row],[fnr fylke]],4,25)</f>
        <v>Sør-Trøndelag</v>
      </c>
      <c r="C2141" s="10" t="s">
        <v>784</v>
      </c>
      <c r="D2141" s="10" t="str">
        <f>MID(base_piv2[[#This Row],[knr kommune]],6,25)</f>
        <v xml:space="preserve">Rennebu </v>
      </c>
      <c r="E2141" s="10" t="str">
        <f>CONCATENATE(base_piv2[[#This Row],[kommune]]," (",base_piv2[[#This Row],[fotoår]],")")</f>
        <v>Rennebu  (2005)</v>
      </c>
      <c r="F2141" s="10" t="s">
        <v>470</v>
      </c>
      <c r="G2141" s="10">
        <v>34</v>
      </c>
      <c r="H2141" s="11" t="s">
        <v>911</v>
      </c>
    </row>
    <row r="2142" spans="1:8">
      <c r="A2142" s="10" t="s">
        <v>325</v>
      </c>
      <c r="B2142" s="10" t="str">
        <f>MID(base_piv2[[#This Row],[fnr fylke]],4,25)</f>
        <v>Sør-Trøndelag</v>
      </c>
      <c r="C2142" s="10" t="s">
        <v>784</v>
      </c>
      <c r="D2142" s="10" t="str">
        <f>MID(base_piv2[[#This Row],[knr kommune]],6,25)</f>
        <v xml:space="preserve">Rennebu </v>
      </c>
      <c r="E2142" s="10" t="str">
        <f>CONCATENATE(base_piv2[[#This Row],[kommune]]," (",base_piv2[[#This Row],[fotoår]],")")</f>
        <v>Rennebu  (2005)</v>
      </c>
      <c r="F2142" s="10" t="s">
        <v>471</v>
      </c>
      <c r="G2142" s="10">
        <v>1</v>
      </c>
      <c r="H2142" s="11" t="s">
        <v>911</v>
      </c>
    </row>
    <row r="2143" spans="1:8">
      <c r="A2143" s="10" t="s">
        <v>325</v>
      </c>
      <c r="B2143" s="10" t="str">
        <f>MID(base_piv2[[#This Row],[fnr fylke]],4,25)</f>
        <v>Sør-Trøndelag</v>
      </c>
      <c r="C2143" s="10" t="s">
        <v>784</v>
      </c>
      <c r="D2143" s="10" t="str">
        <f>MID(base_piv2[[#This Row],[knr kommune]],6,25)</f>
        <v xml:space="preserve">Rennebu </v>
      </c>
      <c r="E2143" s="10" t="str">
        <f>CONCATENATE(base_piv2[[#This Row],[kommune]]," (",base_piv2[[#This Row],[fotoår]],")")</f>
        <v>Rennebu  (2005)</v>
      </c>
      <c r="F2143" s="10" t="s">
        <v>472</v>
      </c>
      <c r="G2143" s="10">
        <v>16</v>
      </c>
      <c r="H2143" s="11" t="s">
        <v>911</v>
      </c>
    </row>
    <row r="2144" spans="1:8">
      <c r="A2144" s="10" t="s">
        <v>325</v>
      </c>
      <c r="B2144" s="10" t="str">
        <f>MID(base_piv2[[#This Row],[fnr fylke]],4,25)</f>
        <v>Sør-Trøndelag</v>
      </c>
      <c r="C2144" s="10" t="s">
        <v>785</v>
      </c>
      <c r="D2144" s="10" t="str">
        <f>MID(base_piv2[[#This Row],[knr kommune]],6,25)</f>
        <v xml:space="preserve">Meldal </v>
      </c>
      <c r="E2144" s="10" t="str">
        <f>CONCATENATE(base_piv2[[#This Row],[kommune]]," (",base_piv2[[#This Row],[fotoår]],")")</f>
        <v>Meldal  (1998)</v>
      </c>
      <c r="F2144" s="10" t="s">
        <v>467</v>
      </c>
      <c r="G2144" s="10">
        <v>38</v>
      </c>
      <c r="H2144" s="11" t="s">
        <v>912</v>
      </c>
    </row>
    <row r="2145" spans="1:8">
      <c r="A2145" s="10" t="s">
        <v>325</v>
      </c>
      <c r="B2145" s="10" t="str">
        <f>MID(base_piv2[[#This Row],[fnr fylke]],4,25)</f>
        <v>Sør-Trøndelag</v>
      </c>
      <c r="C2145" s="10" t="s">
        <v>785</v>
      </c>
      <c r="D2145" s="10" t="str">
        <f>MID(base_piv2[[#This Row],[knr kommune]],6,25)</f>
        <v xml:space="preserve">Meldal </v>
      </c>
      <c r="E2145" s="10" t="str">
        <f>CONCATENATE(base_piv2[[#This Row],[kommune]]," (",base_piv2[[#This Row],[fotoår]],")")</f>
        <v>Meldal  (1998)</v>
      </c>
      <c r="F2145" s="10" t="s">
        <v>466</v>
      </c>
      <c r="G2145" s="10">
        <v>1</v>
      </c>
      <c r="H2145" s="11" t="s">
        <v>912</v>
      </c>
    </row>
    <row r="2146" spans="1:8">
      <c r="A2146" s="10" t="s">
        <v>325</v>
      </c>
      <c r="B2146" s="10" t="str">
        <f>MID(base_piv2[[#This Row],[fnr fylke]],4,25)</f>
        <v>Sør-Trøndelag</v>
      </c>
      <c r="C2146" s="10" t="s">
        <v>785</v>
      </c>
      <c r="D2146" s="10" t="str">
        <f>MID(base_piv2[[#This Row],[knr kommune]],6,25)</f>
        <v xml:space="preserve">Meldal </v>
      </c>
      <c r="E2146" s="10" t="str">
        <f>CONCATENATE(base_piv2[[#This Row],[kommune]]," (",base_piv2[[#This Row],[fotoår]],")")</f>
        <v>Meldal  (1998)</v>
      </c>
      <c r="F2146" s="10" t="s">
        <v>468</v>
      </c>
      <c r="G2146" s="10">
        <v>67</v>
      </c>
      <c r="H2146" s="11" t="s">
        <v>912</v>
      </c>
    </row>
    <row r="2147" spans="1:8">
      <c r="A2147" s="10" t="s">
        <v>325</v>
      </c>
      <c r="B2147" s="10" t="str">
        <f>MID(base_piv2[[#This Row],[fnr fylke]],4,25)</f>
        <v>Sør-Trøndelag</v>
      </c>
      <c r="C2147" s="10" t="s">
        <v>785</v>
      </c>
      <c r="D2147" s="10" t="str">
        <f>MID(base_piv2[[#This Row],[knr kommune]],6,25)</f>
        <v xml:space="preserve">Meldal </v>
      </c>
      <c r="E2147" s="10" t="str">
        <f>CONCATENATE(base_piv2[[#This Row],[kommune]]," (",base_piv2[[#This Row],[fotoår]],")")</f>
        <v>Meldal  (1998)</v>
      </c>
      <c r="F2147" s="10" t="s">
        <v>918</v>
      </c>
      <c r="G2147" s="10">
        <v>29</v>
      </c>
      <c r="H2147" s="11" t="s">
        <v>912</v>
      </c>
    </row>
    <row r="2148" spans="1:8">
      <c r="A2148" s="10" t="s">
        <v>325</v>
      </c>
      <c r="B2148" s="10" t="str">
        <f>MID(base_piv2[[#This Row],[fnr fylke]],4,25)</f>
        <v>Sør-Trøndelag</v>
      </c>
      <c r="C2148" s="10" t="s">
        <v>785</v>
      </c>
      <c r="D2148" s="10" t="str">
        <f>MID(base_piv2[[#This Row],[knr kommune]],6,25)</f>
        <v xml:space="preserve">Meldal </v>
      </c>
      <c r="E2148" s="10" t="str">
        <f>CONCATENATE(base_piv2[[#This Row],[kommune]]," (",base_piv2[[#This Row],[fotoår]],")")</f>
        <v>Meldal  (1998)</v>
      </c>
      <c r="F2148" s="10" t="s">
        <v>470</v>
      </c>
      <c r="G2148" s="10">
        <v>44</v>
      </c>
      <c r="H2148" s="11" t="s">
        <v>912</v>
      </c>
    </row>
    <row r="2149" spans="1:8">
      <c r="A2149" s="10" t="s">
        <v>325</v>
      </c>
      <c r="B2149" s="10" t="str">
        <f>MID(base_piv2[[#This Row],[fnr fylke]],4,25)</f>
        <v>Sør-Trøndelag</v>
      </c>
      <c r="C2149" s="10" t="s">
        <v>785</v>
      </c>
      <c r="D2149" s="10" t="str">
        <f>MID(base_piv2[[#This Row],[knr kommune]],6,25)</f>
        <v xml:space="preserve">Meldal </v>
      </c>
      <c r="E2149" s="10" t="str">
        <f>CONCATENATE(base_piv2[[#This Row],[kommune]]," (",base_piv2[[#This Row],[fotoår]],")")</f>
        <v>Meldal  (1998)</v>
      </c>
      <c r="F2149" s="10" t="s">
        <v>471</v>
      </c>
      <c r="G2149" s="10">
        <v>3</v>
      </c>
      <c r="H2149" s="11" t="s">
        <v>912</v>
      </c>
    </row>
    <row r="2150" spans="1:8">
      <c r="A2150" s="10" t="s">
        <v>325</v>
      </c>
      <c r="B2150" s="10" t="str">
        <f>MID(base_piv2[[#This Row],[fnr fylke]],4,25)</f>
        <v>Sør-Trøndelag</v>
      </c>
      <c r="C2150" s="10" t="s">
        <v>785</v>
      </c>
      <c r="D2150" s="10" t="str">
        <f>MID(base_piv2[[#This Row],[knr kommune]],6,25)</f>
        <v xml:space="preserve">Meldal </v>
      </c>
      <c r="E2150" s="10" t="str">
        <f>CONCATENATE(base_piv2[[#This Row],[kommune]]," (",base_piv2[[#This Row],[fotoår]],")")</f>
        <v>Meldal  (1998)</v>
      </c>
      <c r="F2150" s="10" t="s">
        <v>472</v>
      </c>
      <c r="G2150" s="10">
        <v>7</v>
      </c>
      <c r="H2150" s="11" t="s">
        <v>912</v>
      </c>
    </row>
    <row r="2151" spans="1:8">
      <c r="A2151" s="10" t="s">
        <v>325</v>
      </c>
      <c r="B2151" s="10" t="str">
        <f>MID(base_piv2[[#This Row],[fnr fylke]],4,25)</f>
        <v>Sør-Trøndelag</v>
      </c>
      <c r="C2151" s="10" t="s">
        <v>786</v>
      </c>
      <c r="D2151" s="10" t="str">
        <f>MID(base_piv2[[#This Row],[knr kommune]],6,25)</f>
        <v xml:space="preserve">Orkdal </v>
      </c>
      <c r="E2151" s="10" t="str">
        <f>CONCATENATE(base_piv2[[#This Row],[kommune]]," (",base_piv2[[#This Row],[fotoår]],")")</f>
        <v>Orkdal  (2002)</v>
      </c>
      <c r="F2151" s="10" t="s">
        <v>467</v>
      </c>
      <c r="G2151" s="10">
        <v>169</v>
      </c>
      <c r="H2151" s="11" t="s">
        <v>906</v>
      </c>
    </row>
    <row r="2152" spans="1:8">
      <c r="A2152" s="10" t="s">
        <v>325</v>
      </c>
      <c r="B2152" s="10" t="str">
        <f>MID(base_piv2[[#This Row],[fnr fylke]],4,25)</f>
        <v>Sør-Trøndelag</v>
      </c>
      <c r="C2152" s="10" t="s">
        <v>786</v>
      </c>
      <c r="D2152" s="10" t="str">
        <f>MID(base_piv2[[#This Row],[knr kommune]],6,25)</f>
        <v xml:space="preserve">Orkdal </v>
      </c>
      <c r="E2152" s="10" t="str">
        <f>CONCATENATE(base_piv2[[#This Row],[kommune]]," (",base_piv2[[#This Row],[fotoår]],")")</f>
        <v>Orkdal  (2002)</v>
      </c>
      <c r="F2152" s="10" t="s">
        <v>466</v>
      </c>
      <c r="G2152" s="10">
        <v>18</v>
      </c>
      <c r="H2152" s="11" t="s">
        <v>906</v>
      </c>
    </row>
    <row r="2153" spans="1:8">
      <c r="A2153" s="10" t="s">
        <v>325</v>
      </c>
      <c r="B2153" s="10" t="str">
        <f>MID(base_piv2[[#This Row],[fnr fylke]],4,25)</f>
        <v>Sør-Trøndelag</v>
      </c>
      <c r="C2153" s="10" t="s">
        <v>786</v>
      </c>
      <c r="D2153" s="10" t="str">
        <f>MID(base_piv2[[#This Row],[knr kommune]],6,25)</f>
        <v xml:space="preserve">Orkdal </v>
      </c>
      <c r="E2153" s="10" t="str">
        <f>CONCATENATE(base_piv2[[#This Row],[kommune]]," (",base_piv2[[#This Row],[fotoår]],")")</f>
        <v>Orkdal  (2002)</v>
      </c>
      <c r="F2153" s="10" t="s">
        <v>468</v>
      </c>
      <c r="G2153" s="10">
        <v>134</v>
      </c>
      <c r="H2153" s="11" t="s">
        <v>906</v>
      </c>
    </row>
    <row r="2154" spans="1:8">
      <c r="A2154" s="10" t="s">
        <v>325</v>
      </c>
      <c r="B2154" s="10" t="str">
        <f>MID(base_piv2[[#This Row],[fnr fylke]],4,25)</f>
        <v>Sør-Trøndelag</v>
      </c>
      <c r="C2154" s="10" t="s">
        <v>786</v>
      </c>
      <c r="D2154" s="10" t="str">
        <f>MID(base_piv2[[#This Row],[knr kommune]],6,25)</f>
        <v xml:space="preserve">Orkdal </v>
      </c>
      <c r="E2154" s="10" t="str">
        <f>CONCATENATE(base_piv2[[#This Row],[kommune]]," (",base_piv2[[#This Row],[fotoår]],")")</f>
        <v>Orkdal  (2002)</v>
      </c>
      <c r="F2154" s="10" t="s">
        <v>918</v>
      </c>
      <c r="G2154" s="10">
        <v>133</v>
      </c>
      <c r="H2154" s="11" t="s">
        <v>906</v>
      </c>
    </row>
    <row r="2155" spans="1:8">
      <c r="A2155" s="10" t="s">
        <v>325</v>
      </c>
      <c r="B2155" s="10" t="str">
        <f>MID(base_piv2[[#This Row],[fnr fylke]],4,25)</f>
        <v>Sør-Trøndelag</v>
      </c>
      <c r="C2155" s="10" t="s">
        <v>786</v>
      </c>
      <c r="D2155" s="10" t="str">
        <f>MID(base_piv2[[#This Row],[knr kommune]],6,25)</f>
        <v xml:space="preserve">Orkdal </v>
      </c>
      <c r="E2155" s="10" t="str">
        <f>CONCATENATE(base_piv2[[#This Row],[kommune]]," (",base_piv2[[#This Row],[fotoår]],")")</f>
        <v>Orkdal  (2002)</v>
      </c>
      <c r="F2155" s="10" t="s">
        <v>470</v>
      </c>
      <c r="G2155" s="10">
        <v>110</v>
      </c>
      <c r="H2155" s="11" t="s">
        <v>906</v>
      </c>
    </row>
    <row r="2156" spans="1:8">
      <c r="A2156" s="10" t="s">
        <v>325</v>
      </c>
      <c r="B2156" s="10" t="str">
        <f>MID(base_piv2[[#This Row],[fnr fylke]],4,25)</f>
        <v>Sør-Trøndelag</v>
      </c>
      <c r="C2156" s="10" t="s">
        <v>786</v>
      </c>
      <c r="D2156" s="10" t="str">
        <f>MID(base_piv2[[#This Row],[knr kommune]],6,25)</f>
        <v xml:space="preserve">Orkdal </v>
      </c>
      <c r="E2156" s="10" t="str">
        <f>CONCATENATE(base_piv2[[#This Row],[kommune]]," (",base_piv2[[#This Row],[fotoår]],")")</f>
        <v>Orkdal  (2002)</v>
      </c>
      <c r="F2156" s="10" t="s">
        <v>471</v>
      </c>
      <c r="G2156" s="10">
        <v>34</v>
      </c>
      <c r="H2156" s="11" t="s">
        <v>906</v>
      </c>
    </row>
    <row r="2157" spans="1:8">
      <c r="A2157" s="10" t="s">
        <v>325</v>
      </c>
      <c r="B2157" s="10" t="str">
        <f>MID(base_piv2[[#This Row],[fnr fylke]],4,25)</f>
        <v>Sør-Trøndelag</v>
      </c>
      <c r="C2157" s="10" t="s">
        <v>786</v>
      </c>
      <c r="D2157" s="10" t="str">
        <f>MID(base_piv2[[#This Row],[knr kommune]],6,25)</f>
        <v xml:space="preserve">Orkdal </v>
      </c>
      <c r="E2157" s="10" t="str">
        <f>CONCATENATE(base_piv2[[#This Row],[kommune]]," (",base_piv2[[#This Row],[fotoår]],")")</f>
        <v>Orkdal  (2002)</v>
      </c>
      <c r="F2157" s="10" t="s">
        <v>472</v>
      </c>
      <c r="G2157" s="10">
        <v>45</v>
      </c>
      <c r="H2157" s="11" t="s">
        <v>906</v>
      </c>
    </row>
    <row r="2158" spans="1:8">
      <c r="A2158" s="10" t="s">
        <v>325</v>
      </c>
      <c r="B2158" s="10" t="str">
        <f>MID(base_piv2[[#This Row],[fnr fylke]],4,25)</f>
        <v>Sør-Trøndelag</v>
      </c>
      <c r="C2158" s="10" t="s">
        <v>787</v>
      </c>
      <c r="D2158" s="10" t="str">
        <f>MID(base_piv2[[#This Row],[knr kommune]],6,25)</f>
        <v xml:space="preserve">Røros </v>
      </c>
      <c r="E2158" s="10" t="str">
        <f>CONCATENATE(base_piv2[[#This Row],[kommune]]," (",base_piv2[[#This Row],[fotoår]],")")</f>
        <v>Røros  (2003)</v>
      </c>
      <c r="F2158" s="10" t="s">
        <v>467</v>
      </c>
      <c r="G2158" s="10">
        <v>30</v>
      </c>
      <c r="H2158" s="11" t="s">
        <v>904</v>
      </c>
    </row>
    <row r="2159" spans="1:8">
      <c r="A2159" s="10" t="s">
        <v>325</v>
      </c>
      <c r="B2159" s="10" t="str">
        <f>MID(base_piv2[[#This Row],[fnr fylke]],4,25)</f>
        <v>Sør-Trøndelag</v>
      </c>
      <c r="C2159" s="10" t="s">
        <v>787</v>
      </c>
      <c r="D2159" s="10" t="str">
        <f>MID(base_piv2[[#This Row],[knr kommune]],6,25)</f>
        <v xml:space="preserve">Røros </v>
      </c>
      <c r="E2159" s="10" t="str">
        <f>CONCATENATE(base_piv2[[#This Row],[kommune]]," (",base_piv2[[#This Row],[fotoår]],")")</f>
        <v>Røros  (2003)</v>
      </c>
      <c r="F2159" s="10" t="s">
        <v>466</v>
      </c>
      <c r="G2159" s="10">
        <v>37</v>
      </c>
      <c r="H2159" s="11" t="s">
        <v>904</v>
      </c>
    </row>
    <row r="2160" spans="1:8">
      <c r="A2160" s="10" t="s">
        <v>325</v>
      </c>
      <c r="B2160" s="10" t="str">
        <f>MID(base_piv2[[#This Row],[fnr fylke]],4,25)</f>
        <v>Sør-Trøndelag</v>
      </c>
      <c r="C2160" s="10" t="s">
        <v>787</v>
      </c>
      <c r="D2160" s="10" t="str">
        <f>MID(base_piv2[[#This Row],[knr kommune]],6,25)</f>
        <v xml:space="preserve">Røros </v>
      </c>
      <c r="E2160" s="10" t="str">
        <f>CONCATENATE(base_piv2[[#This Row],[kommune]]," (",base_piv2[[#This Row],[fotoår]],")")</f>
        <v>Røros  (2003)</v>
      </c>
      <c r="F2160" s="10" t="s">
        <v>468</v>
      </c>
      <c r="G2160" s="10">
        <v>68</v>
      </c>
      <c r="H2160" s="11" t="s">
        <v>904</v>
      </c>
    </row>
    <row r="2161" spans="1:8">
      <c r="A2161" s="10" t="s">
        <v>325</v>
      </c>
      <c r="B2161" s="10" t="str">
        <f>MID(base_piv2[[#This Row],[fnr fylke]],4,25)</f>
        <v>Sør-Trøndelag</v>
      </c>
      <c r="C2161" s="10" t="s">
        <v>787</v>
      </c>
      <c r="D2161" s="10" t="str">
        <f>MID(base_piv2[[#This Row],[knr kommune]],6,25)</f>
        <v xml:space="preserve">Røros </v>
      </c>
      <c r="E2161" s="10" t="str">
        <f>CONCATENATE(base_piv2[[#This Row],[kommune]]," (",base_piv2[[#This Row],[fotoår]],")")</f>
        <v>Røros  (2003)</v>
      </c>
      <c r="F2161" s="10" t="s">
        <v>918</v>
      </c>
      <c r="G2161" s="10">
        <v>22</v>
      </c>
      <c r="H2161" s="11" t="s">
        <v>904</v>
      </c>
    </row>
    <row r="2162" spans="1:8">
      <c r="A2162" s="10" t="s">
        <v>325</v>
      </c>
      <c r="B2162" s="10" t="str">
        <f>MID(base_piv2[[#This Row],[fnr fylke]],4,25)</f>
        <v>Sør-Trøndelag</v>
      </c>
      <c r="C2162" s="10" t="s">
        <v>787</v>
      </c>
      <c r="D2162" s="10" t="str">
        <f>MID(base_piv2[[#This Row],[knr kommune]],6,25)</f>
        <v xml:space="preserve">Røros </v>
      </c>
      <c r="E2162" s="10" t="str">
        <f>CONCATENATE(base_piv2[[#This Row],[kommune]]," (",base_piv2[[#This Row],[fotoår]],")")</f>
        <v>Røros  (2003)</v>
      </c>
      <c r="F2162" s="10" t="s">
        <v>470</v>
      </c>
      <c r="G2162" s="10">
        <v>21</v>
      </c>
      <c r="H2162" s="11" t="s">
        <v>904</v>
      </c>
    </row>
    <row r="2163" spans="1:8">
      <c r="A2163" s="10" t="s">
        <v>325</v>
      </c>
      <c r="B2163" s="10" t="str">
        <f>MID(base_piv2[[#This Row],[fnr fylke]],4,25)</f>
        <v>Sør-Trøndelag</v>
      </c>
      <c r="C2163" s="10" t="s">
        <v>787</v>
      </c>
      <c r="D2163" s="10" t="str">
        <f>MID(base_piv2[[#This Row],[knr kommune]],6,25)</f>
        <v xml:space="preserve">Røros </v>
      </c>
      <c r="E2163" s="10" t="str">
        <f>CONCATENATE(base_piv2[[#This Row],[kommune]]," (",base_piv2[[#This Row],[fotoår]],")")</f>
        <v>Røros  (2003)</v>
      </c>
      <c r="F2163" s="10" t="s">
        <v>471</v>
      </c>
      <c r="G2163" s="10">
        <v>11</v>
      </c>
      <c r="H2163" s="11" t="s">
        <v>904</v>
      </c>
    </row>
    <row r="2164" spans="1:8">
      <c r="A2164" s="10" t="s">
        <v>325</v>
      </c>
      <c r="B2164" s="10" t="str">
        <f>MID(base_piv2[[#This Row],[fnr fylke]],4,25)</f>
        <v>Sør-Trøndelag</v>
      </c>
      <c r="C2164" s="10" t="s">
        <v>787</v>
      </c>
      <c r="D2164" s="10" t="str">
        <f>MID(base_piv2[[#This Row],[knr kommune]],6,25)</f>
        <v xml:space="preserve">Røros </v>
      </c>
      <c r="E2164" s="10" t="str">
        <f>CONCATENATE(base_piv2[[#This Row],[kommune]]," (",base_piv2[[#This Row],[fotoår]],")")</f>
        <v>Røros  (2003)</v>
      </c>
      <c r="F2164" s="10" t="s">
        <v>472</v>
      </c>
      <c r="G2164" s="10">
        <v>8</v>
      </c>
      <c r="H2164" s="11" t="s">
        <v>904</v>
      </c>
    </row>
    <row r="2165" spans="1:8">
      <c r="A2165" s="10" t="s">
        <v>325</v>
      </c>
      <c r="B2165" s="10" t="str">
        <f>MID(base_piv2[[#This Row],[fnr fylke]],4,25)</f>
        <v>Sør-Trøndelag</v>
      </c>
      <c r="C2165" s="10" t="s">
        <v>788</v>
      </c>
      <c r="D2165" s="10" t="str">
        <f>MID(base_piv2[[#This Row],[knr kommune]],6,25)</f>
        <v xml:space="preserve">Holtålen </v>
      </c>
      <c r="E2165" s="10" t="str">
        <f>CONCATENATE(base_piv2[[#This Row],[kommune]]," (",base_piv2[[#This Row],[fotoår]],")")</f>
        <v>Holtålen  (2003)</v>
      </c>
      <c r="F2165" s="10" t="s">
        <v>467</v>
      </c>
      <c r="G2165" s="10">
        <v>33</v>
      </c>
      <c r="H2165" s="11" t="s">
        <v>904</v>
      </c>
    </row>
    <row r="2166" spans="1:8">
      <c r="A2166" s="10" t="s">
        <v>325</v>
      </c>
      <c r="B2166" s="10" t="str">
        <f>MID(base_piv2[[#This Row],[fnr fylke]],4,25)</f>
        <v>Sør-Trøndelag</v>
      </c>
      <c r="C2166" s="10" t="s">
        <v>788</v>
      </c>
      <c r="D2166" s="10" t="str">
        <f>MID(base_piv2[[#This Row],[knr kommune]],6,25)</f>
        <v xml:space="preserve">Holtålen </v>
      </c>
      <c r="E2166" s="10" t="str">
        <f>CONCATENATE(base_piv2[[#This Row],[kommune]]," (",base_piv2[[#This Row],[fotoår]],")")</f>
        <v>Holtålen  (2003)</v>
      </c>
      <c r="F2166" s="10" t="s">
        <v>466</v>
      </c>
      <c r="G2166" s="10">
        <v>21</v>
      </c>
      <c r="H2166" s="11" t="s">
        <v>904</v>
      </c>
    </row>
    <row r="2167" spans="1:8">
      <c r="A2167" s="10" t="s">
        <v>325</v>
      </c>
      <c r="B2167" s="10" t="str">
        <f>MID(base_piv2[[#This Row],[fnr fylke]],4,25)</f>
        <v>Sør-Trøndelag</v>
      </c>
      <c r="C2167" s="10" t="s">
        <v>788</v>
      </c>
      <c r="D2167" s="10" t="str">
        <f>MID(base_piv2[[#This Row],[knr kommune]],6,25)</f>
        <v xml:space="preserve">Holtålen </v>
      </c>
      <c r="E2167" s="10" t="str">
        <f>CONCATENATE(base_piv2[[#This Row],[kommune]]," (",base_piv2[[#This Row],[fotoår]],")")</f>
        <v>Holtålen  (2003)</v>
      </c>
      <c r="F2167" s="10" t="s">
        <v>468</v>
      </c>
      <c r="G2167" s="10">
        <v>106</v>
      </c>
      <c r="H2167" s="11" t="s">
        <v>904</v>
      </c>
    </row>
    <row r="2168" spans="1:8">
      <c r="A2168" s="10" t="s">
        <v>325</v>
      </c>
      <c r="B2168" s="10" t="str">
        <f>MID(base_piv2[[#This Row],[fnr fylke]],4,25)</f>
        <v>Sør-Trøndelag</v>
      </c>
      <c r="C2168" s="10" t="s">
        <v>788</v>
      </c>
      <c r="D2168" s="10" t="str">
        <f>MID(base_piv2[[#This Row],[knr kommune]],6,25)</f>
        <v xml:space="preserve">Holtålen </v>
      </c>
      <c r="E2168" s="10" t="str">
        <f>CONCATENATE(base_piv2[[#This Row],[kommune]]," (",base_piv2[[#This Row],[fotoår]],")")</f>
        <v>Holtålen  (2003)</v>
      </c>
      <c r="F2168" s="10" t="s">
        <v>918</v>
      </c>
      <c r="G2168" s="10">
        <v>6</v>
      </c>
      <c r="H2168" s="11" t="s">
        <v>904</v>
      </c>
    </row>
    <row r="2169" spans="1:8">
      <c r="A2169" s="10" t="s">
        <v>325</v>
      </c>
      <c r="B2169" s="10" t="str">
        <f>MID(base_piv2[[#This Row],[fnr fylke]],4,25)</f>
        <v>Sør-Trøndelag</v>
      </c>
      <c r="C2169" s="10" t="s">
        <v>788</v>
      </c>
      <c r="D2169" s="10" t="str">
        <f>MID(base_piv2[[#This Row],[knr kommune]],6,25)</f>
        <v xml:space="preserve">Holtålen </v>
      </c>
      <c r="E2169" s="10" t="str">
        <f>CONCATENATE(base_piv2[[#This Row],[kommune]]," (",base_piv2[[#This Row],[fotoår]],")")</f>
        <v>Holtålen  (2003)</v>
      </c>
      <c r="F2169" s="10" t="s">
        <v>470</v>
      </c>
      <c r="G2169" s="10">
        <v>23</v>
      </c>
      <c r="H2169" s="11" t="s">
        <v>904</v>
      </c>
    </row>
    <row r="2170" spans="1:8">
      <c r="A2170" s="10" t="s">
        <v>325</v>
      </c>
      <c r="B2170" s="10" t="str">
        <f>MID(base_piv2[[#This Row],[fnr fylke]],4,25)</f>
        <v>Sør-Trøndelag</v>
      </c>
      <c r="C2170" s="10" t="s">
        <v>788</v>
      </c>
      <c r="D2170" s="10" t="str">
        <f>MID(base_piv2[[#This Row],[knr kommune]],6,25)</f>
        <v xml:space="preserve">Holtålen </v>
      </c>
      <c r="E2170" s="10" t="str">
        <f>CONCATENATE(base_piv2[[#This Row],[kommune]]," (",base_piv2[[#This Row],[fotoår]],")")</f>
        <v>Holtålen  (2003)</v>
      </c>
      <c r="F2170" s="10" t="s">
        <v>471</v>
      </c>
      <c r="G2170" s="10">
        <v>16</v>
      </c>
      <c r="H2170" s="11" t="s">
        <v>904</v>
      </c>
    </row>
    <row r="2171" spans="1:8">
      <c r="A2171" s="10" t="s">
        <v>325</v>
      </c>
      <c r="B2171" s="10" t="str">
        <f>MID(base_piv2[[#This Row],[fnr fylke]],4,25)</f>
        <v>Sør-Trøndelag</v>
      </c>
      <c r="C2171" s="10" t="s">
        <v>788</v>
      </c>
      <c r="D2171" s="10" t="str">
        <f>MID(base_piv2[[#This Row],[knr kommune]],6,25)</f>
        <v xml:space="preserve">Holtålen </v>
      </c>
      <c r="E2171" s="10" t="str">
        <f>CONCATENATE(base_piv2[[#This Row],[kommune]]," (",base_piv2[[#This Row],[fotoår]],")")</f>
        <v>Holtålen  (2003)</v>
      </c>
      <c r="F2171" s="10" t="s">
        <v>472</v>
      </c>
      <c r="G2171" s="10">
        <v>17</v>
      </c>
      <c r="H2171" s="11" t="s">
        <v>904</v>
      </c>
    </row>
    <row r="2172" spans="1:8">
      <c r="A2172" s="10" t="s">
        <v>325</v>
      </c>
      <c r="B2172" s="10" t="str">
        <f>MID(base_piv2[[#This Row],[fnr fylke]],4,25)</f>
        <v>Sør-Trøndelag</v>
      </c>
      <c r="C2172" s="10" t="s">
        <v>789</v>
      </c>
      <c r="D2172" s="10" t="str">
        <f>MID(base_piv2[[#This Row],[knr kommune]],6,25)</f>
        <v xml:space="preserve">Mitre-Gauldal </v>
      </c>
      <c r="E2172" s="10" t="str">
        <f>CONCATENATE(base_piv2[[#This Row],[kommune]]," (",base_piv2[[#This Row],[fotoår]],")")</f>
        <v>Mitre-Gauldal  (2002)</v>
      </c>
      <c r="F2172" s="10" t="s">
        <v>467</v>
      </c>
      <c r="G2172" s="10">
        <v>86</v>
      </c>
      <c r="H2172" s="11" t="s">
        <v>906</v>
      </c>
    </row>
    <row r="2173" spans="1:8">
      <c r="A2173" s="10" t="s">
        <v>325</v>
      </c>
      <c r="B2173" s="10" t="str">
        <f>MID(base_piv2[[#This Row],[fnr fylke]],4,25)</f>
        <v>Sør-Trøndelag</v>
      </c>
      <c r="C2173" s="10" t="s">
        <v>789</v>
      </c>
      <c r="D2173" s="10" t="str">
        <f>MID(base_piv2[[#This Row],[knr kommune]],6,25)</f>
        <v xml:space="preserve">Mitre-Gauldal </v>
      </c>
      <c r="E2173" s="10" t="str">
        <f>CONCATENATE(base_piv2[[#This Row],[kommune]]," (",base_piv2[[#This Row],[fotoår]],")")</f>
        <v>Mitre-Gauldal  (2002)</v>
      </c>
      <c r="F2173" s="10" t="s">
        <v>466</v>
      </c>
      <c r="G2173" s="10">
        <v>55</v>
      </c>
      <c r="H2173" s="11" t="s">
        <v>906</v>
      </c>
    </row>
    <row r="2174" spans="1:8">
      <c r="A2174" s="10" t="s">
        <v>325</v>
      </c>
      <c r="B2174" s="10" t="str">
        <f>MID(base_piv2[[#This Row],[fnr fylke]],4,25)</f>
        <v>Sør-Trøndelag</v>
      </c>
      <c r="C2174" s="10" t="s">
        <v>789</v>
      </c>
      <c r="D2174" s="10" t="str">
        <f>MID(base_piv2[[#This Row],[knr kommune]],6,25)</f>
        <v xml:space="preserve">Mitre-Gauldal </v>
      </c>
      <c r="E2174" s="10" t="str">
        <f>CONCATENATE(base_piv2[[#This Row],[kommune]]," (",base_piv2[[#This Row],[fotoår]],")")</f>
        <v>Mitre-Gauldal  (2002)</v>
      </c>
      <c r="F2174" s="10" t="s">
        <v>468</v>
      </c>
      <c r="G2174" s="10">
        <v>229</v>
      </c>
      <c r="H2174" s="11" t="s">
        <v>906</v>
      </c>
    </row>
    <row r="2175" spans="1:8">
      <c r="A2175" s="10" t="s">
        <v>325</v>
      </c>
      <c r="B2175" s="10" t="str">
        <f>MID(base_piv2[[#This Row],[fnr fylke]],4,25)</f>
        <v>Sør-Trøndelag</v>
      </c>
      <c r="C2175" s="10" t="s">
        <v>789</v>
      </c>
      <c r="D2175" s="10" t="str">
        <f>MID(base_piv2[[#This Row],[knr kommune]],6,25)</f>
        <v xml:space="preserve">Mitre-Gauldal </v>
      </c>
      <c r="E2175" s="10" t="str">
        <f>CONCATENATE(base_piv2[[#This Row],[kommune]]," (",base_piv2[[#This Row],[fotoår]],")")</f>
        <v>Mitre-Gauldal  (2002)</v>
      </c>
      <c r="F2175" s="10" t="s">
        <v>918</v>
      </c>
      <c r="G2175" s="10">
        <v>81</v>
      </c>
      <c r="H2175" s="11" t="s">
        <v>906</v>
      </c>
    </row>
    <row r="2176" spans="1:8">
      <c r="A2176" s="10" t="s">
        <v>325</v>
      </c>
      <c r="B2176" s="10" t="str">
        <f>MID(base_piv2[[#This Row],[fnr fylke]],4,25)</f>
        <v>Sør-Trøndelag</v>
      </c>
      <c r="C2176" s="10" t="s">
        <v>789</v>
      </c>
      <c r="D2176" s="10" t="str">
        <f>MID(base_piv2[[#This Row],[knr kommune]],6,25)</f>
        <v xml:space="preserve">Mitre-Gauldal </v>
      </c>
      <c r="E2176" s="10" t="str">
        <f>CONCATENATE(base_piv2[[#This Row],[kommune]]," (",base_piv2[[#This Row],[fotoår]],")")</f>
        <v>Mitre-Gauldal  (2002)</v>
      </c>
      <c r="F2176" s="10" t="s">
        <v>470</v>
      </c>
      <c r="G2176" s="10">
        <v>64</v>
      </c>
      <c r="H2176" s="11" t="s">
        <v>906</v>
      </c>
    </row>
    <row r="2177" spans="1:8">
      <c r="A2177" s="10" t="s">
        <v>325</v>
      </c>
      <c r="B2177" s="10" t="str">
        <f>MID(base_piv2[[#This Row],[fnr fylke]],4,25)</f>
        <v>Sør-Trøndelag</v>
      </c>
      <c r="C2177" s="10" t="s">
        <v>789</v>
      </c>
      <c r="D2177" s="10" t="str">
        <f>MID(base_piv2[[#This Row],[knr kommune]],6,25)</f>
        <v xml:space="preserve">Mitre-Gauldal </v>
      </c>
      <c r="E2177" s="10" t="str">
        <f>CONCATENATE(base_piv2[[#This Row],[kommune]]," (",base_piv2[[#This Row],[fotoår]],")")</f>
        <v>Mitre-Gauldal  (2002)</v>
      </c>
      <c r="F2177" s="10" t="s">
        <v>471</v>
      </c>
      <c r="G2177" s="10">
        <v>13</v>
      </c>
      <c r="H2177" s="11" t="s">
        <v>906</v>
      </c>
    </row>
    <row r="2178" spans="1:8">
      <c r="A2178" s="10" t="s">
        <v>325</v>
      </c>
      <c r="B2178" s="10" t="str">
        <f>MID(base_piv2[[#This Row],[fnr fylke]],4,25)</f>
        <v>Sør-Trøndelag</v>
      </c>
      <c r="C2178" s="10" t="s">
        <v>789</v>
      </c>
      <c r="D2178" s="10" t="str">
        <f>MID(base_piv2[[#This Row],[knr kommune]],6,25)</f>
        <v xml:space="preserve">Mitre-Gauldal </v>
      </c>
      <c r="E2178" s="10" t="str">
        <f>CONCATENATE(base_piv2[[#This Row],[kommune]]," (",base_piv2[[#This Row],[fotoår]],")")</f>
        <v>Mitre-Gauldal  (2002)</v>
      </c>
      <c r="F2178" s="10" t="s">
        <v>472</v>
      </c>
      <c r="G2178" s="10">
        <v>17</v>
      </c>
      <c r="H2178" s="11" t="s">
        <v>906</v>
      </c>
    </row>
    <row r="2179" spans="1:8">
      <c r="A2179" s="10" t="s">
        <v>325</v>
      </c>
      <c r="B2179" s="10" t="str">
        <f>MID(base_piv2[[#This Row],[fnr fylke]],4,25)</f>
        <v>Sør-Trøndelag</v>
      </c>
      <c r="C2179" s="10" t="s">
        <v>790</v>
      </c>
      <c r="D2179" s="10" t="str">
        <f>MID(base_piv2[[#This Row],[knr kommune]],6,25)</f>
        <v xml:space="preserve">Melhus </v>
      </c>
      <c r="E2179" s="10" t="str">
        <f>CONCATENATE(base_piv2[[#This Row],[kommune]]," (",base_piv2[[#This Row],[fotoår]],")")</f>
        <v>Melhus  (2006)</v>
      </c>
      <c r="F2179" s="10" t="s">
        <v>467</v>
      </c>
      <c r="G2179" s="10">
        <v>113</v>
      </c>
      <c r="H2179" s="11" t="s">
        <v>910</v>
      </c>
    </row>
    <row r="2180" spans="1:8">
      <c r="A2180" s="10" t="s">
        <v>325</v>
      </c>
      <c r="B2180" s="10" t="str">
        <f>MID(base_piv2[[#This Row],[fnr fylke]],4,25)</f>
        <v>Sør-Trøndelag</v>
      </c>
      <c r="C2180" s="10" t="s">
        <v>790</v>
      </c>
      <c r="D2180" s="10" t="str">
        <f>MID(base_piv2[[#This Row],[knr kommune]],6,25)</f>
        <v xml:space="preserve">Melhus </v>
      </c>
      <c r="E2180" s="10" t="str">
        <f>CONCATENATE(base_piv2[[#This Row],[kommune]]," (",base_piv2[[#This Row],[fotoår]],")")</f>
        <v>Melhus  (2006)</v>
      </c>
      <c r="F2180" s="10" t="s">
        <v>466</v>
      </c>
      <c r="G2180" s="10">
        <v>6</v>
      </c>
      <c r="H2180" s="11" t="s">
        <v>910</v>
      </c>
    </row>
    <row r="2181" spans="1:8">
      <c r="A2181" s="10" t="s">
        <v>325</v>
      </c>
      <c r="B2181" s="10" t="str">
        <f>MID(base_piv2[[#This Row],[fnr fylke]],4,25)</f>
        <v>Sør-Trøndelag</v>
      </c>
      <c r="C2181" s="10" t="s">
        <v>790</v>
      </c>
      <c r="D2181" s="10" t="str">
        <f>MID(base_piv2[[#This Row],[knr kommune]],6,25)</f>
        <v xml:space="preserve">Melhus </v>
      </c>
      <c r="E2181" s="10" t="str">
        <f>CONCATENATE(base_piv2[[#This Row],[kommune]]," (",base_piv2[[#This Row],[fotoår]],")")</f>
        <v>Melhus  (2006)</v>
      </c>
      <c r="F2181" s="10" t="s">
        <v>468</v>
      </c>
      <c r="G2181" s="10">
        <v>118</v>
      </c>
      <c r="H2181" s="11" t="s">
        <v>910</v>
      </c>
    </row>
    <row r="2182" spans="1:8">
      <c r="A2182" s="10" t="s">
        <v>325</v>
      </c>
      <c r="B2182" s="10" t="str">
        <f>MID(base_piv2[[#This Row],[fnr fylke]],4,25)</f>
        <v>Sør-Trøndelag</v>
      </c>
      <c r="C2182" s="10" t="s">
        <v>790</v>
      </c>
      <c r="D2182" s="10" t="str">
        <f>MID(base_piv2[[#This Row],[knr kommune]],6,25)</f>
        <v xml:space="preserve">Melhus </v>
      </c>
      <c r="E2182" s="10" t="str">
        <f>CONCATENATE(base_piv2[[#This Row],[kommune]]," (",base_piv2[[#This Row],[fotoår]],")")</f>
        <v>Melhus  (2006)</v>
      </c>
      <c r="F2182" s="10" t="s">
        <v>918</v>
      </c>
      <c r="G2182" s="10">
        <v>72</v>
      </c>
      <c r="H2182" s="11" t="s">
        <v>910</v>
      </c>
    </row>
    <row r="2183" spans="1:8">
      <c r="A2183" s="10" t="s">
        <v>325</v>
      </c>
      <c r="B2183" s="10" t="str">
        <f>MID(base_piv2[[#This Row],[fnr fylke]],4,25)</f>
        <v>Sør-Trøndelag</v>
      </c>
      <c r="C2183" s="10" t="s">
        <v>790</v>
      </c>
      <c r="D2183" s="10" t="str">
        <f>MID(base_piv2[[#This Row],[knr kommune]],6,25)</f>
        <v xml:space="preserve">Melhus </v>
      </c>
      <c r="E2183" s="10" t="str">
        <f>CONCATENATE(base_piv2[[#This Row],[kommune]]," (",base_piv2[[#This Row],[fotoår]],")")</f>
        <v>Melhus  (2006)</v>
      </c>
      <c r="F2183" s="10" t="s">
        <v>470</v>
      </c>
      <c r="G2183" s="10">
        <v>97</v>
      </c>
      <c r="H2183" s="11" t="s">
        <v>910</v>
      </c>
    </row>
    <row r="2184" spans="1:8">
      <c r="A2184" s="10" t="s">
        <v>325</v>
      </c>
      <c r="B2184" s="10" t="str">
        <f>MID(base_piv2[[#This Row],[fnr fylke]],4,25)</f>
        <v>Sør-Trøndelag</v>
      </c>
      <c r="C2184" s="10" t="s">
        <v>790</v>
      </c>
      <c r="D2184" s="10" t="str">
        <f>MID(base_piv2[[#This Row],[knr kommune]],6,25)</f>
        <v xml:space="preserve">Melhus </v>
      </c>
      <c r="E2184" s="10" t="str">
        <f>CONCATENATE(base_piv2[[#This Row],[kommune]]," (",base_piv2[[#This Row],[fotoår]],")")</f>
        <v>Melhus  (2006)</v>
      </c>
      <c r="F2184" s="10" t="s">
        <v>471</v>
      </c>
      <c r="G2184" s="10">
        <v>47</v>
      </c>
      <c r="H2184" s="11" t="s">
        <v>910</v>
      </c>
    </row>
    <row r="2185" spans="1:8">
      <c r="A2185" s="10" t="s">
        <v>325</v>
      </c>
      <c r="B2185" s="10" t="str">
        <f>MID(base_piv2[[#This Row],[fnr fylke]],4,25)</f>
        <v>Sør-Trøndelag</v>
      </c>
      <c r="C2185" s="10" t="s">
        <v>790</v>
      </c>
      <c r="D2185" s="10" t="str">
        <f>MID(base_piv2[[#This Row],[knr kommune]],6,25)</f>
        <v xml:space="preserve">Melhus </v>
      </c>
      <c r="E2185" s="10" t="str">
        <f>CONCATENATE(base_piv2[[#This Row],[kommune]]," (",base_piv2[[#This Row],[fotoår]],")")</f>
        <v>Melhus  (2006)</v>
      </c>
      <c r="F2185" s="10" t="s">
        <v>472</v>
      </c>
      <c r="G2185" s="10">
        <v>36</v>
      </c>
      <c r="H2185" s="11" t="s">
        <v>910</v>
      </c>
    </row>
    <row r="2186" spans="1:8">
      <c r="A2186" s="10" t="s">
        <v>325</v>
      </c>
      <c r="B2186" s="10" t="str">
        <f>MID(base_piv2[[#This Row],[fnr fylke]],4,25)</f>
        <v>Sør-Trøndelag</v>
      </c>
      <c r="C2186" s="10" t="s">
        <v>791</v>
      </c>
      <c r="D2186" s="10" t="str">
        <f>MID(base_piv2[[#This Row],[knr kommune]],6,25)</f>
        <v xml:space="preserve">Skaun </v>
      </c>
      <c r="E2186" s="10" t="str">
        <f>CONCATENATE(base_piv2[[#This Row],[kommune]]," (",base_piv2[[#This Row],[fotoår]],")")</f>
        <v>Skaun  (2006)</v>
      </c>
      <c r="F2186" s="10" t="s">
        <v>467</v>
      </c>
      <c r="G2186" s="10">
        <v>130</v>
      </c>
      <c r="H2186" s="11" t="s">
        <v>910</v>
      </c>
    </row>
    <row r="2187" spans="1:8">
      <c r="A2187" s="10" t="s">
        <v>325</v>
      </c>
      <c r="B2187" s="10" t="str">
        <f>MID(base_piv2[[#This Row],[fnr fylke]],4,25)</f>
        <v>Sør-Trøndelag</v>
      </c>
      <c r="C2187" s="10" t="s">
        <v>791</v>
      </c>
      <c r="D2187" s="10" t="str">
        <f>MID(base_piv2[[#This Row],[knr kommune]],6,25)</f>
        <v xml:space="preserve">Skaun </v>
      </c>
      <c r="E2187" s="10" t="str">
        <f>CONCATENATE(base_piv2[[#This Row],[kommune]]," (",base_piv2[[#This Row],[fotoår]],")")</f>
        <v>Skaun  (2006)</v>
      </c>
      <c r="F2187" s="10" t="s">
        <v>466</v>
      </c>
      <c r="G2187" s="10">
        <v>4</v>
      </c>
      <c r="H2187" s="11" t="s">
        <v>910</v>
      </c>
    </row>
    <row r="2188" spans="1:8">
      <c r="A2188" s="10" t="s">
        <v>325</v>
      </c>
      <c r="B2188" s="10" t="str">
        <f>MID(base_piv2[[#This Row],[fnr fylke]],4,25)</f>
        <v>Sør-Trøndelag</v>
      </c>
      <c r="C2188" s="10" t="s">
        <v>791</v>
      </c>
      <c r="D2188" s="10" t="str">
        <f>MID(base_piv2[[#This Row],[knr kommune]],6,25)</f>
        <v xml:space="preserve">Skaun </v>
      </c>
      <c r="E2188" s="10" t="str">
        <f>CONCATENATE(base_piv2[[#This Row],[kommune]]," (",base_piv2[[#This Row],[fotoår]],")")</f>
        <v>Skaun  (2006)</v>
      </c>
      <c r="F2188" s="10" t="s">
        <v>468</v>
      </c>
      <c r="G2188" s="10">
        <v>71</v>
      </c>
      <c r="H2188" s="11" t="s">
        <v>910</v>
      </c>
    </row>
    <row r="2189" spans="1:8">
      <c r="A2189" s="10" t="s">
        <v>325</v>
      </c>
      <c r="B2189" s="10" t="str">
        <f>MID(base_piv2[[#This Row],[fnr fylke]],4,25)</f>
        <v>Sør-Trøndelag</v>
      </c>
      <c r="C2189" s="10" t="s">
        <v>791</v>
      </c>
      <c r="D2189" s="10" t="str">
        <f>MID(base_piv2[[#This Row],[knr kommune]],6,25)</f>
        <v xml:space="preserve">Skaun </v>
      </c>
      <c r="E2189" s="10" t="str">
        <f>CONCATENATE(base_piv2[[#This Row],[kommune]]," (",base_piv2[[#This Row],[fotoår]],")")</f>
        <v>Skaun  (2006)</v>
      </c>
      <c r="F2189" s="10" t="s">
        <v>918</v>
      </c>
      <c r="G2189" s="10">
        <v>1</v>
      </c>
      <c r="H2189" s="11" t="s">
        <v>910</v>
      </c>
    </row>
    <row r="2190" spans="1:8">
      <c r="A2190" s="10" t="s">
        <v>325</v>
      </c>
      <c r="B2190" s="10" t="str">
        <f>MID(base_piv2[[#This Row],[fnr fylke]],4,25)</f>
        <v>Sør-Trøndelag</v>
      </c>
      <c r="C2190" s="10" t="s">
        <v>791</v>
      </c>
      <c r="D2190" s="10" t="str">
        <f>MID(base_piv2[[#This Row],[knr kommune]],6,25)</f>
        <v xml:space="preserve">Skaun </v>
      </c>
      <c r="E2190" s="10" t="str">
        <f>CONCATENATE(base_piv2[[#This Row],[kommune]]," (",base_piv2[[#This Row],[fotoår]],")")</f>
        <v>Skaun  (2006)</v>
      </c>
      <c r="F2190" s="10" t="s">
        <v>470</v>
      </c>
      <c r="G2190" s="10">
        <v>29</v>
      </c>
      <c r="H2190" s="11" t="s">
        <v>910</v>
      </c>
    </row>
    <row r="2191" spans="1:8">
      <c r="A2191" s="10" t="s">
        <v>325</v>
      </c>
      <c r="B2191" s="10" t="str">
        <f>MID(base_piv2[[#This Row],[fnr fylke]],4,25)</f>
        <v>Sør-Trøndelag</v>
      </c>
      <c r="C2191" s="10" t="s">
        <v>791</v>
      </c>
      <c r="D2191" s="10" t="str">
        <f>MID(base_piv2[[#This Row],[knr kommune]],6,25)</f>
        <v xml:space="preserve">Skaun </v>
      </c>
      <c r="E2191" s="10" t="str">
        <f>CONCATENATE(base_piv2[[#This Row],[kommune]]," (",base_piv2[[#This Row],[fotoår]],")")</f>
        <v>Skaun  (2006)</v>
      </c>
      <c r="F2191" s="10" t="s">
        <v>471</v>
      </c>
      <c r="G2191" s="10">
        <v>10</v>
      </c>
      <c r="H2191" s="11" t="s">
        <v>910</v>
      </c>
    </row>
    <row r="2192" spans="1:8">
      <c r="A2192" s="10" t="s">
        <v>325</v>
      </c>
      <c r="B2192" s="10" t="str">
        <f>MID(base_piv2[[#This Row],[fnr fylke]],4,25)</f>
        <v>Sør-Trøndelag</v>
      </c>
      <c r="C2192" s="10" t="s">
        <v>791</v>
      </c>
      <c r="D2192" s="10" t="str">
        <f>MID(base_piv2[[#This Row],[knr kommune]],6,25)</f>
        <v xml:space="preserve">Skaun </v>
      </c>
      <c r="E2192" s="10" t="str">
        <f>CONCATENATE(base_piv2[[#This Row],[kommune]]," (",base_piv2[[#This Row],[fotoår]],")")</f>
        <v>Skaun  (2006)</v>
      </c>
      <c r="F2192" s="10" t="s">
        <v>472</v>
      </c>
      <c r="G2192" s="10">
        <v>58</v>
      </c>
      <c r="H2192" s="11" t="s">
        <v>910</v>
      </c>
    </row>
    <row r="2193" spans="1:8">
      <c r="A2193" s="10" t="s">
        <v>325</v>
      </c>
      <c r="B2193" s="10" t="str">
        <f>MID(base_piv2[[#This Row],[fnr fylke]],4,25)</f>
        <v>Sør-Trøndelag</v>
      </c>
      <c r="C2193" s="10" t="s">
        <v>792</v>
      </c>
      <c r="D2193" s="10" t="str">
        <f>MID(base_piv2[[#This Row],[knr kommune]],6,25)</f>
        <v xml:space="preserve">Klæbu </v>
      </c>
      <c r="E2193" s="10" t="str">
        <f>CONCATENATE(base_piv2[[#This Row],[kommune]]," (",base_piv2[[#This Row],[fotoår]],")")</f>
        <v>Klæbu  (2005)</v>
      </c>
      <c r="F2193" s="10" t="s">
        <v>467</v>
      </c>
      <c r="G2193" s="10">
        <v>10</v>
      </c>
      <c r="H2193" s="11" t="s">
        <v>911</v>
      </c>
    </row>
    <row r="2194" spans="1:8">
      <c r="A2194" s="10" t="s">
        <v>325</v>
      </c>
      <c r="B2194" s="10" t="str">
        <f>MID(base_piv2[[#This Row],[fnr fylke]],4,25)</f>
        <v>Sør-Trøndelag</v>
      </c>
      <c r="C2194" s="10" t="s">
        <v>792</v>
      </c>
      <c r="D2194" s="10" t="str">
        <f>MID(base_piv2[[#This Row],[knr kommune]],6,25)</f>
        <v xml:space="preserve">Klæbu </v>
      </c>
      <c r="E2194" s="10" t="str">
        <f>CONCATENATE(base_piv2[[#This Row],[kommune]]," (",base_piv2[[#This Row],[fotoår]],")")</f>
        <v>Klæbu  (2005)</v>
      </c>
      <c r="F2194" s="10" t="s">
        <v>466</v>
      </c>
      <c r="G2194" s="10">
        <v>0</v>
      </c>
      <c r="H2194" s="11" t="s">
        <v>911</v>
      </c>
    </row>
    <row r="2195" spans="1:8">
      <c r="A2195" s="10" t="s">
        <v>325</v>
      </c>
      <c r="B2195" s="10" t="str">
        <f>MID(base_piv2[[#This Row],[fnr fylke]],4,25)</f>
        <v>Sør-Trøndelag</v>
      </c>
      <c r="C2195" s="10" t="s">
        <v>792</v>
      </c>
      <c r="D2195" s="10" t="str">
        <f>MID(base_piv2[[#This Row],[knr kommune]],6,25)</f>
        <v xml:space="preserve">Klæbu </v>
      </c>
      <c r="E2195" s="10" t="str">
        <f>CONCATENATE(base_piv2[[#This Row],[kommune]]," (",base_piv2[[#This Row],[fotoår]],")")</f>
        <v>Klæbu  (2005)</v>
      </c>
      <c r="F2195" s="10" t="s">
        <v>468</v>
      </c>
      <c r="G2195" s="10">
        <v>2</v>
      </c>
      <c r="H2195" s="11" t="s">
        <v>911</v>
      </c>
    </row>
    <row r="2196" spans="1:8">
      <c r="A2196" s="10" t="s">
        <v>325</v>
      </c>
      <c r="B2196" s="10" t="str">
        <f>MID(base_piv2[[#This Row],[fnr fylke]],4,25)</f>
        <v>Sør-Trøndelag</v>
      </c>
      <c r="C2196" s="10" t="s">
        <v>792</v>
      </c>
      <c r="D2196" s="10" t="str">
        <f>MID(base_piv2[[#This Row],[knr kommune]],6,25)</f>
        <v xml:space="preserve">Klæbu </v>
      </c>
      <c r="E2196" s="10" t="str">
        <f>CONCATENATE(base_piv2[[#This Row],[kommune]]," (",base_piv2[[#This Row],[fotoår]],")")</f>
        <v>Klæbu  (2005)</v>
      </c>
      <c r="F2196" s="10" t="s">
        <v>918</v>
      </c>
      <c r="G2196" s="10">
        <v>0</v>
      </c>
      <c r="H2196" s="11" t="s">
        <v>911</v>
      </c>
    </row>
    <row r="2197" spans="1:8">
      <c r="A2197" s="10" t="s">
        <v>325</v>
      </c>
      <c r="B2197" s="10" t="str">
        <f>MID(base_piv2[[#This Row],[fnr fylke]],4,25)</f>
        <v>Sør-Trøndelag</v>
      </c>
      <c r="C2197" s="10" t="s">
        <v>792</v>
      </c>
      <c r="D2197" s="10" t="str">
        <f>MID(base_piv2[[#This Row],[knr kommune]],6,25)</f>
        <v xml:space="preserve">Klæbu </v>
      </c>
      <c r="E2197" s="10" t="str">
        <f>CONCATENATE(base_piv2[[#This Row],[kommune]]," (",base_piv2[[#This Row],[fotoår]],")")</f>
        <v>Klæbu  (2005)</v>
      </c>
      <c r="F2197" s="10" t="s">
        <v>470</v>
      </c>
      <c r="G2197" s="10">
        <v>19</v>
      </c>
      <c r="H2197" s="11" t="s">
        <v>911</v>
      </c>
    </row>
    <row r="2198" spans="1:8">
      <c r="A2198" s="10" t="s">
        <v>325</v>
      </c>
      <c r="B2198" s="10" t="str">
        <f>MID(base_piv2[[#This Row],[fnr fylke]],4,25)</f>
        <v>Sør-Trøndelag</v>
      </c>
      <c r="C2198" s="10" t="s">
        <v>792</v>
      </c>
      <c r="D2198" s="10" t="str">
        <f>MID(base_piv2[[#This Row],[knr kommune]],6,25)</f>
        <v xml:space="preserve">Klæbu </v>
      </c>
      <c r="E2198" s="10" t="str">
        <f>CONCATENATE(base_piv2[[#This Row],[kommune]]," (",base_piv2[[#This Row],[fotoår]],")")</f>
        <v>Klæbu  (2005)</v>
      </c>
      <c r="F2198" s="10" t="s">
        <v>471</v>
      </c>
      <c r="G2198" s="10">
        <v>3</v>
      </c>
      <c r="H2198" s="11" t="s">
        <v>911</v>
      </c>
    </row>
    <row r="2199" spans="1:8">
      <c r="A2199" s="10" t="s">
        <v>325</v>
      </c>
      <c r="B2199" s="10" t="str">
        <f>MID(base_piv2[[#This Row],[fnr fylke]],4,25)</f>
        <v>Sør-Trøndelag</v>
      </c>
      <c r="C2199" s="10" t="s">
        <v>792</v>
      </c>
      <c r="D2199" s="10" t="str">
        <f>MID(base_piv2[[#This Row],[knr kommune]],6,25)</f>
        <v xml:space="preserve">Klæbu </v>
      </c>
      <c r="E2199" s="10" t="str">
        <f>CONCATENATE(base_piv2[[#This Row],[kommune]]," (",base_piv2[[#This Row],[fotoår]],")")</f>
        <v>Klæbu  (2005)</v>
      </c>
      <c r="F2199" s="10" t="s">
        <v>472</v>
      </c>
      <c r="G2199" s="10">
        <v>4</v>
      </c>
      <c r="H2199" s="11" t="s">
        <v>911</v>
      </c>
    </row>
    <row r="2200" spans="1:8">
      <c r="A2200" s="10" t="s">
        <v>325</v>
      </c>
      <c r="B2200" s="10" t="str">
        <f>MID(base_piv2[[#This Row],[fnr fylke]],4,25)</f>
        <v>Sør-Trøndelag</v>
      </c>
      <c r="C2200" s="10" t="s">
        <v>793</v>
      </c>
      <c r="D2200" s="10" t="str">
        <f>MID(base_piv2[[#This Row],[knr kommune]],6,25)</f>
        <v xml:space="preserve">Malvik </v>
      </c>
      <c r="E2200" s="10" t="str">
        <f>CONCATENATE(base_piv2[[#This Row],[kommune]]," (",base_piv2[[#This Row],[fotoår]],")")</f>
        <v>Malvik  (2006)</v>
      </c>
      <c r="F2200" s="10" t="s">
        <v>467</v>
      </c>
      <c r="G2200" s="10">
        <v>11</v>
      </c>
      <c r="H2200" s="11" t="s">
        <v>910</v>
      </c>
    </row>
    <row r="2201" spans="1:8">
      <c r="A2201" s="10" t="s">
        <v>325</v>
      </c>
      <c r="B2201" s="10" t="str">
        <f>MID(base_piv2[[#This Row],[fnr fylke]],4,25)</f>
        <v>Sør-Trøndelag</v>
      </c>
      <c r="C2201" s="10" t="s">
        <v>793</v>
      </c>
      <c r="D2201" s="10" t="str">
        <f>MID(base_piv2[[#This Row],[knr kommune]],6,25)</f>
        <v xml:space="preserve">Malvik </v>
      </c>
      <c r="E2201" s="10" t="str">
        <f>CONCATENATE(base_piv2[[#This Row],[kommune]]," (",base_piv2[[#This Row],[fotoår]],")")</f>
        <v>Malvik  (2006)</v>
      </c>
      <c r="F2201" s="10" t="s">
        <v>466</v>
      </c>
      <c r="G2201" s="10">
        <v>2</v>
      </c>
      <c r="H2201" s="11" t="s">
        <v>910</v>
      </c>
    </row>
    <row r="2202" spans="1:8">
      <c r="A2202" s="10" t="s">
        <v>325</v>
      </c>
      <c r="B2202" s="10" t="str">
        <f>MID(base_piv2[[#This Row],[fnr fylke]],4,25)</f>
        <v>Sør-Trøndelag</v>
      </c>
      <c r="C2202" s="10" t="s">
        <v>793</v>
      </c>
      <c r="D2202" s="10" t="str">
        <f>MID(base_piv2[[#This Row],[knr kommune]],6,25)</f>
        <v xml:space="preserve">Malvik </v>
      </c>
      <c r="E2202" s="10" t="str">
        <f>CONCATENATE(base_piv2[[#This Row],[kommune]]," (",base_piv2[[#This Row],[fotoår]],")")</f>
        <v>Malvik  (2006)</v>
      </c>
      <c r="F2202" s="10" t="s">
        <v>468</v>
      </c>
      <c r="G2202" s="10">
        <v>10</v>
      </c>
      <c r="H2202" s="11" t="s">
        <v>910</v>
      </c>
    </row>
    <row r="2203" spans="1:8">
      <c r="A2203" s="10" t="s">
        <v>325</v>
      </c>
      <c r="B2203" s="10" t="str">
        <f>MID(base_piv2[[#This Row],[fnr fylke]],4,25)</f>
        <v>Sør-Trøndelag</v>
      </c>
      <c r="C2203" s="10" t="s">
        <v>793</v>
      </c>
      <c r="D2203" s="10" t="str">
        <f>MID(base_piv2[[#This Row],[knr kommune]],6,25)</f>
        <v xml:space="preserve">Malvik </v>
      </c>
      <c r="E2203" s="10" t="str">
        <f>CONCATENATE(base_piv2[[#This Row],[kommune]]," (",base_piv2[[#This Row],[fotoår]],")")</f>
        <v>Malvik  (2006)</v>
      </c>
      <c r="F2203" s="10" t="s">
        <v>918</v>
      </c>
      <c r="G2203" s="10">
        <v>8</v>
      </c>
      <c r="H2203" s="11" t="s">
        <v>910</v>
      </c>
    </row>
    <row r="2204" spans="1:8">
      <c r="A2204" s="10" t="s">
        <v>325</v>
      </c>
      <c r="B2204" s="10" t="str">
        <f>MID(base_piv2[[#This Row],[fnr fylke]],4,25)</f>
        <v>Sør-Trøndelag</v>
      </c>
      <c r="C2204" s="10" t="s">
        <v>793</v>
      </c>
      <c r="D2204" s="10" t="str">
        <f>MID(base_piv2[[#This Row],[knr kommune]],6,25)</f>
        <v xml:space="preserve">Malvik </v>
      </c>
      <c r="E2204" s="10" t="str">
        <f>CONCATENATE(base_piv2[[#This Row],[kommune]]," (",base_piv2[[#This Row],[fotoår]],")")</f>
        <v>Malvik  (2006)</v>
      </c>
      <c r="F2204" s="10" t="s">
        <v>470</v>
      </c>
      <c r="G2204" s="10">
        <v>11</v>
      </c>
      <c r="H2204" s="11" t="s">
        <v>910</v>
      </c>
    </row>
    <row r="2205" spans="1:8">
      <c r="A2205" s="10" t="s">
        <v>325</v>
      </c>
      <c r="B2205" s="10" t="str">
        <f>MID(base_piv2[[#This Row],[fnr fylke]],4,25)</f>
        <v>Sør-Trøndelag</v>
      </c>
      <c r="C2205" s="10" t="s">
        <v>793</v>
      </c>
      <c r="D2205" s="10" t="str">
        <f>MID(base_piv2[[#This Row],[knr kommune]],6,25)</f>
        <v xml:space="preserve">Malvik </v>
      </c>
      <c r="E2205" s="10" t="str">
        <f>CONCATENATE(base_piv2[[#This Row],[kommune]]," (",base_piv2[[#This Row],[fotoår]],")")</f>
        <v>Malvik  (2006)</v>
      </c>
      <c r="F2205" s="10" t="s">
        <v>471</v>
      </c>
      <c r="G2205" s="10">
        <v>19</v>
      </c>
      <c r="H2205" s="11" t="s">
        <v>910</v>
      </c>
    </row>
    <row r="2206" spans="1:8">
      <c r="A2206" s="10" t="s">
        <v>325</v>
      </c>
      <c r="B2206" s="10" t="str">
        <f>MID(base_piv2[[#This Row],[fnr fylke]],4,25)</f>
        <v>Sør-Trøndelag</v>
      </c>
      <c r="C2206" s="10" t="s">
        <v>793</v>
      </c>
      <c r="D2206" s="10" t="str">
        <f>MID(base_piv2[[#This Row],[knr kommune]],6,25)</f>
        <v xml:space="preserve">Malvik </v>
      </c>
      <c r="E2206" s="10" t="str">
        <f>CONCATENATE(base_piv2[[#This Row],[kommune]]," (",base_piv2[[#This Row],[fotoår]],")")</f>
        <v>Malvik  (2006)</v>
      </c>
      <c r="F2206" s="10" t="s">
        <v>472</v>
      </c>
      <c r="G2206" s="10">
        <v>6</v>
      </c>
      <c r="H2206" s="11" t="s">
        <v>910</v>
      </c>
    </row>
    <row r="2207" spans="1:8">
      <c r="A2207" s="10" t="s">
        <v>325</v>
      </c>
      <c r="B2207" s="10" t="str">
        <f>MID(base_piv2[[#This Row],[fnr fylke]],4,25)</f>
        <v>Sør-Trøndelag</v>
      </c>
      <c r="C2207" s="10" t="s">
        <v>794</v>
      </c>
      <c r="D2207" s="10" t="str">
        <f>MID(base_piv2[[#This Row],[knr kommune]],6,25)</f>
        <v xml:space="preserve">Selbu </v>
      </c>
      <c r="E2207" s="10" t="str">
        <f>CONCATENATE(base_piv2[[#This Row],[kommune]]," (",base_piv2[[#This Row],[fotoår]],")")</f>
        <v>Selbu  (1998)</v>
      </c>
      <c r="F2207" s="10" t="s">
        <v>467</v>
      </c>
      <c r="G2207" s="10">
        <v>84</v>
      </c>
      <c r="H2207" s="11" t="s">
        <v>912</v>
      </c>
    </row>
    <row r="2208" spans="1:8">
      <c r="A2208" s="10" t="s">
        <v>325</v>
      </c>
      <c r="B2208" s="10" t="str">
        <f>MID(base_piv2[[#This Row],[fnr fylke]],4,25)</f>
        <v>Sør-Trøndelag</v>
      </c>
      <c r="C2208" s="10" t="s">
        <v>794</v>
      </c>
      <c r="D2208" s="10" t="str">
        <f>MID(base_piv2[[#This Row],[knr kommune]],6,25)</f>
        <v xml:space="preserve">Selbu </v>
      </c>
      <c r="E2208" s="10" t="str">
        <f>CONCATENATE(base_piv2[[#This Row],[kommune]]," (",base_piv2[[#This Row],[fotoår]],")")</f>
        <v>Selbu  (1998)</v>
      </c>
      <c r="F2208" s="10" t="s">
        <v>466</v>
      </c>
      <c r="G2208" s="10">
        <v>9</v>
      </c>
      <c r="H2208" s="11" t="s">
        <v>912</v>
      </c>
    </row>
    <row r="2209" spans="1:8">
      <c r="A2209" s="10" t="s">
        <v>325</v>
      </c>
      <c r="B2209" s="10" t="str">
        <f>MID(base_piv2[[#This Row],[fnr fylke]],4,25)</f>
        <v>Sør-Trøndelag</v>
      </c>
      <c r="C2209" s="10" t="s">
        <v>794</v>
      </c>
      <c r="D2209" s="10" t="str">
        <f>MID(base_piv2[[#This Row],[knr kommune]],6,25)</f>
        <v xml:space="preserve">Selbu </v>
      </c>
      <c r="E2209" s="10" t="str">
        <f>CONCATENATE(base_piv2[[#This Row],[kommune]]," (",base_piv2[[#This Row],[fotoår]],")")</f>
        <v>Selbu  (1998)</v>
      </c>
      <c r="F2209" s="10" t="s">
        <v>468</v>
      </c>
      <c r="G2209" s="10">
        <v>24</v>
      </c>
      <c r="H2209" s="11" t="s">
        <v>912</v>
      </c>
    </row>
    <row r="2210" spans="1:8">
      <c r="A2210" s="10" t="s">
        <v>325</v>
      </c>
      <c r="B2210" s="10" t="str">
        <f>MID(base_piv2[[#This Row],[fnr fylke]],4,25)</f>
        <v>Sør-Trøndelag</v>
      </c>
      <c r="C2210" s="10" t="s">
        <v>794</v>
      </c>
      <c r="D2210" s="10" t="str">
        <f>MID(base_piv2[[#This Row],[knr kommune]],6,25)</f>
        <v xml:space="preserve">Selbu </v>
      </c>
      <c r="E2210" s="10" t="str">
        <f>CONCATENATE(base_piv2[[#This Row],[kommune]]," (",base_piv2[[#This Row],[fotoår]],")")</f>
        <v>Selbu  (1998)</v>
      </c>
      <c r="F2210" s="10" t="s">
        <v>918</v>
      </c>
      <c r="G2210" s="10">
        <v>26</v>
      </c>
      <c r="H2210" s="11" t="s">
        <v>912</v>
      </c>
    </row>
    <row r="2211" spans="1:8">
      <c r="A2211" s="10" t="s">
        <v>325</v>
      </c>
      <c r="B2211" s="10" t="str">
        <f>MID(base_piv2[[#This Row],[fnr fylke]],4,25)</f>
        <v>Sør-Trøndelag</v>
      </c>
      <c r="C2211" s="10" t="s">
        <v>794</v>
      </c>
      <c r="D2211" s="10" t="str">
        <f>MID(base_piv2[[#This Row],[knr kommune]],6,25)</f>
        <v xml:space="preserve">Selbu </v>
      </c>
      <c r="E2211" s="10" t="str">
        <f>CONCATENATE(base_piv2[[#This Row],[kommune]]," (",base_piv2[[#This Row],[fotoår]],")")</f>
        <v>Selbu  (1998)</v>
      </c>
      <c r="F2211" s="10" t="s">
        <v>470</v>
      </c>
      <c r="G2211" s="10">
        <v>32</v>
      </c>
      <c r="H2211" s="11" t="s">
        <v>912</v>
      </c>
    </row>
    <row r="2212" spans="1:8">
      <c r="A2212" s="10" t="s">
        <v>325</v>
      </c>
      <c r="B2212" s="10" t="str">
        <f>MID(base_piv2[[#This Row],[fnr fylke]],4,25)</f>
        <v>Sør-Trøndelag</v>
      </c>
      <c r="C2212" s="10" t="s">
        <v>794</v>
      </c>
      <c r="D2212" s="10" t="str">
        <f>MID(base_piv2[[#This Row],[knr kommune]],6,25)</f>
        <v xml:space="preserve">Selbu </v>
      </c>
      <c r="E2212" s="10" t="str">
        <f>CONCATENATE(base_piv2[[#This Row],[kommune]]," (",base_piv2[[#This Row],[fotoår]],")")</f>
        <v>Selbu  (1998)</v>
      </c>
      <c r="F2212" s="10" t="s">
        <v>471</v>
      </c>
      <c r="G2212" s="10">
        <v>24</v>
      </c>
      <c r="H2212" s="11" t="s">
        <v>912</v>
      </c>
    </row>
    <row r="2213" spans="1:8">
      <c r="A2213" s="10" t="s">
        <v>325</v>
      </c>
      <c r="B2213" s="10" t="str">
        <f>MID(base_piv2[[#This Row],[fnr fylke]],4,25)</f>
        <v>Sør-Trøndelag</v>
      </c>
      <c r="C2213" s="10" t="s">
        <v>794</v>
      </c>
      <c r="D2213" s="10" t="str">
        <f>MID(base_piv2[[#This Row],[knr kommune]],6,25)</f>
        <v xml:space="preserve">Selbu </v>
      </c>
      <c r="E2213" s="10" t="str">
        <f>CONCATENATE(base_piv2[[#This Row],[kommune]]," (",base_piv2[[#This Row],[fotoår]],")")</f>
        <v>Selbu  (1998)</v>
      </c>
      <c r="F2213" s="10" t="s">
        <v>472</v>
      </c>
      <c r="G2213" s="10">
        <v>8</v>
      </c>
      <c r="H2213" s="11" t="s">
        <v>912</v>
      </c>
    </row>
    <row r="2214" spans="1:8">
      <c r="A2214" s="10" t="s">
        <v>325</v>
      </c>
      <c r="B2214" s="10" t="str">
        <f>MID(base_piv2[[#This Row],[fnr fylke]],4,25)</f>
        <v>Sør-Trøndelag</v>
      </c>
      <c r="C2214" s="10" t="s">
        <v>795</v>
      </c>
      <c r="D2214" s="10" t="str">
        <f>MID(base_piv2[[#This Row],[knr kommune]],6,25)</f>
        <v xml:space="preserve">Tydal </v>
      </c>
      <c r="E2214" s="10" t="str">
        <f>CONCATENATE(base_piv2[[#This Row],[kommune]]," (",base_piv2[[#This Row],[fotoår]],")")</f>
        <v>Tydal  (2002)</v>
      </c>
      <c r="F2214" s="10" t="s">
        <v>467</v>
      </c>
      <c r="G2214" s="10">
        <v>7</v>
      </c>
      <c r="H2214" s="11" t="s">
        <v>906</v>
      </c>
    </row>
    <row r="2215" spans="1:8">
      <c r="A2215" s="10" t="s">
        <v>325</v>
      </c>
      <c r="B2215" s="10" t="str">
        <f>MID(base_piv2[[#This Row],[fnr fylke]],4,25)</f>
        <v>Sør-Trøndelag</v>
      </c>
      <c r="C2215" s="10" t="s">
        <v>795</v>
      </c>
      <c r="D2215" s="10" t="str">
        <f>MID(base_piv2[[#This Row],[knr kommune]],6,25)</f>
        <v xml:space="preserve">Tydal </v>
      </c>
      <c r="E2215" s="10" t="str">
        <f>CONCATENATE(base_piv2[[#This Row],[kommune]]," (",base_piv2[[#This Row],[fotoår]],")")</f>
        <v>Tydal  (2002)</v>
      </c>
      <c r="F2215" s="10" t="s">
        <v>466</v>
      </c>
      <c r="G2215" s="10">
        <v>1</v>
      </c>
      <c r="H2215" s="11" t="s">
        <v>906</v>
      </c>
    </row>
    <row r="2216" spans="1:8">
      <c r="A2216" s="10" t="s">
        <v>325</v>
      </c>
      <c r="B2216" s="10" t="str">
        <f>MID(base_piv2[[#This Row],[fnr fylke]],4,25)</f>
        <v>Sør-Trøndelag</v>
      </c>
      <c r="C2216" s="10" t="s">
        <v>795</v>
      </c>
      <c r="D2216" s="10" t="str">
        <f>MID(base_piv2[[#This Row],[knr kommune]],6,25)</f>
        <v xml:space="preserve">Tydal </v>
      </c>
      <c r="E2216" s="10" t="str">
        <f>CONCATENATE(base_piv2[[#This Row],[kommune]]," (",base_piv2[[#This Row],[fotoår]],")")</f>
        <v>Tydal  (2002)</v>
      </c>
      <c r="F2216" s="10" t="s">
        <v>468</v>
      </c>
      <c r="G2216" s="10">
        <v>6</v>
      </c>
      <c r="H2216" s="11" t="s">
        <v>906</v>
      </c>
    </row>
    <row r="2217" spans="1:8">
      <c r="A2217" s="10" t="s">
        <v>325</v>
      </c>
      <c r="B2217" s="10" t="str">
        <f>MID(base_piv2[[#This Row],[fnr fylke]],4,25)</f>
        <v>Sør-Trøndelag</v>
      </c>
      <c r="C2217" s="10" t="s">
        <v>795</v>
      </c>
      <c r="D2217" s="10" t="str">
        <f>MID(base_piv2[[#This Row],[knr kommune]],6,25)</f>
        <v xml:space="preserve">Tydal </v>
      </c>
      <c r="E2217" s="10" t="str">
        <f>CONCATENATE(base_piv2[[#This Row],[kommune]]," (",base_piv2[[#This Row],[fotoår]],")")</f>
        <v>Tydal  (2002)</v>
      </c>
      <c r="F2217" s="10" t="s">
        <v>918</v>
      </c>
      <c r="G2217" s="10">
        <v>8</v>
      </c>
      <c r="H2217" s="11" t="s">
        <v>906</v>
      </c>
    </row>
    <row r="2218" spans="1:8">
      <c r="A2218" s="10" t="s">
        <v>325</v>
      </c>
      <c r="B2218" s="10" t="str">
        <f>MID(base_piv2[[#This Row],[fnr fylke]],4,25)</f>
        <v>Sør-Trøndelag</v>
      </c>
      <c r="C2218" s="10" t="s">
        <v>795</v>
      </c>
      <c r="D2218" s="10" t="str">
        <f>MID(base_piv2[[#This Row],[knr kommune]],6,25)</f>
        <v xml:space="preserve">Tydal </v>
      </c>
      <c r="E2218" s="10" t="str">
        <f>CONCATENATE(base_piv2[[#This Row],[kommune]]," (",base_piv2[[#This Row],[fotoår]],")")</f>
        <v>Tydal  (2002)</v>
      </c>
      <c r="F2218" s="10" t="s">
        <v>470</v>
      </c>
      <c r="G2218" s="10">
        <v>7</v>
      </c>
      <c r="H2218" s="11" t="s">
        <v>906</v>
      </c>
    </row>
    <row r="2219" spans="1:8">
      <c r="A2219" s="10" t="s">
        <v>325</v>
      </c>
      <c r="B2219" s="10" t="str">
        <f>MID(base_piv2[[#This Row],[fnr fylke]],4,25)</f>
        <v>Sør-Trøndelag</v>
      </c>
      <c r="C2219" s="10" t="s">
        <v>795</v>
      </c>
      <c r="D2219" s="10" t="str">
        <f>MID(base_piv2[[#This Row],[knr kommune]],6,25)</f>
        <v xml:space="preserve">Tydal </v>
      </c>
      <c r="E2219" s="10" t="str">
        <f>CONCATENATE(base_piv2[[#This Row],[kommune]]," (",base_piv2[[#This Row],[fotoår]],")")</f>
        <v>Tydal  (2002)</v>
      </c>
      <c r="F2219" s="10" t="s">
        <v>471</v>
      </c>
      <c r="G2219" s="10">
        <v>0</v>
      </c>
      <c r="H2219" s="11" t="s">
        <v>906</v>
      </c>
    </row>
    <row r="2220" spans="1:8">
      <c r="A2220" s="10" t="s">
        <v>325</v>
      </c>
      <c r="B2220" s="10" t="str">
        <f>MID(base_piv2[[#This Row],[fnr fylke]],4,25)</f>
        <v>Sør-Trøndelag</v>
      </c>
      <c r="C2220" s="10" t="s">
        <v>795</v>
      </c>
      <c r="D2220" s="10" t="str">
        <f>MID(base_piv2[[#This Row],[knr kommune]],6,25)</f>
        <v xml:space="preserve">Tydal </v>
      </c>
      <c r="E2220" s="10" t="str">
        <f>CONCATENATE(base_piv2[[#This Row],[kommune]]," (",base_piv2[[#This Row],[fotoår]],")")</f>
        <v>Tydal  (2002)</v>
      </c>
      <c r="F2220" s="10" t="s">
        <v>472</v>
      </c>
      <c r="G2220" s="10">
        <v>1</v>
      </c>
      <c r="H2220" s="11" t="s">
        <v>906</v>
      </c>
    </row>
    <row r="2221" spans="1:8">
      <c r="A2221" s="10" t="s">
        <v>351</v>
      </c>
      <c r="B2221" s="10" t="str">
        <f>MID(base_piv2[[#This Row],[fnr fylke]],4,25)</f>
        <v>Nord-Trøndelag</v>
      </c>
      <c r="C2221" s="10" t="s">
        <v>796</v>
      </c>
      <c r="D2221" s="10" t="str">
        <f>MID(base_piv2[[#This Row],[knr kommune]],6,25)</f>
        <v xml:space="preserve">Steinkjer </v>
      </c>
      <c r="E2221" s="10" t="str">
        <f>CONCATENATE(base_piv2[[#This Row],[kommune]]," (",base_piv2[[#This Row],[fotoår]],")")</f>
        <v>Steinkjer  (2003)</v>
      </c>
      <c r="F2221" s="10" t="s">
        <v>467</v>
      </c>
      <c r="G2221" s="10">
        <v>50</v>
      </c>
      <c r="H2221" s="11" t="s">
        <v>904</v>
      </c>
    </row>
    <row r="2222" spans="1:8">
      <c r="A2222" s="10" t="s">
        <v>351</v>
      </c>
      <c r="B2222" s="10" t="str">
        <f>MID(base_piv2[[#This Row],[fnr fylke]],4,25)</f>
        <v>Nord-Trøndelag</v>
      </c>
      <c r="C2222" s="10" t="s">
        <v>796</v>
      </c>
      <c r="D2222" s="10" t="str">
        <f>MID(base_piv2[[#This Row],[knr kommune]],6,25)</f>
        <v xml:space="preserve">Steinkjer </v>
      </c>
      <c r="E2222" s="10" t="str">
        <f>CONCATENATE(base_piv2[[#This Row],[kommune]]," (",base_piv2[[#This Row],[fotoår]],")")</f>
        <v>Steinkjer  (2003)</v>
      </c>
      <c r="F2222" s="10" t="s">
        <v>466</v>
      </c>
      <c r="G2222" s="10">
        <v>19</v>
      </c>
      <c r="H2222" s="11" t="s">
        <v>904</v>
      </c>
    </row>
    <row r="2223" spans="1:8">
      <c r="A2223" s="10" t="s">
        <v>351</v>
      </c>
      <c r="B2223" s="10" t="str">
        <f>MID(base_piv2[[#This Row],[fnr fylke]],4,25)</f>
        <v>Nord-Trøndelag</v>
      </c>
      <c r="C2223" s="10" t="s">
        <v>796</v>
      </c>
      <c r="D2223" s="10" t="str">
        <f>MID(base_piv2[[#This Row],[knr kommune]],6,25)</f>
        <v xml:space="preserve">Steinkjer </v>
      </c>
      <c r="E2223" s="10" t="str">
        <f>CONCATENATE(base_piv2[[#This Row],[kommune]]," (",base_piv2[[#This Row],[fotoår]],")")</f>
        <v>Steinkjer  (2003)</v>
      </c>
      <c r="F2223" s="10" t="s">
        <v>468</v>
      </c>
      <c r="G2223" s="10">
        <v>469</v>
      </c>
      <c r="H2223" s="11" t="s">
        <v>904</v>
      </c>
    </row>
    <row r="2224" spans="1:8">
      <c r="A2224" s="10" t="s">
        <v>351</v>
      </c>
      <c r="B2224" s="10" t="str">
        <f>MID(base_piv2[[#This Row],[fnr fylke]],4,25)</f>
        <v>Nord-Trøndelag</v>
      </c>
      <c r="C2224" s="10" t="s">
        <v>796</v>
      </c>
      <c r="D2224" s="10" t="str">
        <f>MID(base_piv2[[#This Row],[knr kommune]],6,25)</f>
        <v xml:space="preserve">Steinkjer </v>
      </c>
      <c r="E2224" s="10" t="str">
        <f>CONCATENATE(base_piv2[[#This Row],[kommune]]," (",base_piv2[[#This Row],[fotoår]],")")</f>
        <v>Steinkjer  (2003)</v>
      </c>
      <c r="F2224" s="10" t="s">
        <v>918</v>
      </c>
      <c r="G2224" s="10">
        <v>34</v>
      </c>
      <c r="H2224" s="11" t="s">
        <v>904</v>
      </c>
    </row>
    <row r="2225" spans="1:8">
      <c r="A2225" s="10" t="s">
        <v>351</v>
      </c>
      <c r="B2225" s="10" t="str">
        <f>MID(base_piv2[[#This Row],[fnr fylke]],4,25)</f>
        <v>Nord-Trøndelag</v>
      </c>
      <c r="C2225" s="10" t="s">
        <v>796</v>
      </c>
      <c r="D2225" s="10" t="str">
        <f>MID(base_piv2[[#This Row],[knr kommune]],6,25)</f>
        <v xml:space="preserve">Steinkjer </v>
      </c>
      <c r="E2225" s="10" t="str">
        <f>CONCATENATE(base_piv2[[#This Row],[kommune]]," (",base_piv2[[#This Row],[fotoår]],")")</f>
        <v>Steinkjer  (2003)</v>
      </c>
      <c r="F2225" s="10" t="s">
        <v>470</v>
      </c>
      <c r="G2225" s="10">
        <v>151</v>
      </c>
      <c r="H2225" s="11" t="s">
        <v>904</v>
      </c>
    </row>
    <row r="2226" spans="1:8">
      <c r="A2226" s="10" t="s">
        <v>351</v>
      </c>
      <c r="B2226" s="10" t="str">
        <f>MID(base_piv2[[#This Row],[fnr fylke]],4,25)</f>
        <v>Nord-Trøndelag</v>
      </c>
      <c r="C2226" s="10" t="s">
        <v>796</v>
      </c>
      <c r="D2226" s="10" t="str">
        <f>MID(base_piv2[[#This Row],[knr kommune]],6,25)</f>
        <v xml:space="preserve">Steinkjer </v>
      </c>
      <c r="E2226" s="10" t="str">
        <f>CONCATENATE(base_piv2[[#This Row],[kommune]]," (",base_piv2[[#This Row],[fotoår]],")")</f>
        <v>Steinkjer  (2003)</v>
      </c>
      <c r="F2226" s="10" t="s">
        <v>471</v>
      </c>
      <c r="G2226" s="10">
        <v>165</v>
      </c>
      <c r="H2226" s="11" t="s">
        <v>904</v>
      </c>
    </row>
    <row r="2227" spans="1:8">
      <c r="A2227" s="10" t="s">
        <v>351</v>
      </c>
      <c r="B2227" s="10" t="str">
        <f>MID(base_piv2[[#This Row],[fnr fylke]],4,25)</f>
        <v>Nord-Trøndelag</v>
      </c>
      <c r="C2227" s="10" t="s">
        <v>796</v>
      </c>
      <c r="D2227" s="10" t="str">
        <f>MID(base_piv2[[#This Row],[knr kommune]],6,25)</f>
        <v xml:space="preserve">Steinkjer </v>
      </c>
      <c r="E2227" s="10" t="str">
        <f>CONCATENATE(base_piv2[[#This Row],[kommune]]," (",base_piv2[[#This Row],[fotoår]],")")</f>
        <v>Steinkjer  (2003)</v>
      </c>
      <c r="F2227" s="10" t="s">
        <v>472</v>
      </c>
      <c r="G2227" s="10">
        <v>48</v>
      </c>
      <c r="H2227" s="11" t="s">
        <v>904</v>
      </c>
    </row>
    <row r="2228" spans="1:8">
      <c r="A2228" s="10" t="s">
        <v>351</v>
      </c>
      <c r="B2228" s="10" t="str">
        <f>MID(base_piv2[[#This Row],[fnr fylke]],4,25)</f>
        <v>Nord-Trøndelag</v>
      </c>
      <c r="C2228" s="10" t="s">
        <v>797</v>
      </c>
      <c r="D2228" s="10" t="str">
        <f>MID(base_piv2[[#This Row],[knr kommune]],6,25)</f>
        <v xml:space="preserve">Namsos  </v>
      </c>
      <c r="E2228" s="10" t="str">
        <f>CONCATENATE(base_piv2[[#This Row],[kommune]]," (",base_piv2[[#This Row],[fotoår]],")")</f>
        <v>Namsos   (2008)</v>
      </c>
      <c r="F2228" s="10" t="s">
        <v>467</v>
      </c>
      <c r="G2228" s="10">
        <v>21</v>
      </c>
      <c r="H2228" s="11" t="s">
        <v>909</v>
      </c>
    </row>
    <row r="2229" spans="1:8">
      <c r="A2229" s="10" t="s">
        <v>351</v>
      </c>
      <c r="B2229" s="10" t="str">
        <f>MID(base_piv2[[#This Row],[fnr fylke]],4,25)</f>
        <v>Nord-Trøndelag</v>
      </c>
      <c r="C2229" s="10" t="s">
        <v>797</v>
      </c>
      <c r="D2229" s="10" t="str">
        <f>MID(base_piv2[[#This Row],[knr kommune]],6,25)</f>
        <v xml:space="preserve">Namsos  </v>
      </c>
      <c r="E2229" s="10" t="str">
        <f>CONCATENATE(base_piv2[[#This Row],[kommune]]," (",base_piv2[[#This Row],[fotoår]],")")</f>
        <v>Namsos   (2008)</v>
      </c>
      <c r="F2229" s="10" t="s">
        <v>466</v>
      </c>
      <c r="G2229" s="10">
        <v>0</v>
      </c>
      <c r="H2229" s="11" t="s">
        <v>909</v>
      </c>
    </row>
    <row r="2230" spans="1:8">
      <c r="A2230" s="10" t="s">
        <v>351</v>
      </c>
      <c r="B2230" s="10" t="str">
        <f>MID(base_piv2[[#This Row],[fnr fylke]],4,25)</f>
        <v>Nord-Trøndelag</v>
      </c>
      <c r="C2230" s="10" t="s">
        <v>797</v>
      </c>
      <c r="D2230" s="10" t="str">
        <f>MID(base_piv2[[#This Row],[knr kommune]],6,25)</f>
        <v xml:space="preserve">Namsos  </v>
      </c>
      <c r="E2230" s="10" t="str">
        <f>CONCATENATE(base_piv2[[#This Row],[kommune]]," (",base_piv2[[#This Row],[fotoår]],")")</f>
        <v>Namsos   (2008)</v>
      </c>
      <c r="F2230" s="10" t="s">
        <v>468</v>
      </c>
      <c r="G2230" s="10">
        <v>11</v>
      </c>
      <c r="H2230" s="11" t="s">
        <v>909</v>
      </c>
    </row>
    <row r="2231" spans="1:8">
      <c r="A2231" s="10" t="s">
        <v>351</v>
      </c>
      <c r="B2231" s="10" t="str">
        <f>MID(base_piv2[[#This Row],[fnr fylke]],4,25)</f>
        <v>Nord-Trøndelag</v>
      </c>
      <c r="C2231" s="10" t="s">
        <v>797</v>
      </c>
      <c r="D2231" s="10" t="str">
        <f>MID(base_piv2[[#This Row],[knr kommune]],6,25)</f>
        <v xml:space="preserve">Namsos  </v>
      </c>
      <c r="E2231" s="10" t="str">
        <f>CONCATENATE(base_piv2[[#This Row],[kommune]]," (",base_piv2[[#This Row],[fotoår]],")")</f>
        <v>Namsos   (2008)</v>
      </c>
      <c r="F2231" s="10" t="s">
        <v>918</v>
      </c>
      <c r="G2231" s="10">
        <v>1</v>
      </c>
      <c r="H2231" s="11" t="s">
        <v>909</v>
      </c>
    </row>
    <row r="2232" spans="1:8">
      <c r="A2232" s="10" t="s">
        <v>351</v>
      </c>
      <c r="B2232" s="10" t="str">
        <f>MID(base_piv2[[#This Row],[fnr fylke]],4,25)</f>
        <v>Nord-Trøndelag</v>
      </c>
      <c r="C2232" s="10" t="s">
        <v>797</v>
      </c>
      <c r="D2232" s="10" t="str">
        <f>MID(base_piv2[[#This Row],[knr kommune]],6,25)</f>
        <v xml:space="preserve">Namsos  </v>
      </c>
      <c r="E2232" s="10" t="str">
        <f>CONCATENATE(base_piv2[[#This Row],[kommune]]," (",base_piv2[[#This Row],[fotoår]],")")</f>
        <v>Namsos   (2008)</v>
      </c>
      <c r="F2232" s="10" t="s">
        <v>470</v>
      </c>
      <c r="G2232" s="10">
        <v>12</v>
      </c>
      <c r="H2232" s="11" t="s">
        <v>909</v>
      </c>
    </row>
    <row r="2233" spans="1:8">
      <c r="A2233" s="10" t="s">
        <v>351</v>
      </c>
      <c r="B2233" s="10" t="str">
        <f>MID(base_piv2[[#This Row],[fnr fylke]],4,25)</f>
        <v>Nord-Trøndelag</v>
      </c>
      <c r="C2233" s="10" t="s">
        <v>797</v>
      </c>
      <c r="D2233" s="10" t="str">
        <f>MID(base_piv2[[#This Row],[knr kommune]],6,25)</f>
        <v xml:space="preserve">Namsos  </v>
      </c>
      <c r="E2233" s="10" t="str">
        <f>CONCATENATE(base_piv2[[#This Row],[kommune]]," (",base_piv2[[#This Row],[fotoår]],")")</f>
        <v>Namsos   (2008)</v>
      </c>
      <c r="F2233" s="10" t="s">
        <v>471</v>
      </c>
      <c r="G2233" s="10">
        <v>18</v>
      </c>
      <c r="H2233" s="11" t="s">
        <v>909</v>
      </c>
    </row>
    <row r="2234" spans="1:8">
      <c r="A2234" s="10" t="s">
        <v>351</v>
      </c>
      <c r="B2234" s="10" t="str">
        <f>MID(base_piv2[[#This Row],[fnr fylke]],4,25)</f>
        <v>Nord-Trøndelag</v>
      </c>
      <c r="C2234" s="10" t="s">
        <v>797</v>
      </c>
      <c r="D2234" s="10" t="str">
        <f>MID(base_piv2[[#This Row],[knr kommune]],6,25)</f>
        <v xml:space="preserve">Namsos  </v>
      </c>
      <c r="E2234" s="10" t="str">
        <f>CONCATENATE(base_piv2[[#This Row],[kommune]]," (",base_piv2[[#This Row],[fotoår]],")")</f>
        <v>Namsos   (2008)</v>
      </c>
      <c r="F2234" s="10" t="s">
        <v>472</v>
      </c>
      <c r="G2234" s="10">
        <v>11</v>
      </c>
      <c r="H2234" s="11" t="s">
        <v>909</v>
      </c>
    </row>
    <row r="2235" spans="1:8">
      <c r="A2235" s="10" t="s">
        <v>351</v>
      </c>
      <c r="B2235" s="10" t="str">
        <f>MID(base_piv2[[#This Row],[fnr fylke]],4,25)</f>
        <v>Nord-Trøndelag</v>
      </c>
      <c r="C2235" s="10" t="s">
        <v>798</v>
      </c>
      <c r="D2235" s="10" t="str">
        <f>MID(base_piv2[[#This Row],[knr kommune]],6,25)</f>
        <v xml:space="preserve">Meråker </v>
      </c>
      <c r="E2235" s="10" t="str">
        <f>CONCATENATE(base_piv2[[#This Row],[kommune]]," (",base_piv2[[#This Row],[fotoår]],")")</f>
        <v>Meråker  (2006)</v>
      </c>
      <c r="F2235" s="10" t="s">
        <v>467</v>
      </c>
      <c r="G2235" s="10">
        <v>15</v>
      </c>
      <c r="H2235" s="11" t="s">
        <v>910</v>
      </c>
    </row>
    <row r="2236" spans="1:8">
      <c r="A2236" s="10" t="s">
        <v>351</v>
      </c>
      <c r="B2236" s="10" t="str">
        <f>MID(base_piv2[[#This Row],[fnr fylke]],4,25)</f>
        <v>Nord-Trøndelag</v>
      </c>
      <c r="C2236" s="10" t="s">
        <v>798</v>
      </c>
      <c r="D2236" s="10" t="str">
        <f>MID(base_piv2[[#This Row],[knr kommune]],6,25)</f>
        <v xml:space="preserve">Meråker </v>
      </c>
      <c r="E2236" s="10" t="str">
        <f>CONCATENATE(base_piv2[[#This Row],[kommune]]," (",base_piv2[[#This Row],[fotoår]],")")</f>
        <v>Meråker  (2006)</v>
      </c>
      <c r="F2236" s="10" t="s">
        <v>466</v>
      </c>
      <c r="G2236" s="10">
        <v>4</v>
      </c>
      <c r="H2236" s="11" t="s">
        <v>910</v>
      </c>
    </row>
    <row r="2237" spans="1:8">
      <c r="A2237" s="10" t="s">
        <v>351</v>
      </c>
      <c r="B2237" s="10" t="str">
        <f>MID(base_piv2[[#This Row],[fnr fylke]],4,25)</f>
        <v>Nord-Trøndelag</v>
      </c>
      <c r="C2237" s="10" t="s">
        <v>798</v>
      </c>
      <c r="D2237" s="10" t="str">
        <f>MID(base_piv2[[#This Row],[knr kommune]],6,25)</f>
        <v xml:space="preserve">Meråker </v>
      </c>
      <c r="E2237" s="10" t="str">
        <f>CONCATENATE(base_piv2[[#This Row],[kommune]]," (",base_piv2[[#This Row],[fotoår]],")")</f>
        <v>Meråker  (2006)</v>
      </c>
      <c r="F2237" s="10" t="s">
        <v>468</v>
      </c>
      <c r="G2237" s="10">
        <v>6</v>
      </c>
      <c r="H2237" s="11" t="s">
        <v>910</v>
      </c>
    </row>
    <row r="2238" spans="1:8">
      <c r="A2238" s="10" t="s">
        <v>351</v>
      </c>
      <c r="B2238" s="10" t="str">
        <f>MID(base_piv2[[#This Row],[fnr fylke]],4,25)</f>
        <v>Nord-Trøndelag</v>
      </c>
      <c r="C2238" s="10" t="s">
        <v>798</v>
      </c>
      <c r="D2238" s="10" t="str">
        <f>MID(base_piv2[[#This Row],[knr kommune]],6,25)</f>
        <v xml:space="preserve">Meråker </v>
      </c>
      <c r="E2238" s="10" t="str">
        <f>CONCATENATE(base_piv2[[#This Row],[kommune]]," (",base_piv2[[#This Row],[fotoår]],")")</f>
        <v>Meråker  (2006)</v>
      </c>
      <c r="F2238" s="10" t="s">
        <v>918</v>
      </c>
      <c r="G2238" s="10">
        <v>3</v>
      </c>
      <c r="H2238" s="11" t="s">
        <v>910</v>
      </c>
    </row>
    <row r="2239" spans="1:8">
      <c r="A2239" s="10" t="s">
        <v>351</v>
      </c>
      <c r="B2239" s="10" t="str">
        <f>MID(base_piv2[[#This Row],[fnr fylke]],4,25)</f>
        <v>Nord-Trøndelag</v>
      </c>
      <c r="C2239" s="10" t="s">
        <v>798</v>
      </c>
      <c r="D2239" s="10" t="str">
        <f>MID(base_piv2[[#This Row],[knr kommune]],6,25)</f>
        <v xml:space="preserve">Meråker </v>
      </c>
      <c r="E2239" s="10" t="str">
        <f>CONCATENATE(base_piv2[[#This Row],[kommune]]," (",base_piv2[[#This Row],[fotoår]],")")</f>
        <v>Meråker  (2006)</v>
      </c>
      <c r="F2239" s="10" t="s">
        <v>470</v>
      </c>
      <c r="G2239" s="10">
        <v>8</v>
      </c>
      <c r="H2239" s="11" t="s">
        <v>910</v>
      </c>
    </row>
    <row r="2240" spans="1:8">
      <c r="A2240" s="10" t="s">
        <v>351</v>
      </c>
      <c r="B2240" s="10" t="str">
        <f>MID(base_piv2[[#This Row],[fnr fylke]],4,25)</f>
        <v>Nord-Trøndelag</v>
      </c>
      <c r="C2240" s="10" t="s">
        <v>798</v>
      </c>
      <c r="D2240" s="10" t="str">
        <f>MID(base_piv2[[#This Row],[knr kommune]],6,25)</f>
        <v xml:space="preserve">Meråker </v>
      </c>
      <c r="E2240" s="10" t="str">
        <f>CONCATENATE(base_piv2[[#This Row],[kommune]]," (",base_piv2[[#This Row],[fotoår]],")")</f>
        <v>Meråker  (2006)</v>
      </c>
      <c r="F2240" s="10" t="s">
        <v>471</v>
      </c>
      <c r="G2240" s="10">
        <v>1</v>
      </c>
      <c r="H2240" s="11" t="s">
        <v>910</v>
      </c>
    </row>
    <row r="2241" spans="1:8">
      <c r="A2241" s="10" t="s">
        <v>351</v>
      </c>
      <c r="B2241" s="10" t="str">
        <f>MID(base_piv2[[#This Row],[fnr fylke]],4,25)</f>
        <v>Nord-Trøndelag</v>
      </c>
      <c r="C2241" s="10" t="s">
        <v>798</v>
      </c>
      <c r="D2241" s="10" t="str">
        <f>MID(base_piv2[[#This Row],[knr kommune]],6,25)</f>
        <v xml:space="preserve">Meråker </v>
      </c>
      <c r="E2241" s="10" t="str">
        <f>CONCATENATE(base_piv2[[#This Row],[kommune]]," (",base_piv2[[#This Row],[fotoår]],")")</f>
        <v>Meråker  (2006)</v>
      </c>
      <c r="F2241" s="10" t="s">
        <v>472</v>
      </c>
      <c r="G2241" s="10">
        <v>1</v>
      </c>
      <c r="H2241" s="11" t="s">
        <v>910</v>
      </c>
    </row>
    <row r="2242" spans="1:8">
      <c r="A2242" s="10" t="s">
        <v>351</v>
      </c>
      <c r="B2242" s="10" t="str">
        <f>MID(base_piv2[[#This Row],[fnr fylke]],4,25)</f>
        <v>Nord-Trøndelag</v>
      </c>
      <c r="C2242" s="10" t="s">
        <v>799</v>
      </c>
      <c r="D2242" s="10" t="str">
        <f>MID(base_piv2[[#This Row],[knr kommune]],6,25)</f>
        <v xml:space="preserve">Stjørdal </v>
      </c>
      <c r="E2242" s="10" t="str">
        <f>CONCATENATE(base_piv2[[#This Row],[kommune]]," (",base_piv2[[#This Row],[fotoår]],")")</f>
        <v>Stjørdal  (2004)</v>
      </c>
      <c r="F2242" s="10" t="s">
        <v>467</v>
      </c>
      <c r="G2242" s="10">
        <v>228</v>
      </c>
      <c r="H2242" s="11" t="s">
        <v>908</v>
      </c>
    </row>
    <row r="2243" spans="1:8">
      <c r="A2243" s="10" t="s">
        <v>351</v>
      </c>
      <c r="B2243" s="10" t="str">
        <f>MID(base_piv2[[#This Row],[fnr fylke]],4,25)</f>
        <v>Nord-Trøndelag</v>
      </c>
      <c r="C2243" s="10" t="s">
        <v>799</v>
      </c>
      <c r="D2243" s="10" t="str">
        <f>MID(base_piv2[[#This Row],[knr kommune]],6,25)</f>
        <v xml:space="preserve">Stjørdal </v>
      </c>
      <c r="E2243" s="10" t="str">
        <f>CONCATENATE(base_piv2[[#This Row],[kommune]]," (",base_piv2[[#This Row],[fotoår]],")")</f>
        <v>Stjørdal  (2004)</v>
      </c>
      <c r="F2243" s="10" t="s">
        <v>466</v>
      </c>
      <c r="G2243" s="10">
        <v>12</v>
      </c>
      <c r="H2243" s="11" t="s">
        <v>908</v>
      </c>
    </row>
    <row r="2244" spans="1:8">
      <c r="A2244" s="10" t="s">
        <v>351</v>
      </c>
      <c r="B2244" s="10" t="str">
        <f>MID(base_piv2[[#This Row],[fnr fylke]],4,25)</f>
        <v>Nord-Trøndelag</v>
      </c>
      <c r="C2244" s="10" t="s">
        <v>799</v>
      </c>
      <c r="D2244" s="10" t="str">
        <f>MID(base_piv2[[#This Row],[knr kommune]],6,25)</f>
        <v xml:space="preserve">Stjørdal </v>
      </c>
      <c r="E2244" s="10" t="str">
        <f>CONCATENATE(base_piv2[[#This Row],[kommune]]," (",base_piv2[[#This Row],[fotoår]],")")</f>
        <v>Stjørdal  (2004)</v>
      </c>
      <c r="F2244" s="10" t="s">
        <v>468</v>
      </c>
      <c r="G2244" s="10">
        <v>317</v>
      </c>
      <c r="H2244" s="11" t="s">
        <v>908</v>
      </c>
    </row>
    <row r="2245" spans="1:8">
      <c r="A2245" s="10" t="s">
        <v>351</v>
      </c>
      <c r="B2245" s="10" t="str">
        <f>MID(base_piv2[[#This Row],[fnr fylke]],4,25)</f>
        <v>Nord-Trøndelag</v>
      </c>
      <c r="C2245" s="10" t="s">
        <v>799</v>
      </c>
      <c r="D2245" s="10" t="str">
        <f>MID(base_piv2[[#This Row],[knr kommune]],6,25)</f>
        <v xml:space="preserve">Stjørdal </v>
      </c>
      <c r="E2245" s="10" t="str">
        <f>CONCATENATE(base_piv2[[#This Row],[kommune]]," (",base_piv2[[#This Row],[fotoår]],")")</f>
        <v>Stjørdal  (2004)</v>
      </c>
      <c r="F2245" s="10" t="s">
        <v>918</v>
      </c>
      <c r="G2245" s="10">
        <v>51</v>
      </c>
      <c r="H2245" s="11" t="s">
        <v>908</v>
      </c>
    </row>
    <row r="2246" spans="1:8">
      <c r="A2246" s="10" t="s">
        <v>351</v>
      </c>
      <c r="B2246" s="10" t="str">
        <f>MID(base_piv2[[#This Row],[fnr fylke]],4,25)</f>
        <v>Nord-Trøndelag</v>
      </c>
      <c r="C2246" s="10" t="s">
        <v>799</v>
      </c>
      <c r="D2246" s="10" t="str">
        <f>MID(base_piv2[[#This Row],[knr kommune]],6,25)</f>
        <v xml:space="preserve">Stjørdal </v>
      </c>
      <c r="E2246" s="10" t="str">
        <f>CONCATENATE(base_piv2[[#This Row],[kommune]]," (",base_piv2[[#This Row],[fotoår]],")")</f>
        <v>Stjørdal  (2004)</v>
      </c>
      <c r="F2246" s="10" t="s">
        <v>470</v>
      </c>
      <c r="G2246" s="10">
        <v>172</v>
      </c>
      <c r="H2246" s="11" t="s">
        <v>908</v>
      </c>
    </row>
    <row r="2247" spans="1:8">
      <c r="A2247" s="10" t="s">
        <v>351</v>
      </c>
      <c r="B2247" s="10" t="str">
        <f>MID(base_piv2[[#This Row],[fnr fylke]],4,25)</f>
        <v>Nord-Trøndelag</v>
      </c>
      <c r="C2247" s="10" t="s">
        <v>799</v>
      </c>
      <c r="D2247" s="10" t="str">
        <f>MID(base_piv2[[#This Row],[knr kommune]],6,25)</f>
        <v xml:space="preserve">Stjørdal </v>
      </c>
      <c r="E2247" s="10" t="str">
        <f>CONCATENATE(base_piv2[[#This Row],[kommune]]," (",base_piv2[[#This Row],[fotoår]],")")</f>
        <v>Stjørdal  (2004)</v>
      </c>
      <c r="F2247" s="10" t="s">
        <v>471</v>
      </c>
      <c r="G2247" s="10">
        <v>60</v>
      </c>
      <c r="H2247" s="11" t="s">
        <v>908</v>
      </c>
    </row>
    <row r="2248" spans="1:8">
      <c r="A2248" s="10" t="s">
        <v>351</v>
      </c>
      <c r="B2248" s="10" t="str">
        <f>MID(base_piv2[[#This Row],[fnr fylke]],4,25)</f>
        <v>Nord-Trøndelag</v>
      </c>
      <c r="C2248" s="10" t="s">
        <v>799</v>
      </c>
      <c r="D2248" s="10" t="str">
        <f>MID(base_piv2[[#This Row],[knr kommune]],6,25)</f>
        <v xml:space="preserve">Stjørdal </v>
      </c>
      <c r="E2248" s="10" t="str">
        <f>CONCATENATE(base_piv2[[#This Row],[kommune]]," (",base_piv2[[#This Row],[fotoår]],")")</f>
        <v>Stjørdal  (2004)</v>
      </c>
      <c r="F2248" s="10" t="s">
        <v>472</v>
      </c>
      <c r="G2248" s="10">
        <v>103</v>
      </c>
      <c r="H2248" s="11" t="s">
        <v>908</v>
      </c>
    </row>
    <row r="2249" spans="1:8">
      <c r="A2249" s="10" t="s">
        <v>351</v>
      </c>
      <c r="B2249" s="10" t="str">
        <f>MID(base_piv2[[#This Row],[fnr fylke]],4,25)</f>
        <v>Nord-Trøndelag</v>
      </c>
      <c r="C2249" s="10" t="s">
        <v>800</v>
      </c>
      <c r="D2249" s="10" t="str">
        <f>MID(base_piv2[[#This Row],[knr kommune]],6,25)</f>
        <v xml:space="preserve">Frosta </v>
      </c>
      <c r="E2249" s="10" t="str">
        <f>CONCATENATE(base_piv2[[#This Row],[kommune]]," (",base_piv2[[#This Row],[fotoår]],")")</f>
        <v>Frosta  (2004)</v>
      </c>
      <c r="F2249" s="10" t="s">
        <v>467</v>
      </c>
      <c r="G2249" s="10">
        <v>35</v>
      </c>
      <c r="H2249" s="11" t="s">
        <v>908</v>
      </c>
    </row>
    <row r="2250" spans="1:8">
      <c r="A2250" s="10" t="s">
        <v>351</v>
      </c>
      <c r="B2250" s="10" t="str">
        <f>MID(base_piv2[[#This Row],[fnr fylke]],4,25)</f>
        <v>Nord-Trøndelag</v>
      </c>
      <c r="C2250" s="10" t="s">
        <v>800</v>
      </c>
      <c r="D2250" s="10" t="str">
        <f>MID(base_piv2[[#This Row],[knr kommune]],6,25)</f>
        <v xml:space="preserve">Frosta </v>
      </c>
      <c r="E2250" s="10" t="str">
        <f>CONCATENATE(base_piv2[[#This Row],[kommune]]," (",base_piv2[[#This Row],[fotoår]],")")</f>
        <v>Frosta  (2004)</v>
      </c>
      <c r="F2250" s="10" t="s">
        <v>466</v>
      </c>
      <c r="G2250" s="10">
        <v>7</v>
      </c>
      <c r="H2250" s="11" t="s">
        <v>908</v>
      </c>
    </row>
    <row r="2251" spans="1:8">
      <c r="A2251" s="10" t="s">
        <v>351</v>
      </c>
      <c r="B2251" s="10" t="str">
        <f>MID(base_piv2[[#This Row],[fnr fylke]],4,25)</f>
        <v>Nord-Trøndelag</v>
      </c>
      <c r="C2251" s="10" t="s">
        <v>800</v>
      </c>
      <c r="D2251" s="10" t="str">
        <f>MID(base_piv2[[#This Row],[knr kommune]],6,25)</f>
        <v xml:space="preserve">Frosta </v>
      </c>
      <c r="E2251" s="10" t="str">
        <f>CONCATENATE(base_piv2[[#This Row],[kommune]]," (",base_piv2[[#This Row],[fotoår]],")")</f>
        <v>Frosta  (2004)</v>
      </c>
      <c r="F2251" s="10" t="s">
        <v>468</v>
      </c>
      <c r="G2251" s="10">
        <v>10</v>
      </c>
      <c r="H2251" s="11" t="s">
        <v>908</v>
      </c>
    </row>
    <row r="2252" spans="1:8">
      <c r="A2252" s="10" t="s">
        <v>351</v>
      </c>
      <c r="B2252" s="10" t="str">
        <f>MID(base_piv2[[#This Row],[fnr fylke]],4,25)</f>
        <v>Nord-Trøndelag</v>
      </c>
      <c r="C2252" s="10" t="s">
        <v>800</v>
      </c>
      <c r="D2252" s="10" t="str">
        <f>MID(base_piv2[[#This Row],[knr kommune]],6,25)</f>
        <v xml:space="preserve">Frosta </v>
      </c>
      <c r="E2252" s="10" t="str">
        <f>CONCATENATE(base_piv2[[#This Row],[kommune]]," (",base_piv2[[#This Row],[fotoår]],")")</f>
        <v>Frosta  (2004)</v>
      </c>
      <c r="F2252" s="10" t="s">
        <v>918</v>
      </c>
      <c r="G2252" s="10">
        <v>21</v>
      </c>
      <c r="H2252" s="11" t="s">
        <v>908</v>
      </c>
    </row>
    <row r="2253" spans="1:8">
      <c r="A2253" s="10" t="s">
        <v>351</v>
      </c>
      <c r="B2253" s="10" t="str">
        <f>MID(base_piv2[[#This Row],[fnr fylke]],4,25)</f>
        <v>Nord-Trøndelag</v>
      </c>
      <c r="C2253" s="10" t="s">
        <v>800</v>
      </c>
      <c r="D2253" s="10" t="str">
        <f>MID(base_piv2[[#This Row],[knr kommune]],6,25)</f>
        <v xml:space="preserve">Frosta </v>
      </c>
      <c r="E2253" s="10" t="str">
        <f>CONCATENATE(base_piv2[[#This Row],[kommune]]," (",base_piv2[[#This Row],[fotoår]],")")</f>
        <v>Frosta  (2004)</v>
      </c>
      <c r="F2253" s="10" t="s">
        <v>470</v>
      </c>
      <c r="G2253" s="10">
        <v>11</v>
      </c>
      <c r="H2253" s="11" t="s">
        <v>908</v>
      </c>
    </row>
    <row r="2254" spans="1:8">
      <c r="A2254" s="10" t="s">
        <v>351</v>
      </c>
      <c r="B2254" s="10" t="str">
        <f>MID(base_piv2[[#This Row],[fnr fylke]],4,25)</f>
        <v>Nord-Trøndelag</v>
      </c>
      <c r="C2254" s="10" t="s">
        <v>800</v>
      </c>
      <c r="D2254" s="10" t="str">
        <f>MID(base_piv2[[#This Row],[knr kommune]],6,25)</f>
        <v xml:space="preserve">Frosta </v>
      </c>
      <c r="E2254" s="10" t="str">
        <f>CONCATENATE(base_piv2[[#This Row],[kommune]]," (",base_piv2[[#This Row],[fotoår]],")")</f>
        <v>Frosta  (2004)</v>
      </c>
      <c r="F2254" s="10" t="s">
        <v>471</v>
      </c>
      <c r="G2254" s="10">
        <v>1</v>
      </c>
      <c r="H2254" s="11" t="s">
        <v>908</v>
      </c>
    </row>
    <row r="2255" spans="1:8">
      <c r="A2255" s="10" t="s">
        <v>351</v>
      </c>
      <c r="B2255" s="10" t="str">
        <f>MID(base_piv2[[#This Row],[fnr fylke]],4,25)</f>
        <v>Nord-Trøndelag</v>
      </c>
      <c r="C2255" s="10" t="s">
        <v>800</v>
      </c>
      <c r="D2255" s="10" t="str">
        <f>MID(base_piv2[[#This Row],[knr kommune]],6,25)</f>
        <v xml:space="preserve">Frosta </v>
      </c>
      <c r="E2255" s="10" t="str">
        <f>CONCATENATE(base_piv2[[#This Row],[kommune]]," (",base_piv2[[#This Row],[fotoår]],")")</f>
        <v>Frosta  (2004)</v>
      </c>
      <c r="F2255" s="10" t="s">
        <v>472</v>
      </c>
      <c r="G2255" s="10">
        <v>3</v>
      </c>
      <c r="H2255" s="11" t="s">
        <v>908</v>
      </c>
    </row>
    <row r="2256" spans="1:8">
      <c r="A2256" s="10" t="s">
        <v>351</v>
      </c>
      <c r="B2256" s="10" t="str">
        <f>MID(base_piv2[[#This Row],[fnr fylke]],4,25)</f>
        <v>Nord-Trøndelag</v>
      </c>
      <c r="C2256" s="10" t="s">
        <v>801</v>
      </c>
      <c r="D2256" s="10" t="str">
        <f>MID(base_piv2[[#This Row],[knr kommune]],6,25)</f>
        <v xml:space="preserve">Leksvik </v>
      </c>
      <c r="E2256" s="10" t="str">
        <f>CONCATENATE(base_piv2[[#This Row],[kommune]]," (",base_piv2[[#This Row],[fotoår]],")")</f>
        <v>Leksvik  (2007)</v>
      </c>
      <c r="F2256" s="10" t="s">
        <v>467</v>
      </c>
      <c r="G2256" s="10">
        <v>25</v>
      </c>
      <c r="H2256" s="11" t="s">
        <v>907</v>
      </c>
    </row>
    <row r="2257" spans="1:8">
      <c r="A2257" s="10" t="s">
        <v>351</v>
      </c>
      <c r="B2257" s="10" t="str">
        <f>MID(base_piv2[[#This Row],[fnr fylke]],4,25)</f>
        <v>Nord-Trøndelag</v>
      </c>
      <c r="C2257" s="10" t="s">
        <v>801</v>
      </c>
      <c r="D2257" s="10" t="str">
        <f>MID(base_piv2[[#This Row],[knr kommune]],6,25)</f>
        <v xml:space="preserve">Leksvik </v>
      </c>
      <c r="E2257" s="10" t="str">
        <f>CONCATENATE(base_piv2[[#This Row],[kommune]]," (",base_piv2[[#This Row],[fotoår]],")")</f>
        <v>Leksvik  (2007)</v>
      </c>
      <c r="F2257" s="10" t="s">
        <v>466</v>
      </c>
      <c r="G2257" s="10">
        <v>1</v>
      </c>
      <c r="H2257" s="11" t="s">
        <v>907</v>
      </c>
    </row>
    <row r="2258" spans="1:8">
      <c r="A2258" s="10" t="s">
        <v>351</v>
      </c>
      <c r="B2258" s="10" t="str">
        <f>MID(base_piv2[[#This Row],[fnr fylke]],4,25)</f>
        <v>Nord-Trøndelag</v>
      </c>
      <c r="C2258" s="10" t="s">
        <v>801</v>
      </c>
      <c r="D2258" s="10" t="str">
        <f>MID(base_piv2[[#This Row],[knr kommune]],6,25)</f>
        <v xml:space="preserve">Leksvik </v>
      </c>
      <c r="E2258" s="10" t="str">
        <f>CONCATENATE(base_piv2[[#This Row],[kommune]]," (",base_piv2[[#This Row],[fotoår]],")")</f>
        <v>Leksvik  (2007)</v>
      </c>
      <c r="F2258" s="10" t="s">
        <v>468</v>
      </c>
      <c r="G2258" s="10">
        <v>4</v>
      </c>
      <c r="H2258" s="11" t="s">
        <v>907</v>
      </c>
    </row>
    <row r="2259" spans="1:8">
      <c r="A2259" s="10" t="s">
        <v>351</v>
      </c>
      <c r="B2259" s="10" t="str">
        <f>MID(base_piv2[[#This Row],[fnr fylke]],4,25)</f>
        <v>Nord-Trøndelag</v>
      </c>
      <c r="C2259" s="10" t="s">
        <v>801</v>
      </c>
      <c r="D2259" s="10" t="str">
        <f>MID(base_piv2[[#This Row],[knr kommune]],6,25)</f>
        <v xml:space="preserve">Leksvik </v>
      </c>
      <c r="E2259" s="10" t="str">
        <f>CONCATENATE(base_piv2[[#This Row],[kommune]]," (",base_piv2[[#This Row],[fotoår]],")")</f>
        <v>Leksvik  (2007)</v>
      </c>
      <c r="F2259" s="10" t="s">
        <v>918</v>
      </c>
      <c r="G2259" s="10">
        <v>4</v>
      </c>
      <c r="H2259" s="11" t="s">
        <v>907</v>
      </c>
    </row>
    <row r="2260" spans="1:8">
      <c r="A2260" s="10" t="s">
        <v>351</v>
      </c>
      <c r="B2260" s="10" t="str">
        <f>MID(base_piv2[[#This Row],[fnr fylke]],4,25)</f>
        <v>Nord-Trøndelag</v>
      </c>
      <c r="C2260" s="10" t="s">
        <v>801</v>
      </c>
      <c r="D2260" s="10" t="str">
        <f>MID(base_piv2[[#This Row],[knr kommune]],6,25)</f>
        <v xml:space="preserve">Leksvik </v>
      </c>
      <c r="E2260" s="10" t="str">
        <f>CONCATENATE(base_piv2[[#This Row],[kommune]]," (",base_piv2[[#This Row],[fotoår]],")")</f>
        <v>Leksvik  (2007)</v>
      </c>
      <c r="F2260" s="10" t="s">
        <v>470</v>
      </c>
      <c r="G2260" s="10">
        <v>24</v>
      </c>
      <c r="H2260" s="11" t="s">
        <v>907</v>
      </c>
    </row>
    <row r="2261" spans="1:8">
      <c r="A2261" s="10" t="s">
        <v>351</v>
      </c>
      <c r="B2261" s="10" t="str">
        <f>MID(base_piv2[[#This Row],[fnr fylke]],4,25)</f>
        <v>Nord-Trøndelag</v>
      </c>
      <c r="C2261" s="10" t="s">
        <v>801</v>
      </c>
      <c r="D2261" s="10" t="str">
        <f>MID(base_piv2[[#This Row],[knr kommune]],6,25)</f>
        <v xml:space="preserve">Leksvik </v>
      </c>
      <c r="E2261" s="10" t="str">
        <f>CONCATENATE(base_piv2[[#This Row],[kommune]]," (",base_piv2[[#This Row],[fotoår]],")")</f>
        <v>Leksvik  (2007)</v>
      </c>
      <c r="F2261" s="10" t="s">
        <v>471</v>
      </c>
      <c r="G2261" s="10">
        <v>5</v>
      </c>
      <c r="H2261" s="11" t="s">
        <v>907</v>
      </c>
    </row>
    <row r="2262" spans="1:8">
      <c r="A2262" s="10" t="s">
        <v>351</v>
      </c>
      <c r="B2262" s="10" t="str">
        <f>MID(base_piv2[[#This Row],[fnr fylke]],4,25)</f>
        <v>Nord-Trøndelag</v>
      </c>
      <c r="C2262" s="10" t="s">
        <v>801</v>
      </c>
      <c r="D2262" s="10" t="str">
        <f>MID(base_piv2[[#This Row],[knr kommune]],6,25)</f>
        <v xml:space="preserve">Leksvik </v>
      </c>
      <c r="E2262" s="10" t="str">
        <f>CONCATENATE(base_piv2[[#This Row],[kommune]]," (",base_piv2[[#This Row],[fotoår]],")")</f>
        <v>Leksvik  (2007)</v>
      </c>
      <c r="F2262" s="10" t="s">
        <v>472</v>
      </c>
      <c r="G2262" s="10">
        <v>5</v>
      </c>
      <c r="H2262" s="11" t="s">
        <v>907</v>
      </c>
    </row>
    <row r="2263" spans="1:8">
      <c r="A2263" s="10" t="s">
        <v>351</v>
      </c>
      <c r="B2263" s="10" t="str">
        <f>MID(base_piv2[[#This Row],[fnr fylke]],4,25)</f>
        <v>Nord-Trøndelag</v>
      </c>
      <c r="C2263" s="10" t="s">
        <v>802</v>
      </c>
      <c r="D2263" s="10" t="str">
        <f>MID(base_piv2[[#This Row],[knr kommune]],6,25)</f>
        <v xml:space="preserve">Levanger </v>
      </c>
      <c r="E2263" s="10" t="str">
        <f>CONCATENATE(base_piv2[[#This Row],[kommune]]," (",base_piv2[[#This Row],[fotoår]],")")</f>
        <v>Levanger  (2006)</v>
      </c>
      <c r="F2263" s="10" t="s">
        <v>467</v>
      </c>
      <c r="G2263" s="10">
        <v>113</v>
      </c>
      <c r="H2263" s="11" t="s">
        <v>910</v>
      </c>
    </row>
    <row r="2264" spans="1:8">
      <c r="A2264" s="10" t="s">
        <v>351</v>
      </c>
      <c r="B2264" s="10" t="str">
        <f>MID(base_piv2[[#This Row],[fnr fylke]],4,25)</f>
        <v>Nord-Trøndelag</v>
      </c>
      <c r="C2264" s="10" t="s">
        <v>802</v>
      </c>
      <c r="D2264" s="10" t="str">
        <f>MID(base_piv2[[#This Row],[knr kommune]],6,25)</f>
        <v xml:space="preserve">Levanger </v>
      </c>
      <c r="E2264" s="10" t="str">
        <f>CONCATENATE(base_piv2[[#This Row],[kommune]]," (",base_piv2[[#This Row],[fotoår]],")")</f>
        <v>Levanger  (2006)</v>
      </c>
      <c r="F2264" s="10" t="s">
        <v>466</v>
      </c>
      <c r="G2264" s="10">
        <v>8</v>
      </c>
      <c r="H2264" s="11" t="s">
        <v>910</v>
      </c>
    </row>
    <row r="2265" spans="1:8">
      <c r="A2265" s="10" t="s">
        <v>351</v>
      </c>
      <c r="B2265" s="10" t="str">
        <f>MID(base_piv2[[#This Row],[fnr fylke]],4,25)</f>
        <v>Nord-Trøndelag</v>
      </c>
      <c r="C2265" s="10" t="s">
        <v>802</v>
      </c>
      <c r="D2265" s="10" t="str">
        <f>MID(base_piv2[[#This Row],[knr kommune]],6,25)</f>
        <v xml:space="preserve">Levanger </v>
      </c>
      <c r="E2265" s="10" t="str">
        <f>CONCATENATE(base_piv2[[#This Row],[kommune]]," (",base_piv2[[#This Row],[fotoår]],")")</f>
        <v>Levanger  (2006)</v>
      </c>
      <c r="F2265" s="10" t="s">
        <v>468</v>
      </c>
      <c r="G2265" s="10">
        <v>127</v>
      </c>
      <c r="H2265" s="11" t="s">
        <v>910</v>
      </c>
    </row>
    <row r="2266" spans="1:8">
      <c r="A2266" s="10" t="s">
        <v>351</v>
      </c>
      <c r="B2266" s="10" t="str">
        <f>MID(base_piv2[[#This Row],[fnr fylke]],4,25)</f>
        <v>Nord-Trøndelag</v>
      </c>
      <c r="C2266" s="10" t="s">
        <v>802</v>
      </c>
      <c r="D2266" s="10" t="str">
        <f>MID(base_piv2[[#This Row],[knr kommune]],6,25)</f>
        <v xml:space="preserve">Levanger </v>
      </c>
      <c r="E2266" s="10" t="str">
        <f>CONCATENATE(base_piv2[[#This Row],[kommune]]," (",base_piv2[[#This Row],[fotoår]],")")</f>
        <v>Levanger  (2006)</v>
      </c>
      <c r="F2266" s="10" t="s">
        <v>918</v>
      </c>
      <c r="G2266" s="10">
        <v>68</v>
      </c>
      <c r="H2266" s="11" t="s">
        <v>910</v>
      </c>
    </row>
    <row r="2267" spans="1:8">
      <c r="A2267" s="10" t="s">
        <v>351</v>
      </c>
      <c r="B2267" s="10" t="str">
        <f>MID(base_piv2[[#This Row],[fnr fylke]],4,25)</f>
        <v>Nord-Trøndelag</v>
      </c>
      <c r="C2267" s="10" t="s">
        <v>802</v>
      </c>
      <c r="D2267" s="10" t="str">
        <f>MID(base_piv2[[#This Row],[knr kommune]],6,25)</f>
        <v xml:space="preserve">Levanger </v>
      </c>
      <c r="E2267" s="10" t="str">
        <f>CONCATENATE(base_piv2[[#This Row],[kommune]]," (",base_piv2[[#This Row],[fotoår]],")")</f>
        <v>Levanger  (2006)</v>
      </c>
      <c r="F2267" s="10" t="s">
        <v>470</v>
      </c>
      <c r="G2267" s="10">
        <v>85</v>
      </c>
      <c r="H2267" s="11" t="s">
        <v>910</v>
      </c>
    </row>
    <row r="2268" spans="1:8">
      <c r="A2268" s="10" t="s">
        <v>351</v>
      </c>
      <c r="B2268" s="10" t="str">
        <f>MID(base_piv2[[#This Row],[fnr fylke]],4,25)</f>
        <v>Nord-Trøndelag</v>
      </c>
      <c r="C2268" s="10" t="s">
        <v>802</v>
      </c>
      <c r="D2268" s="10" t="str">
        <f>MID(base_piv2[[#This Row],[knr kommune]],6,25)</f>
        <v xml:space="preserve">Levanger </v>
      </c>
      <c r="E2268" s="10" t="str">
        <f>CONCATENATE(base_piv2[[#This Row],[kommune]]," (",base_piv2[[#This Row],[fotoår]],")")</f>
        <v>Levanger  (2006)</v>
      </c>
      <c r="F2268" s="10" t="s">
        <v>471</v>
      </c>
      <c r="G2268" s="10">
        <v>13</v>
      </c>
      <c r="H2268" s="11" t="s">
        <v>910</v>
      </c>
    </row>
    <row r="2269" spans="1:8">
      <c r="A2269" s="10" t="s">
        <v>351</v>
      </c>
      <c r="B2269" s="10" t="str">
        <f>MID(base_piv2[[#This Row],[fnr fylke]],4,25)</f>
        <v>Nord-Trøndelag</v>
      </c>
      <c r="C2269" s="10" t="s">
        <v>802</v>
      </c>
      <c r="D2269" s="10" t="str">
        <f>MID(base_piv2[[#This Row],[knr kommune]],6,25)</f>
        <v xml:space="preserve">Levanger </v>
      </c>
      <c r="E2269" s="10" t="str">
        <f>CONCATENATE(base_piv2[[#This Row],[kommune]]," (",base_piv2[[#This Row],[fotoår]],")")</f>
        <v>Levanger  (2006)</v>
      </c>
      <c r="F2269" s="10" t="s">
        <v>472</v>
      </c>
      <c r="G2269" s="10">
        <v>66</v>
      </c>
      <c r="H2269" s="11" t="s">
        <v>910</v>
      </c>
    </row>
    <row r="2270" spans="1:8">
      <c r="A2270" s="10" t="s">
        <v>351</v>
      </c>
      <c r="B2270" s="10" t="str">
        <f>MID(base_piv2[[#This Row],[fnr fylke]],4,25)</f>
        <v>Nord-Trøndelag</v>
      </c>
      <c r="C2270" s="10" t="s">
        <v>803</v>
      </c>
      <c r="D2270" s="10" t="str">
        <f>MID(base_piv2[[#This Row],[knr kommune]],6,25)</f>
        <v xml:space="preserve">Verdal  </v>
      </c>
      <c r="E2270" s="10" t="str">
        <f>CONCATENATE(base_piv2[[#This Row],[kommune]]," (",base_piv2[[#This Row],[fotoår]],")")</f>
        <v>Verdal   (2004)</v>
      </c>
      <c r="F2270" s="10" t="s">
        <v>467</v>
      </c>
      <c r="G2270" s="10">
        <v>58</v>
      </c>
      <c r="H2270" s="11" t="s">
        <v>908</v>
      </c>
    </row>
    <row r="2271" spans="1:8">
      <c r="A2271" s="10" t="s">
        <v>351</v>
      </c>
      <c r="B2271" s="10" t="str">
        <f>MID(base_piv2[[#This Row],[fnr fylke]],4,25)</f>
        <v>Nord-Trøndelag</v>
      </c>
      <c r="C2271" s="10" t="s">
        <v>803</v>
      </c>
      <c r="D2271" s="10" t="str">
        <f>MID(base_piv2[[#This Row],[knr kommune]],6,25)</f>
        <v xml:space="preserve">Verdal  </v>
      </c>
      <c r="E2271" s="10" t="str">
        <f>CONCATENATE(base_piv2[[#This Row],[kommune]]," (",base_piv2[[#This Row],[fotoår]],")")</f>
        <v>Verdal   (2004)</v>
      </c>
      <c r="F2271" s="10" t="s">
        <v>466</v>
      </c>
      <c r="G2271" s="10">
        <v>12</v>
      </c>
      <c r="H2271" s="11" t="s">
        <v>908</v>
      </c>
    </row>
    <row r="2272" spans="1:8">
      <c r="A2272" s="10" t="s">
        <v>351</v>
      </c>
      <c r="B2272" s="10" t="str">
        <f>MID(base_piv2[[#This Row],[fnr fylke]],4,25)</f>
        <v>Nord-Trøndelag</v>
      </c>
      <c r="C2272" s="10" t="s">
        <v>803</v>
      </c>
      <c r="D2272" s="10" t="str">
        <f>MID(base_piv2[[#This Row],[knr kommune]],6,25)</f>
        <v xml:space="preserve">Verdal  </v>
      </c>
      <c r="E2272" s="10" t="str">
        <f>CONCATENATE(base_piv2[[#This Row],[kommune]]," (",base_piv2[[#This Row],[fotoår]],")")</f>
        <v>Verdal   (2004)</v>
      </c>
      <c r="F2272" s="10" t="s">
        <v>468</v>
      </c>
      <c r="G2272" s="10">
        <v>115</v>
      </c>
      <c r="H2272" s="11" t="s">
        <v>908</v>
      </c>
    </row>
    <row r="2273" spans="1:8">
      <c r="A2273" s="10" t="s">
        <v>351</v>
      </c>
      <c r="B2273" s="10" t="str">
        <f>MID(base_piv2[[#This Row],[fnr fylke]],4,25)</f>
        <v>Nord-Trøndelag</v>
      </c>
      <c r="C2273" s="10" t="s">
        <v>803</v>
      </c>
      <c r="D2273" s="10" t="str">
        <f>MID(base_piv2[[#This Row],[knr kommune]],6,25)</f>
        <v xml:space="preserve">Verdal  </v>
      </c>
      <c r="E2273" s="10" t="str">
        <f>CONCATENATE(base_piv2[[#This Row],[kommune]]," (",base_piv2[[#This Row],[fotoår]],")")</f>
        <v>Verdal   (2004)</v>
      </c>
      <c r="F2273" s="10" t="s">
        <v>918</v>
      </c>
      <c r="G2273" s="10">
        <v>38</v>
      </c>
      <c r="H2273" s="11" t="s">
        <v>908</v>
      </c>
    </row>
    <row r="2274" spans="1:8">
      <c r="A2274" s="10" t="s">
        <v>351</v>
      </c>
      <c r="B2274" s="10" t="str">
        <f>MID(base_piv2[[#This Row],[fnr fylke]],4,25)</f>
        <v>Nord-Trøndelag</v>
      </c>
      <c r="C2274" s="10" t="s">
        <v>803</v>
      </c>
      <c r="D2274" s="10" t="str">
        <f>MID(base_piv2[[#This Row],[knr kommune]],6,25)</f>
        <v xml:space="preserve">Verdal  </v>
      </c>
      <c r="E2274" s="10" t="str">
        <f>CONCATENATE(base_piv2[[#This Row],[kommune]]," (",base_piv2[[#This Row],[fotoår]],")")</f>
        <v>Verdal   (2004)</v>
      </c>
      <c r="F2274" s="10" t="s">
        <v>470</v>
      </c>
      <c r="G2274" s="10">
        <v>61</v>
      </c>
      <c r="H2274" s="11" t="s">
        <v>908</v>
      </c>
    </row>
    <row r="2275" spans="1:8">
      <c r="A2275" s="10" t="s">
        <v>351</v>
      </c>
      <c r="B2275" s="10" t="str">
        <f>MID(base_piv2[[#This Row],[fnr fylke]],4,25)</f>
        <v>Nord-Trøndelag</v>
      </c>
      <c r="C2275" s="10" t="s">
        <v>803</v>
      </c>
      <c r="D2275" s="10" t="str">
        <f>MID(base_piv2[[#This Row],[knr kommune]],6,25)</f>
        <v xml:space="preserve">Verdal  </v>
      </c>
      <c r="E2275" s="10" t="str">
        <f>CONCATENATE(base_piv2[[#This Row],[kommune]]," (",base_piv2[[#This Row],[fotoår]],")")</f>
        <v>Verdal   (2004)</v>
      </c>
      <c r="F2275" s="10" t="s">
        <v>471</v>
      </c>
      <c r="G2275" s="10">
        <v>0</v>
      </c>
      <c r="H2275" s="11" t="s">
        <v>908</v>
      </c>
    </row>
    <row r="2276" spans="1:8">
      <c r="A2276" s="10" t="s">
        <v>351</v>
      </c>
      <c r="B2276" s="10" t="str">
        <f>MID(base_piv2[[#This Row],[fnr fylke]],4,25)</f>
        <v>Nord-Trøndelag</v>
      </c>
      <c r="C2276" s="10" t="s">
        <v>803</v>
      </c>
      <c r="D2276" s="10" t="str">
        <f>MID(base_piv2[[#This Row],[knr kommune]],6,25)</f>
        <v xml:space="preserve">Verdal  </v>
      </c>
      <c r="E2276" s="10" t="str">
        <f>CONCATENATE(base_piv2[[#This Row],[kommune]]," (",base_piv2[[#This Row],[fotoår]],")")</f>
        <v>Verdal   (2004)</v>
      </c>
      <c r="F2276" s="10" t="s">
        <v>472</v>
      </c>
      <c r="G2276" s="10">
        <v>20</v>
      </c>
      <c r="H2276" s="11" t="s">
        <v>908</v>
      </c>
    </row>
    <row r="2277" spans="1:8">
      <c r="A2277" s="10" t="s">
        <v>351</v>
      </c>
      <c r="B2277" s="10" t="str">
        <f>MID(base_piv2[[#This Row],[fnr fylke]],4,25)</f>
        <v>Nord-Trøndelag</v>
      </c>
      <c r="C2277" s="10" t="s">
        <v>804</v>
      </c>
      <c r="D2277" s="10" t="str">
        <f>MID(base_piv2[[#This Row],[knr kommune]],6,25)</f>
        <v xml:space="preserve">Verran  </v>
      </c>
      <c r="E2277" s="10" t="str">
        <f>CONCATENATE(base_piv2[[#This Row],[kommune]]," (",base_piv2[[#This Row],[fotoår]],")")</f>
        <v>Verran   (2003)</v>
      </c>
      <c r="F2277" s="10" t="s">
        <v>467</v>
      </c>
      <c r="G2277" s="10">
        <v>9</v>
      </c>
      <c r="H2277" s="11" t="s">
        <v>904</v>
      </c>
    </row>
    <row r="2278" spans="1:8">
      <c r="A2278" s="10" t="s">
        <v>351</v>
      </c>
      <c r="B2278" s="10" t="str">
        <f>MID(base_piv2[[#This Row],[fnr fylke]],4,25)</f>
        <v>Nord-Trøndelag</v>
      </c>
      <c r="C2278" s="10" t="s">
        <v>804</v>
      </c>
      <c r="D2278" s="10" t="str">
        <f>MID(base_piv2[[#This Row],[knr kommune]],6,25)</f>
        <v xml:space="preserve">Verran  </v>
      </c>
      <c r="E2278" s="10" t="str">
        <f>CONCATENATE(base_piv2[[#This Row],[kommune]]," (",base_piv2[[#This Row],[fotoår]],")")</f>
        <v>Verran   (2003)</v>
      </c>
      <c r="F2278" s="10" t="s">
        <v>466</v>
      </c>
      <c r="G2278" s="10">
        <v>3</v>
      </c>
      <c r="H2278" s="11" t="s">
        <v>904</v>
      </c>
    </row>
    <row r="2279" spans="1:8">
      <c r="A2279" s="10" t="s">
        <v>351</v>
      </c>
      <c r="B2279" s="10" t="str">
        <f>MID(base_piv2[[#This Row],[fnr fylke]],4,25)</f>
        <v>Nord-Trøndelag</v>
      </c>
      <c r="C2279" s="10" t="s">
        <v>804</v>
      </c>
      <c r="D2279" s="10" t="str">
        <f>MID(base_piv2[[#This Row],[knr kommune]],6,25)</f>
        <v xml:space="preserve">Verran  </v>
      </c>
      <c r="E2279" s="10" t="str">
        <f>CONCATENATE(base_piv2[[#This Row],[kommune]]," (",base_piv2[[#This Row],[fotoår]],")")</f>
        <v>Verran   (2003)</v>
      </c>
      <c r="F2279" s="10" t="s">
        <v>468</v>
      </c>
      <c r="G2279" s="10">
        <v>11</v>
      </c>
      <c r="H2279" s="11" t="s">
        <v>904</v>
      </c>
    </row>
    <row r="2280" spans="1:8">
      <c r="A2280" s="10" t="s">
        <v>351</v>
      </c>
      <c r="B2280" s="10" t="str">
        <f>MID(base_piv2[[#This Row],[fnr fylke]],4,25)</f>
        <v>Nord-Trøndelag</v>
      </c>
      <c r="C2280" s="10" t="s">
        <v>804</v>
      </c>
      <c r="D2280" s="10" t="str">
        <f>MID(base_piv2[[#This Row],[knr kommune]],6,25)</f>
        <v xml:space="preserve">Verran  </v>
      </c>
      <c r="E2280" s="10" t="str">
        <f>CONCATENATE(base_piv2[[#This Row],[kommune]]," (",base_piv2[[#This Row],[fotoår]],")")</f>
        <v>Verran   (2003)</v>
      </c>
      <c r="F2280" s="10" t="s">
        <v>918</v>
      </c>
      <c r="G2280" s="10">
        <v>0</v>
      </c>
      <c r="H2280" s="11" t="s">
        <v>904</v>
      </c>
    </row>
    <row r="2281" spans="1:8">
      <c r="A2281" s="10" t="s">
        <v>351</v>
      </c>
      <c r="B2281" s="10" t="str">
        <f>MID(base_piv2[[#This Row],[fnr fylke]],4,25)</f>
        <v>Nord-Trøndelag</v>
      </c>
      <c r="C2281" s="10" t="s">
        <v>804</v>
      </c>
      <c r="D2281" s="10" t="str">
        <f>MID(base_piv2[[#This Row],[knr kommune]],6,25)</f>
        <v xml:space="preserve">Verran  </v>
      </c>
      <c r="E2281" s="10" t="str">
        <f>CONCATENATE(base_piv2[[#This Row],[kommune]]," (",base_piv2[[#This Row],[fotoår]],")")</f>
        <v>Verran   (2003)</v>
      </c>
      <c r="F2281" s="10" t="s">
        <v>470</v>
      </c>
      <c r="G2281" s="10">
        <v>7</v>
      </c>
      <c r="H2281" s="11" t="s">
        <v>904</v>
      </c>
    </row>
    <row r="2282" spans="1:8">
      <c r="A2282" s="10" t="s">
        <v>351</v>
      </c>
      <c r="B2282" s="10" t="str">
        <f>MID(base_piv2[[#This Row],[fnr fylke]],4,25)</f>
        <v>Nord-Trøndelag</v>
      </c>
      <c r="C2282" s="10" t="s">
        <v>804</v>
      </c>
      <c r="D2282" s="10" t="str">
        <f>MID(base_piv2[[#This Row],[knr kommune]],6,25)</f>
        <v xml:space="preserve">Verran  </v>
      </c>
      <c r="E2282" s="10" t="str">
        <f>CONCATENATE(base_piv2[[#This Row],[kommune]]," (",base_piv2[[#This Row],[fotoår]],")")</f>
        <v>Verran   (2003)</v>
      </c>
      <c r="F2282" s="10" t="s">
        <v>471</v>
      </c>
      <c r="G2282" s="10">
        <v>0</v>
      </c>
      <c r="H2282" s="11" t="s">
        <v>904</v>
      </c>
    </row>
    <row r="2283" spans="1:8">
      <c r="A2283" s="10" t="s">
        <v>351</v>
      </c>
      <c r="B2283" s="10" t="str">
        <f>MID(base_piv2[[#This Row],[fnr fylke]],4,25)</f>
        <v>Nord-Trøndelag</v>
      </c>
      <c r="C2283" s="10" t="s">
        <v>804</v>
      </c>
      <c r="D2283" s="10" t="str">
        <f>MID(base_piv2[[#This Row],[knr kommune]],6,25)</f>
        <v xml:space="preserve">Verran  </v>
      </c>
      <c r="E2283" s="10" t="str">
        <f>CONCATENATE(base_piv2[[#This Row],[kommune]]," (",base_piv2[[#This Row],[fotoår]],")")</f>
        <v>Verran   (2003)</v>
      </c>
      <c r="F2283" s="10" t="s">
        <v>472</v>
      </c>
      <c r="G2283" s="10">
        <v>2</v>
      </c>
      <c r="H2283" s="11" t="s">
        <v>904</v>
      </c>
    </row>
    <row r="2284" spans="1:8">
      <c r="A2284" s="10" t="s">
        <v>351</v>
      </c>
      <c r="B2284" s="10" t="str">
        <f>MID(base_piv2[[#This Row],[fnr fylke]],4,25)</f>
        <v>Nord-Trøndelag</v>
      </c>
      <c r="C2284" s="10" t="s">
        <v>805</v>
      </c>
      <c r="D2284" s="10" t="str">
        <f>MID(base_piv2[[#This Row],[knr kommune]],6,25)</f>
        <v xml:space="preserve">Namdalseid </v>
      </c>
      <c r="E2284" s="10" t="str">
        <f>CONCATENATE(base_piv2[[#This Row],[kommune]]," (",base_piv2[[#This Row],[fotoår]],")")</f>
        <v>Namdalseid  (2002)</v>
      </c>
      <c r="F2284" s="10" t="s">
        <v>467</v>
      </c>
      <c r="G2284" s="10">
        <v>3</v>
      </c>
      <c r="H2284" s="11" t="s">
        <v>906</v>
      </c>
    </row>
    <row r="2285" spans="1:8">
      <c r="A2285" s="10" t="s">
        <v>351</v>
      </c>
      <c r="B2285" s="10" t="str">
        <f>MID(base_piv2[[#This Row],[fnr fylke]],4,25)</f>
        <v>Nord-Trøndelag</v>
      </c>
      <c r="C2285" s="10" t="s">
        <v>805</v>
      </c>
      <c r="D2285" s="10" t="str">
        <f>MID(base_piv2[[#This Row],[knr kommune]],6,25)</f>
        <v xml:space="preserve">Namdalseid </v>
      </c>
      <c r="E2285" s="10" t="str">
        <f>CONCATENATE(base_piv2[[#This Row],[kommune]]," (",base_piv2[[#This Row],[fotoår]],")")</f>
        <v>Namdalseid  (2002)</v>
      </c>
      <c r="F2285" s="10" t="s">
        <v>466</v>
      </c>
      <c r="G2285" s="10">
        <v>1</v>
      </c>
      <c r="H2285" s="11" t="s">
        <v>906</v>
      </c>
    </row>
    <row r="2286" spans="1:8">
      <c r="A2286" s="10" t="s">
        <v>351</v>
      </c>
      <c r="B2286" s="10" t="str">
        <f>MID(base_piv2[[#This Row],[fnr fylke]],4,25)</f>
        <v>Nord-Trøndelag</v>
      </c>
      <c r="C2286" s="10" t="s">
        <v>805</v>
      </c>
      <c r="D2286" s="10" t="str">
        <f>MID(base_piv2[[#This Row],[knr kommune]],6,25)</f>
        <v xml:space="preserve">Namdalseid </v>
      </c>
      <c r="E2286" s="10" t="str">
        <f>CONCATENATE(base_piv2[[#This Row],[kommune]]," (",base_piv2[[#This Row],[fotoår]],")")</f>
        <v>Namdalseid  (2002)</v>
      </c>
      <c r="F2286" s="10" t="s">
        <v>468</v>
      </c>
      <c r="G2286" s="10">
        <v>22</v>
      </c>
      <c r="H2286" s="11" t="s">
        <v>906</v>
      </c>
    </row>
    <row r="2287" spans="1:8">
      <c r="A2287" s="10" t="s">
        <v>351</v>
      </c>
      <c r="B2287" s="10" t="str">
        <f>MID(base_piv2[[#This Row],[fnr fylke]],4,25)</f>
        <v>Nord-Trøndelag</v>
      </c>
      <c r="C2287" s="10" t="s">
        <v>805</v>
      </c>
      <c r="D2287" s="10" t="str">
        <f>MID(base_piv2[[#This Row],[knr kommune]],6,25)</f>
        <v xml:space="preserve">Namdalseid </v>
      </c>
      <c r="E2287" s="10" t="str">
        <f>CONCATENATE(base_piv2[[#This Row],[kommune]]," (",base_piv2[[#This Row],[fotoår]],")")</f>
        <v>Namdalseid  (2002)</v>
      </c>
      <c r="F2287" s="10" t="s">
        <v>918</v>
      </c>
      <c r="G2287" s="10">
        <v>11</v>
      </c>
      <c r="H2287" s="11" t="s">
        <v>906</v>
      </c>
    </row>
    <row r="2288" spans="1:8">
      <c r="A2288" s="10" t="s">
        <v>351</v>
      </c>
      <c r="B2288" s="10" t="str">
        <f>MID(base_piv2[[#This Row],[fnr fylke]],4,25)</f>
        <v>Nord-Trøndelag</v>
      </c>
      <c r="C2288" s="10" t="s">
        <v>805</v>
      </c>
      <c r="D2288" s="10" t="str">
        <f>MID(base_piv2[[#This Row],[knr kommune]],6,25)</f>
        <v xml:space="preserve">Namdalseid </v>
      </c>
      <c r="E2288" s="10" t="str">
        <f>CONCATENATE(base_piv2[[#This Row],[kommune]]," (",base_piv2[[#This Row],[fotoår]],")")</f>
        <v>Namdalseid  (2002)</v>
      </c>
      <c r="F2288" s="10" t="s">
        <v>470</v>
      </c>
      <c r="G2288" s="10">
        <v>26</v>
      </c>
      <c r="H2288" s="11" t="s">
        <v>906</v>
      </c>
    </row>
    <row r="2289" spans="1:8">
      <c r="A2289" s="10" t="s">
        <v>351</v>
      </c>
      <c r="B2289" s="10" t="str">
        <f>MID(base_piv2[[#This Row],[fnr fylke]],4,25)</f>
        <v>Nord-Trøndelag</v>
      </c>
      <c r="C2289" s="10" t="s">
        <v>805</v>
      </c>
      <c r="D2289" s="10" t="str">
        <f>MID(base_piv2[[#This Row],[knr kommune]],6,25)</f>
        <v xml:space="preserve">Namdalseid </v>
      </c>
      <c r="E2289" s="10" t="str">
        <f>CONCATENATE(base_piv2[[#This Row],[kommune]]," (",base_piv2[[#This Row],[fotoår]],")")</f>
        <v>Namdalseid  (2002)</v>
      </c>
      <c r="F2289" s="10" t="s">
        <v>471</v>
      </c>
      <c r="G2289" s="10">
        <v>0</v>
      </c>
      <c r="H2289" s="11" t="s">
        <v>906</v>
      </c>
    </row>
    <row r="2290" spans="1:8">
      <c r="A2290" s="10" t="s">
        <v>351</v>
      </c>
      <c r="B2290" s="10" t="str">
        <f>MID(base_piv2[[#This Row],[fnr fylke]],4,25)</f>
        <v>Nord-Trøndelag</v>
      </c>
      <c r="C2290" s="10" t="s">
        <v>805</v>
      </c>
      <c r="D2290" s="10" t="str">
        <f>MID(base_piv2[[#This Row],[knr kommune]],6,25)</f>
        <v xml:space="preserve">Namdalseid </v>
      </c>
      <c r="E2290" s="10" t="str">
        <f>CONCATENATE(base_piv2[[#This Row],[kommune]]," (",base_piv2[[#This Row],[fotoår]],")")</f>
        <v>Namdalseid  (2002)</v>
      </c>
      <c r="F2290" s="10" t="s">
        <v>472</v>
      </c>
      <c r="G2290" s="10">
        <v>1</v>
      </c>
      <c r="H2290" s="11" t="s">
        <v>906</v>
      </c>
    </row>
    <row r="2291" spans="1:8">
      <c r="A2291" s="10" t="s">
        <v>351</v>
      </c>
      <c r="B2291" s="10" t="str">
        <f>MID(base_piv2[[#This Row],[fnr fylke]],4,25)</f>
        <v>Nord-Trøndelag</v>
      </c>
      <c r="C2291" s="10" t="s">
        <v>806</v>
      </c>
      <c r="D2291" s="10" t="str">
        <f>MID(base_piv2[[#This Row],[knr kommune]],6,25)</f>
        <v xml:space="preserve">Snåsa </v>
      </c>
      <c r="E2291" s="10" t="str">
        <f>CONCATENATE(base_piv2[[#This Row],[kommune]]," (",base_piv2[[#This Row],[fotoår]],")")</f>
        <v>Snåsa  (2002)</v>
      </c>
      <c r="F2291" s="10" t="s">
        <v>467</v>
      </c>
      <c r="G2291" s="10">
        <v>13</v>
      </c>
      <c r="H2291" s="11" t="s">
        <v>906</v>
      </c>
    </row>
    <row r="2292" spans="1:8">
      <c r="A2292" s="10" t="s">
        <v>351</v>
      </c>
      <c r="B2292" s="10" t="str">
        <f>MID(base_piv2[[#This Row],[fnr fylke]],4,25)</f>
        <v>Nord-Trøndelag</v>
      </c>
      <c r="C2292" s="10" t="s">
        <v>806</v>
      </c>
      <c r="D2292" s="10" t="str">
        <f>MID(base_piv2[[#This Row],[knr kommune]],6,25)</f>
        <v xml:space="preserve">Snåsa </v>
      </c>
      <c r="E2292" s="10" t="str">
        <f>CONCATENATE(base_piv2[[#This Row],[kommune]]," (",base_piv2[[#This Row],[fotoår]],")")</f>
        <v>Snåsa  (2002)</v>
      </c>
      <c r="F2292" s="10" t="s">
        <v>466</v>
      </c>
      <c r="G2292" s="10">
        <v>2</v>
      </c>
      <c r="H2292" s="11" t="s">
        <v>906</v>
      </c>
    </row>
    <row r="2293" spans="1:8">
      <c r="A2293" s="10" t="s">
        <v>351</v>
      </c>
      <c r="B2293" s="10" t="str">
        <f>MID(base_piv2[[#This Row],[fnr fylke]],4,25)</f>
        <v>Nord-Trøndelag</v>
      </c>
      <c r="C2293" s="10" t="s">
        <v>806</v>
      </c>
      <c r="D2293" s="10" t="str">
        <f>MID(base_piv2[[#This Row],[knr kommune]],6,25)</f>
        <v xml:space="preserve">Snåsa </v>
      </c>
      <c r="E2293" s="10" t="str">
        <f>CONCATENATE(base_piv2[[#This Row],[kommune]]," (",base_piv2[[#This Row],[fotoår]],")")</f>
        <v>Snåsa  (2002)</v>
      </c>
      <c r="F2293" s="10" t="s">
        <v>468</v>
      </c>
      <c r="G2293" s="10">
        <v>80</v>
      </c>
      <c r="H2293" s="11" t="s">
        <v>906</v>
      </c>
    </row>
    <row r="2294" spans="1:8">
      <c r="A2294" s="10" t="s">
        <v>351</v>
      </c>
      <c r="B2294" s="10" t="str">
        <f>MID(base_piv2[[#This Row],[fnr fylke]],4,25)</f>
        <v>Nord-Trøndelag</v>
      </c>
      <c r="C2294" s="10" t="s">
        <v>806</v>
      </c>
      <c r="D2294" s="10" t="str">
        <f>MID(base_piv2[[#This Row],[knr kommune]],6,25)</f>
        <v xml:space="preserve">Snåsa </v>
      </c>
      <c r="E2294" s="10" t="str">
        <f>CONCATENATE(base_piv2[[#This Row],[kommune]]," (",base_piv2[[#This Row],[fotoår]],")")</f>
        <v>Snåsa  (2002)</v>
      </c>
      <c r="F2294" s="10" t="s">
        <v>918</v>
      </c>
      <c r="G2294" s="10">
        <v>26</v>
      </c>
      <c r="H2294" s="11" t="s">
        <v>906</v>
      </c>
    </row>
    <row r="2295" spans="1:8">
      <c r="A2295" s="10" t="s">
        <v>351</v>
      </c>
      <c r="B2295" s="10" t="str">
        <f>MID(base_piv2[[#This Row],[fnr fylke]],4,25)</f>
        <v>Nord-Trøndelag</v>
      </c>
      <c r="C2295" s="10" t="s">
        <v>806</v>
      </c>
      <c r="D2295" s="10" t="str">
        <f>MID(base_piv2[[#This Row],[knr kommune]],6,25)</f>
        <v xml:space="preserve">Snåsa </v>
      </c>
      <c r="E2295" s="10" t="str">
        <f>CONCATENATE(base_piv2[[#This Row],[kommune]]," (",base_piv2[[#This Row],[fotoår]],")")</f>
        <v>Snåsa  (2002)</v>
      </c>
      <c r="F2295" s="10" t="s">
        <v>470</v>
      </c>
      <c r="G2295" s="10">
        <v>18</v>
      </c>
      <c r="H2295" s="11" t="s">
        <v>906</v>
      </c>
    </row>
    <row r="2296" spans="1:8">
      <c r="A2296" s="10" t="s">
        <v>351</v>
      </c>
      <c r="B2296" s="10" t="str">
        <f>MID(base_piv2[[#This Row],[fnr fylke]],4,25)</f>
        <v>Nord-Trøndelag</v>
      </c>
      <c r="C2296" s="10" t="s">
        <v>806</v>
      </c>
      <c r="D2296" s="10" t="str">
        <f>MID(base_piv2[[#This Row],[knr kommune]],6,25)</f>
        <v xml:space="preserve">Snåsa </v>
      </c>
      <c r="E2296" s="10" t="str">
        <f>CONCATENATE(base_piv2[[#This Row],[kommune]]," (",base_piv2[[#This Row],[fotoår]],")")</f>
        <v>Snåsa  (2002)</v>
      </c>
      <c r="F2296" s="10" t="s">
        <v>471</v>
      </c>
      <c r="G2296" s="10">
        <v>0</v>
      </c>
      <c r="H2296" s="11" t="s">
        <v>906</v>
      </c>
    </row>
    <row r="2297" spans="1:8">
      <c r="A2297" s="10" t="s">
        <v>351</v>
      </c>
      <c r="B2297" s="10" t="str">
        <f>MID(base_piv2[[#This Row],[fnr fylke]],4,25)</f>
        <v>Nord-Trøndelag</v>
      </c>
      <c r="C2297" s="10" t="s">
        <v>806</v>
      </c>
      <c r="D2297" s="10" t="str">
        <f>MID(base_piv2[[#This Row],[knr kommune]],6,25)</f>
        <v xml:space="preserve">Snåsa </v>
      </c>
      <c r="E2297" s="10" t="str">
        <f>CONCATENATE(base_piv2[[#This Row],[kommune]]," (",base_piv2[[#This Row],[fotoår]],")")</f>
        <v>Snåsa  (2002)</v>
      </c>
      <c r="F2297" s="10" t="s">
        <v>472</v>
      </c>
      <c r="G2297" s="10">
        <v>3</v>
      </c>
      <c r="H2297" s="11" t="s">
        <v>906</v>
      </c>
    </row>
    <row r="2298" spans="1:8">
      <c r="A2298" s="10" t="s">
        <v>351</v>
      </c>
      <c r="B2298" s="10" t="str">
        <f>MID(base_piv2[[#This Row],[fnr fylke]],4,25)</f>
        <v>Nord-Trøndelag</v>
      </c>
      <c r="C2298" s="10" t="s">
        <v>807</v>
      </c>
      <c r="D2298" s="10" t="str">
        <f>MID(base_piv2[[#This Row],[knr kommune]],6,25)</f>
        <v xml:space="preserve">Lierne  </v>
      </c>
      <c r="E2298" s="10" t="str">
        <f>CONCATENATE(base_piv2[[#This Row],[kommune]]," (",base_piv2[[#This Row],[fotoår]],")")</f>
        <v>Lierne   (2007)</v>
      </c>
      <c r="F2298" s="10" t="s">
        <v>467</v>
      </c>
      <c r="G2298" s="10">
        <v>4</v>
      </c>
      <c r="H2298" s="11" t="s">
        <v>907</v>
      </c>
    </row>
    <row r="2299" spans="1:8">
      <c r="A2299" s="10" t="s">
        <v>351</v>
      </c>
      <c r="B2299" s="10" t="str">
        <f>MID(base_piv2[[#This Row],[fnr fylke]],4,25)</f>
        <v>Nord-Trøndelag</v>
      </c>
      <c r="C2299" s="10" t="s">
        <v>807</v>
      </c>
      <c r="D2299" s="10" t="str">
        <f>MID(base_piv2[[#This Row],[knr kommune]],6,25)</f>
        <v xml:space="preserve">Lierne  </v>
      </c>
      <c r="E2299" s="10" t="str">
        <f>CONCATENATE(base_piv2[[#This Row],[kommune]]," (",base_piv2[[#This Row],[fotoår]],")")</f>
        <v>Lierne   (2007)</v>
      </c>
      <c r="F2299" s="10" t="s">
        <v>466</v>
      </c>
      <c r="G2299" s="10">
        <v>4</v>
      </c>
      <c r="H2299" s="11" t="s">
        <v>907</v>
      </c>
    </row>
    <row r="2300" spans="1:8">
      <c r="A2300" s="10" t="s">
        <v>351</v>
      </c>
      <c r="B2300" s="10" t="str">
        <f>MID(base_piv2[[#This Row],[fnr fylke]],4,25)</f>
        <v>Nord-Trøndelag</v>
      </c>
      <c r="C2300" s="10" t="s">
        <v>807</v>
      </c>
      <c r="D2300" s="10" t="str">
        <f>MID(base_piv2[[#This Row],[knr kommune]],6,25)</f>
        <v xml:space="preserve">Lierne  </v>
      </c>
      <c r="E2300" s="10" t="str">
        <f>CONCATENATE(base_piv2[[#This Row],[kommune]]," (",base_piv2[[#This Row],[fotoår]],")")</f>
        <v>Lierne   (2007)</v>
      </c>
      <c r="F2300" s="10" t="s">
        <v>468</v>
      </c>
      <c r="G2300" s="10">
        <v>1</v>
      </c>
      <c r="H2300" s="11" t="s">
        <v>907</v>
      </c>
    </row>
    <row r="2301" spans="1:8">
      <c r="A2301" s="10" t="s">
        <v>351</v>
      </c>
      <c r="B2301" s="10" t="str">
        <f>MID(base_piv2[[#This Row],[fnr fylke]],4,25)</f>
        <v>Nord-Trøndelag</v>
      </c>
      <c r="C2301" s="10" t="s">
        <v>807</v>
      </c>
      <c r="D2301" s="10" t="str">
        <f>MID(base_piv2[[#This Row],[knr kommune]],6,25)</f>
        <v xml:space="preserve">Lierne  </v>
      </c>
      <c r="E2301" s="10" t="str">
        <f>CONCATENATE(base_piv2[[#This Row],[kommune]]," (",base_piv2[[#This Row],[fotoår]],")")</f>
        <v>Lierne   (2007)</v>
      </c>
      <c r="F2301" s="10" t="s">
        <v>918</v>
      </c>
      <c r="G2301" s="10">
        <v>4</v>
      </c>
      <c r="H2301" s="11" t="s">
        <v>907</v>
      </c>
    </row>
    <row r="2302" spans="1:8">
      <c r="A2302" s="10" t="s">
        <v>351</v>
      </c>
      <c r="B2302" s="10" t="str">
        <f>MID(base_piv2[[#This Row],[fnr fylke]],4,25)</f>
        <v>Nord-Trøndelag</v>
      </c>
      <c r="C2302" s="10" t="s">
        <v>807</v>
      </c>
      <c r="D2302" s="10" t="str">
        <f>MID(base_piv2[[#This Row],[knr kommune]],6,25)</f>
        <v xml:space="preserve">Lierne  </v>
      </c>
      <c r="E2302" s="10" t="str">
        <f>CONCATENATE(base_piv2[[#This Row],[kommune]]," (",base_piv2[[#This Row],[fotoår]],")")</f>
        <v>Lierne   (2007)</v>
      </c>
      <c r="F2302" s="10" t="s">
        <v>470</v>
      </c>
      <c r="G2302" s="10">
        <v>2</v>
      </c>
      <c r="H2302" s="11" t="s">
        <v>907</v>
      </c>
    </row>
    <row r="2303" spans="1:8">
      <c r="A2303" s="10" t="s">
        <v>351</v>
      </c>
      <c r="B2303" s="10" t="str">
        <f>MID(base_piv2[[#This Row],[fnr fylke]],4,25)</f>
        <v>Nord-Trøndelag</v>
      </c>
      <c r="C2303" s="10" t="s">
        <v>807</v>
      </c>
      <c r="D2303" s="10" t="str">
        <f>MID(base_piv2[[#This Row],[knr kommune]],6,25)</f>
        <v xml:space="preserve">Lierne  </v>
      </c>
      <c r="E2303" s="10" t="str">
        <f>CONCATENATE(base_piv2[[#This Row],[kommune]]," (",base_piv2[[#This Row],[fotoår]],")")</f>
        <v>Lierne   (2007)</v>
      </c>
      <c r="F2303" s="10" t="s">
        <v>471</v>
      </c>
      <c r="G2303" s="10">
        <v>8</v>
      </c>
      <c r="H2303" s="11" t="s">
        <v>907</v>
      </c>
    </row>
    <row r="2304" spans="1:8">
      <c r="A2304" s="10" t="s">
        <v>351</v>
      </c>
      <c r="B2304" s="10" t="str">
        <f>MID(base_piv2[[#This Row],[fnr fylke]],4,25)</f>
        <v>Nord-Trøndelag</v>
      </c>
      <c r="C2304" s="10" t="s">
        <v>807</v>
      </c>
      <c r="D2304" s="10" t="str">
        <f>MID(base_piv2[[#This Row],[knr kommune]],6,25)</f>
        <v xml:space="preserve">Lierne  </v>
      </c>
      <c r="E2304" s="10" t="str">
        <f>CONCATENATE(base_piv2[[#This Row],[kommune]]," (",base_piv2[[#This Row],[fotoår]],")")</f>
        <v>Lierne   (2007)</v>
      </c>
      <c r="F2304" s="10" t="s">
        <v>472</v>
      </c>
      <c r="G2304" s="10">
        <v>0</v>
      </c>
      <c r="H2304" s="11" t="s">
        <v>907</v>
      </c>
    </row>
    <row r="2305" spans="1:8">
      <c r="A2305" s="10" t="s">
        <v>351</v>
      </c>
      <c r="B2305" s="10" t="str">
        <f>MID(base_piv2[[#This Row],[fnr fylke]],4,25)</f>
        <v>Nord-Trøndelag</v>
      </c>
      <c r="C2305" s="10" t="s">
        <v>808</v>
      </c>
      <c r="D2305" s="10" t="str">
        <f>MID(base_piv2[[#This Row],[knr kommune]],6,25)</f>
        <v xml:space="preserve">Røyrvik </v>
      </c>
      <c r="E2305" s="10" t="str">
        <f>CONCATENATE(base_piv2[[#This Row],[kommune]]," (",base_piv2[[#This Row],[fotoår]],")")</f>
        <v>Røyrvik  (2003)</v>
      </c>
      <c r="F2305" s="10" t="s">
        <v>467</v>
      </c>
      <c r="G2305" s="10">
        <v>4</v>
      </c>
      <c r="H2305" s="11" t="s">
        <v>904</v>
      </c>
    </row>
    <row r="2306" spans="1:8">
      <c r="A2306" s="10" t="s">
        <v>351</v>
      </c>
      <c r="B2306" s="10" t="str">
        <f>MID(base_piv2[[#This Row],[fnr fylke]],4,25)</f>
        <v>Nord-Trøndelag</v>
      </c>
      <c r="C2306" s="10" t="s">
        <v>808</v>
      </c>
      <c r="D2306" s="10" t="str">
        <f>MID(base_piv2[[#This Row],[knr kommune]],6,25)</f>
        <v xml:space="preserve">Røyrvik </v>
      </c>
      <c r="E2306" s="10" t="str">
        <f>CONCATENATE(base_piv2[[#This Row],[kommune]]," (",base_piv2[[#This Row],[fotoår]],")")</f>
        <v>Røyrvik  (2003)</v>
      </c>
      <c r="F2306" s="10" t="s">
        <v>466</v>
      </c>
      <c r="G2306" s="10">
        <v>4</v>
      </c>
      <c r="H2306" s="11" t="s">
        <v>904</v>
      </c>
    </row>
    <row r="2307" spans="1:8">
      <c r="A2307" s="10" t="s">
        <v>351</v>
      </c>
      <c r="B2307" s="10" t="str">
        <f>MID(base_piv2[[#This Row],[fnr fylke]],4,25)</f>
        <v>Nord-Trøndelag</v>
      </c>
      <c r="C2307" s="10" t="s">
        <v>808</v>
      </c>
      <c r="D2307" s="10" t="str">
        <f>MID(base_piv2[[#This Row],[knr kommune]],6,25)</f>
        <v xml:space="preserve">Røyrvik </v>
      </c>
      <c r="E2307" s="10" t="str">
        <f>CONCATENATE(base_piv2[[#This Row],[kommune]]," (",base_piv2[[#This Row],[fotoår]],")")</f>
        <v>Røyrvik  (2003)</v>
      </c>
      <c r="F2307" s="10" t="s">
        <v>468</v>
      </c>
      <c r="G2307" s="10">
        <v>6</v>
      </c>
      <c r="H2307" s="11" t="s">
        <v>904</v>
      </c>
    </row>
    <row r="2308" spans="1:8">
      <c r="A2308" s="10" t="s">
        <v>351</v>
      </c>
      <c r="B2308" s="10" t="str">
        <f>MID(base_piv2[[#This Row],[fnr fylke]],4,25)</f>
        <v>Nord-Trøndelag</v>
      </c>
      <c r="C2308" s="10" t="s">
        <v>808</v>
      </c>
      <c r="D2308" s="10" t="str">
        <f>MID(base_piv2[[#This Row],[knr kommune]],6,25)</f>
        <v xml:space="preserve">Røyrvik </v>
      </c>
      <c r="E2308" s="10" t="str">
        <f>CONCATENATE(base_piv2[[#This Row],[kommune]]," (",base_piv2[[#This Row],[fotoår]],")")</f>
        <v>Røyrvik  (2003)</v>
      </c>
      <c r="F2308" s="10" t="s">
        <v>918</v>
      </c>
      <c r="G2308" s="10">
        <v>0</v>
      </c>
      <c r="H2308" s="11" t="s">
        <v>904</v>
      </c>
    </row>
    <row r="2309" spans="1:8">
      <c r="A2309" s="10" t="s">
        <v>351</v>
      </c>
      <c r="B2309" s="10" t="str">
        <f>MID(base_piv2[[#This Row],[fnr fylke]],4,25)</f>
        <v>Nord-Trøndelag</v>
      </c>
      <c r="C2309" s="10" t="s">
        <v>808</v>
      </c>
      <c r="D2309" s="10" t="str">
        <f>MID(base_piv2[[#This Row],[knr kommune]],6,25)</f>
        <v xml:space="preserve">Røyrvik </v>
      </c>
      <c r="E2309" s="10" t="str">
        <f>CONCATENATE(base_piv2[[#This Row],[kommune]]," (",base_piv2[[#This Row],[fotoår]],")")</f>
        <v>Røyrvik  (2003)</v>
      </c>
      <c r="F2309" s="10" t="s">
        <v>470</v>
      </c>
      <c r="G2309" s="10">
        <v>2</v>
      </c>
      <c r="H2309" s="11" t="s">
        <v>904</v>
      </c>
    </row>
    <row r="2310" spans="1:8">
      <c r="A2310" s="10" t="s">
        <v>351</v>
      </c>
      <c r="B2310" s="10" t="str">
        <f>MID(base_piv2[[#This Row],[fnr fylke]],4,25)</f>
        <v>Nord-Trøndelag</v>
      </c>
      <c r="C2310" s="10" t="s">
        <v>808</v>
      </c>
      <c r="D2310" s="10" t="str">
        <f>MID(base_piv2[[#This Row],[knr kommune]],6,25)</f>
        <v xml:space="preserve">Røyrvik </v>
      </c>
      <c r="E2310" s="10" t="str">
        <f>CONCATENATE(base_piv2[[#This Row],[kommune]]," (",base_piv2[[#This Row],[fotoår]],")")</f>
        <v>Røyrvik  (2003)</v>
      </c>
      <c r="F2310" s="10" t="s">
        <v>471</v>
      </c>
      <c r="G2310" s="10">
        <v>0</v>
      </c>
      <c r="H2310" s="11" t="s">
        <v>904</v>
      </c>
    </row>
    <row r="2311" spans="1:8">
      <c r="A2311" s="10" t="s">
        <v>351</v>
      </c>
      <c r="B2311" s="10" t="str">
        <f>MID(base_piv2[[#This Row],[fnr fylke]],4,25)</f>
        <v>Nord-Trøndelag</v>
      </c>
      <c r="C2311" s="10" t="s">
        <v>808</v>
      </c>
      <c r="D2311" s="10" t="str">
        <f>MID(base_piv2[[#This Row],[knr kommune]],6,25)</f>
        <v xml:space="preserve">Røyrvik </v>
      </c>
      <c r="E2311" s="10" t="str">
        <f>CONCATENATE(base_piv2[[#This Row],[kommune]]," (",base_piv2[[#This Row],[fotoår]],")")</f>
        <v>Røyrvik  (2003)</v>
      </c>
      <c r="F2311" s="10" t="s">
        <v>472</v>
      </c>
      <c r="G2311" s="10">
        <v>3</v>
      </c>
      <c r="H2311" s="11" t="s">
        <v>904</v>
      </c>
    </row>
    <row r="2312" spans="1:8">
      <c r="A2312" s="10" t="s">
        <v>351</v>
      </c>
      <c r="B2312" s="10" t="str">
        <f>MID(base_piv2[[#This Row],[fnr fylke]],4,25)</f>
        <v>Nord-Trøndelag</v>
      </c>
      <c r="C2312" s="10" t="s">
        <v>809</v>
      </c>
      <c r="D2312" s="10" t="str">
        <f>MID(base_piv2[[#This Row],[knr kommune]],6,25)</f>
        <v xml:space="preserve">Namsskogan </v>
      </c>
      <c r="E2312" s="10" t="str">
        <f>CONCATENATE(base_piv2[[#This Row],[kommune]]," (",base_piv2[[#This Row],[fotoår]],")")</f>
        <v>Namsskogan  (2003)</v>
      </c>
      <c r="F2312" s="10" t="s">
        <v>467</v>
      </c>
      <c r="G2312" s="10">
        <v>9</v>
      </c>
      <c r="H2312" s="11" t="s">
        <v>904</v>
      </c>
    </row>
    <row r="2313" spans="1:8">
      <c r="A2313" s="10" t="s">
        <v>351</v>
      </c>
      <c r="B2313" s="10" t="str">
        <f>MID(base_piv2[[#This Row],[fnr fylke]],4,25)</f>
        <v>Nord-Trøndelag</v>
      </c>
      <c r="C2313" s="10" t="s">
        <v>809</v>
      </c>
      <c r="D2313" s="10" t="str">
        <f>MID(base_piv2[[#This Row],[knr kommune]],6,25)</f>
        <v xml:space="preserve">Namsskogan </v>
      </c>
      <c r="E2313" s="10" t="str">
        <f>CONCATENATE(base_piv2[[#This Row],[kommune]]," (",base_piv2[[#This Row],[fotoår]],")")</f>
        <v>Namsskogan  (2003)</v>
      </c>
      <c r="F2313" s="10" t="s">
        <v>466</v>
      </c>
      <c r="G2313" s="10">
        <v>2</v>
      </c>
      <c r="H2313" s="11" t="s">
        <v>904</v>
      </c>
    </row>
    <row r="2314" spans="1:8">
      <c r="A2314" s="10" t="s">
        <v>351</v>
      </c>
      <c r="B2314" s="10" t="str">
        <f>MID(base_piv2[[#This Row],[fnr fylke]],4,25)</f>
        <v>Nord-Trøndelag</v>
      </c>
      <c r="C2314" s="10" t="s">
        <v>809</v>
      </c>
      <c r="D2314" s="10" t="str">
        <f>MID(base_piv2[[#This Row],[knr kommune]],6,25)</f>
        <v xml:space="preserve">Namsskogan </v>
      </c>
      <c r="E2314" s="10" t="str">
        <f>CONCATENATE(base_piv2[[#This Row],[kommune]]," (",base_piv2[[#This Row],[fotoår]],")")</f>
        <v>Namsskogan  (2003)</v>
      </c>
      <c r="F2314" s="10" t="s">
        <v>468</v>
      </c>
      <c r="G2314" s="10">
        <v>24</v>
      </c>
      <c r="H2314" s="11" t="s">
        <v>904</v>
      </c>
    </row>
    <row r="2315" spans="1:8">
      <c r="A2315" s="10" t="s">
        <v>351</v>
      </c>
      <c r="B2315" s="10" t="str">
        <f>MID(base_piv2[[#This Row],[fnr fylke]],4,25)</f>
        <v>Nord-Trøndelag</v>
      </c>
      <c r="C2315" s="10" t="s">
        <v>809</v>
      </c>
      <c r="D2315" s="10" t="str">
        <f>MID(base_piv2[[#This Row],[knr kommune]],6,25)</f>
        <v xml:space="preserve">Namsskogan </v>
      </c>
      <c r="E2315" s="10" t="str">
        <f>CONCATENATE(base_piv2[[#This Row],[kommune]]," (",base_piv2[[#This Row],[fotoår]],")")</f>
        <v>Namsskogan  (2003)</v>
      </c>
      <c r="F2315" s="10" t="s">
        <v>918</v>
      </c>
      <c r="G2315" s="10">
        <v>10</v>
      </c>
      <c r="H2315" s="11" t="s">
        <v>904</v>
      </c>
    </row>
    <row r="2316" spans="1:8">
      <c r="A2316" s="10" t="s">
        <v>351</v>
      </c>
      <c r="B2316" s="10" t="str">
        <f>MID(base_piv2[[#This Row],[fnr fylke]],4,25)</f>
        <v>Nord-Trøndelag</v>
      </c>
      <c r="C2316" s="10" t="s">
        <v>809</v>
      </c>
      <c r="D2316" s="10" t="str">
        <f>MID(base_piv2[[#This Row],[knr kommune]],6,25)</f>
        <v xml:space="preserve">Namsskogan </v>
      </c>
      <c r="E2316" s="10" t="str">
        <f>CONCATENATE(base_piv2[[#This Row],[kommune]]," (",base_piv2[[#This Row],[fotoår]],")")</f>
        <v>Namsskogan  (2003)</v>
      </c>
      <c r="F2316" s="10" t="s">
        <v>470</v>
      </c>
      <c r="G2316" s="10">
        <v>12</v>
      </c>
      <c r="H2316" s="11" t="s">
        <v>904</v>
      </c>
    </row>
    <row r="2317" spans="1:8">
      <c r="A2317" s="10" t="s">
        <v>351</v>
      </c>
      <c r="B2317" s="10" t="str">
        <f>MID(base_piv2[[#This Row],[fnr fylke]],4,25)</f>
        <v>Nord-Trøndelag</v>
      </c>
      <c r="C2317" s="10" t="s">
        <v>809</v>
      </c>
      <c r="D2317" s="10" t="str">
        <f>MID(base_piv2[[#This Row],[knr kommune]],6,25)</f>
        <v xml:space="preserve">Namsskogan </v>
      </c>
      <c r="E2317" s="10" t="str">
        <f>CONCATENATE(base_piv2[[#This Row],[kommune]]," (",base_piv2[[#This Row],[fotoår]],")")</f>
        <v>Namsskogan  (2003)</v>
      </c>
      <c r="F2317" s="10" t="s">
        <v>471</v>
      </c>
      <c r="G2317" s="10">
        <v>0</v>
      </c>
      <c r="H2317" s="11" t="s">
        <v>904</v>
      </c>
    </row>
    <row r="2318" spans="1:8">
      <c r="A2318" s="10" t="s">
        <v>351</v>
      </c>
      <c r="B2318" s="10" t="str">
        <f>MID(base_piv2[[#This Row],[fnr fylke]],4,25)</f>
        <v>Nord-Trøndelag</v>
      </c>
      <c r="C2318" s="10" t="s">
        <v>809</v>
      </c>
      <c r="D2318" s="10" t="str">
        <f>MID(base_piv2[[#This Row],[knr kommune]],6,25)</f>
        <v xml:space="preserve">Namsskogan </v>
      </c>
      <c r="E2318" s="10" t="str">
        <f>CONCATENATE(base_piv2[[#This Row],[kommune]]," (",base_piv2[[#This Row],[fotoår]],")")</f>
        <v>Namsskogan  (2003)</v>
      </c>
      <c r="F2318" s="10" t="s">
        <v>472</v>
      </c>
      <c r="G2318" s="10">
        <v>4</v>
      </c>
      <c r="H2318" s="11" t="s">
        <v>904</v>
      </c>
    </row>
    <row r="2319" spans="1:8">
      <c r="A2319" s="10" t="s">
        <v>351</v>
      </c>
      <c r="B2319" s="10" t="str">
        <f>MID(base_piv2[[#This Row],[fnr fylke]],4,25)</f>
        <v>Nord-Trøndelag</v>
      </c>
      <c r="C2319" s="10" t="s">
        <v>810</v>
      </c>
      <c r="D2319" s="10" t="str">
        <f>MID(base_piv2[[#This Row],[knr kommune]],6,25)</f>
        <v xml:space="preserve">Grong  </v>
      </c>
      <c r="E2319" s="10" t="str">
        <f>CONCATENATE(base_piv2[[#This Row],[kommune]]," (",base_piv2[[#This Row],[fotoår]],")")</f>
        <v>Grong   (2001)</v>
      </c>
      <c r="F2319" s="10" t="s">
        <v>467</v>
      </c>
      <c r="G2319" s="10">
        <v>30</v>
      </c>
      <c r="H2319" s="11" t="s">
        <v>905</v>
      </c>
    </row>
    <row r="2320" spans="1:8">
      <c r="A2320" s="10" t="s">
        <v>351</v>
      </c>
      <c r="B2320" s="10" t="str">
        <f>MID(base_piv2[[#This Row],[fnr fylke]],4,25)</f>
        <v>Nord-Trøndelag</v>
      </c>
      <c r="C2320" s="10" t="s">
        <v>810</v>
      </c>
      <c r="D2320" s="10" t="str">
        <f>MID(base_piv2[[#This Row],[knr kommune]],6,25)</f>
        <v xml:space="preserve">Grong  </v>
      </c>
      <c r="E2320" s="10" t="str">
        <f>CONCATENATE(base_piv2[[#This Row],[kommune]]," (",base_piv2[[#This Row],[fotoår]],")")</f>
        <v>Grong   (2001)</v>
      </c>
      <c r="F2320" s="10" t="s">
        <v>466</v>
      </c>
      <c r="G2320" s="10">
        <v>4</v>
      </c>
      <c r="H2320" s="11" t="s">
        <v>905</v>
      </c>
    </row>
    <row r="2321" spans="1:8">
      <c r="A2321" s="10" t="s">
        <v>351</v>
      </c>
      <c r="B2321" s="10" t="str">
        <f>MID(base_piv2[[#This Row],[fnr fylke]],4,25)</f>
        <v>Nord-Trøndelag</v>
      </c>
      <c r="C2321" s="10" t="s">
        <v>810</v>
      </c>
      <c r="D2321" s="10" t="str">
        <f>MID(base_piv2[[#This Row],[knr kommune]],6,25)</f>
        <v xml:space="preserve">Grong  </v>
      </c>
      <c r="E2321" s="10" t="str">
        <f>CONCATENATE(base_piv2[[#This Row],[kommune]]," (",base_piv2[[#This Row],[fotoår]],")")</f>
        <v>Grong   (2001)</v>
      </c>
      <c r="F2321" s="10" t="s">
        <v>468</v>
      </c>
      <c r="G2321" s="10">
        <v>32</v>
      </c>
      <c r="H2321" s="11" t="s">
        <v>905</v>
      </c>
    </row>
    <row r="2322" spans="1:8">
      <c r="A2322" s="10" t="s">
        <v>351</v>
      </c>
      <c r="B2322" s="10" t="str">
        <f>MID(base_piv2[[#This Row],[fnr fylke]],4,25)</f>
        <v>Nord-Trøndelag</v>
      </c>
      <c r="C2322" s="10" t="s">
        <v>810</v>
      </c>
      <c r="D2322" s="10" t="str">
        <f>MID(base_piv2[[#This Row],[knr kommune]],6,25)</f>
        <v xml:space="preserve">Grong  </v>
      </c>
      <c r="E2322" s="10" t="str">
        <f>CONCATENATE(base_piv2[[#This Row],[kommune]]," (",base_piv2[[#This Row],[fotoår]],")")</f>
        <v>Grong   (2001)</v>
      </c>
      <c r="F2322" s="10" t="s">
        <v>918</v>
      </c>
      <c r="G2322" s="10">
        <v>6</v>
      </c>
      <c r="H2322" s="11" t="s">
        <v>905</v>
      </c>
    </row>
    <row r="2323" spans="1:8">
      <c r="A2323" s="10" t="s">
        <v>351</v>
      </c>
      <c r="B2323" s="10" t="str">
        <f>MID(base_piv2[[#This Row],[fnr fylke]],4,25)</f>
        <v>Nord-Trøndelag</v>
      </c>
      <c r="C2323" s="10" t="s">
        <v>810</v>
      </c>
      <c r="D2323" s="10" t="str">
        <f>MID(base_piv2[[#This Row],[knr kommune]],6,25)</f>
        <v xml:space="preserve">Grong  </v>
      </c>
      <c r="E2323" s="10" t="str">
        <f>CONCATENATE(base_piv2[[#This Row],[kommune]]," (",base_piv2[[#This Row],[fotoår]],")")</f>
        <v>Grong   (2001)</v>
      </c>
      <c r="F2323" s="10" t="s">
        <v>470</v>
      </c>
      <c r="G2323" s="10">
        <v>32</v>
      </c>
      <c r="H2323" s="11" t="s">
        <v>905</v>
      </c>
    </row>
    <row r="2324" spans="1:8">
      <c r="A2324" s="10" t="s">
        <v>351</v>
      </c>
      <c r="B2324" s="10" t="str">
        <f>MID(base_piv2[[#This Row],[fnr fylke]],4,25)</f>
        <v>Nord-Trøndelag</v>
      </c>
      <c r="C2324" s="10" t="s">
        <v>810</v>
      </c>
      <c r="D2324" s="10" t="str">
        <f>MID(base_piv2[[#This Row],[knr kommune]],6,25)</f>
        <v xml:space="preserve">Grong  </v>
      </c>
      <c r="E2324" s="10" t="str">
        <f>CONCATENATE(base_piv2[[#This Row],[kommune]]," (",base_piv2[[#This Row],[fotoår]],")")</f>
        <v>Grong   (2001)</v>
      </c>
      <c r="F2324" s="10" t="s">
        <v>471</v>
      </c>
      <c r="G2324" s="10">
        <v>6</v>
      </c>
      <c r="H2324" s="11" t="s">
        <v>905</v>
      </c>
    </row>
    <row r="2325" spans="1:8">
      <c r="A2325" s="10" t="s">
        <v>351</v>
      </c>
      <c r="B2325" s="10" t="str">
        <f>MID(base_piv2[[#This Row],[fnr fylke]],4,25)</f>
        <v>Nord-Trøndelag</v>
      </c>
      <c r="C2325" s="10" t="s">
        <v>810</v>
      </c>
      <c r="D2325" s="10" t="str">
        <f>MID(base_piv2[[#This Row],[knr kommune]],6,25)</f>
        <v xml:space="preserve">Grong  </v>
      </c>
      <c r="E2325" s="10" t="str">
        <f>CONCATENATE(base_piv2[[#This Row],[kommune]]," (",base_piv2[[#This Row],[fotoår]],")")</f>
        <v>Grong   (2001)</v>
      </c>
      <c r="F2325" s="10" t="s">
        <v>472</v>
      </c>
      <c r="G2325" s="10">
        <v>4</v>
      </c>
      <c r="H2325" s="11" t="s">
        <v>905</v>
      </c>
    </row>
    <row r="2326" spans="1:8">
      <c r="A2326" s="10" t="s">
        <v>351</v>
      </c>
      <c r="B2326" s="10" t="str">
        <f>MID(base_piv2[[#This Row],[fnr fylke]],4,25)</f>
        <v>Nord-Trøndelag</v>
      </c>
      <c r="C2326" s="10" t="s">
        <v>811</v>
      </c>
      <c r="D2326" s="10" t="str">
        <f>MID(base_piv2[[#This Row],[knr kommune]],6,25)</f>
        <v xml:space="preserve">Høylandet </v>
      </c>
      <c r="E2326" s="10" t="str">
        <f>CONCATENATE(base_piv2[[#This Row],[kommune]]," (",base_piv2[[#This Row],[fotoår]],")")</f>
        <v>Høylandet  (2001)</v>
      </c>
      <c r="F2326" s="10" t="s">
        <v>467</v>
      </c>
      <c r="G2326" s="10">
        <v>8</v>
      </c>
      <c r="H2326" s="11" t="s">
        <v>905</v>
      </c>
    </row>
    <row r="2327" spans="1:8">
      <c r="A2327" s="10" t="s">
        <v>351</v>
      </c>
      <c r="B2327" s="10" t="str">
        <f>MID(base_piv2[[#This Row],[fnr fylke]],4,25)</f>
        <v>Nord-Trøndelag</v>
      </c>
      <c r="C2327" s="10" t="s">
        <v>811</v>
      </c>
      <c r="D2327" s="10" t="str">
        <f>MID(base_piv2[[#This Row],[knr kommune]],6,25)</f>
        <v xml:space="preserve">Høylandet </v>
      </c>
      <c r="E2327" s="10" t="str">
        <f>CONCATENATE(base_piv2[[#This Row],[kommune]]," (",base_piv2[[#This Row],[fotoår]],")")</f>
        <v>Høylandet  (2001)</v>
      </c>
      <c r="F2327" s="10" t="s">
        <v>466</v>
      </c>
      <c r="G2327" s="10">
        <v>5</v>
      </c>
      <c r="H2327" s="11" t="s">
        <v>905</v>
      </c>
    </row>
    <row r="2328" spans="1:8">
      <c r="A2328" s="10" t="s">
        <v>351</v>
      </c>
      <c r="B2328" s="10" t="str">
        <f>MID(base_piv2[[#This Row],[fnr fylke]],4,25)</f>
        <v>Nord-Trøndelag</v>
      </c>
      <c r="C2328" s="10" t="s">
        <v>811</v>
      </c>
      <c r="D2328" s="10" t="str">
        <f>MID(base_piv2[[#This Row],[knr kommune]],6,25)</f>
        <v xml:space="preserve">Høylandet </v>
      </c>
      <c r="E2328" s="10" t="str">
        <f>CONCATENATE(base_piv2[[#This Row],[kommune]]," (",base_piv2[[#This Row],[fotoår]],")")</f>
        <v>Høylandet  (2001)</v>
      </c>
      <c r="F2328" s="10" t="s">
        <v>468</v>
      </c>
      <c r="G2328" s="10">
        <v>22</v>
      </c>
      <c r="H2328" s="11" t="s">
        <v>905</v>
      </c>
    </row>
    <row r="2329" spans="1:8">
      <c r="A2329" s="10" t="s">
        <v>351</v>
      </c>
      <c r="B2329" s="10" t="str">
        <f>MID(base_piv2[[#This Row],[fnr fylke]],4,25)</f>
        <v>Nord-Trøndelag</v>
      </c>
      <c r="C2329" s="10" t="s">
        <v>811</v>
      </c>
      <c r="D2329" s="10" t="str">
        <f>MID(base_piv2[[#This Row],[knr kommune]],6,25)</f>
        <v xml:space="preserve">Høylandet </v>
      </c>
      <c r="E2329" s="10" t="str">
        <f>CONCATENATE(base_piv2[[#This Row],[kommune]]," (",base_piv2[[#This Row],[fotoår]],")")</f>
        <v>Høylandet  (2001)</v>
      </c>
      <c r="F2329" s="10" t="s">
        <v>918</v>
      </c>
      <c r="G2329" s="10">
        <v>4</v>
      </c>
      <c r="H2329" s="11" t="s">
        <v>905</v>
      </c>
    </row>
    <row r="2330" spans="1:8">
      <c r="A2330" s="10" t="s">
        <v>351</v>
      </c>
      <c r="B2330" s="10" t="str">
        <f>MID(base_piv2[[#This Row],[fnr fylke]],4,25)</f>
        <v>Nord-Trøndelag</v>
      </c>
      <c r="C2330" s="10" t="s">
        <v>811</v>
      </c>
      <c r="D2330" s="10" t="str">
        <f>MID(base_piv2[[#This Row],[knr kommune]],6,25)</f>
        <v xml:space="preserve">Høylandet </v>
      </c>
      <c r="E2330" s="10" t="str">
        <f>CONCATENATE(base_piv2[[#This Row],[kommune]]," (",base_piv2[[#This Row],[fotoår]],")")</f>
        <v>Høylandet  (2001)</v>
      </c>
      <c r="F2330" s="10" t="s">
        <v>470</v>
      </c>
      <c r="G2330" s="10">
        <v>6</v>
      </c>
      <c r="H2330" s="11" t="s">
        <v>905</v>
      </c>
    </row>
    <row r="2331" spans="1:8">
      <c r="A2331" s="10" t="s">
        <v>351</v>
      </c>
      <c r="B2331" s="10" t="str">
        <f>MID(base_piv2[[#This Row],[fnr fylke]],4,25)</f>
        <v>Nord-Trøndelag</v>
      </c>
      <c r="C2331" s="10" t="s">
        <v>811</v>
      </c>
      <c r="D2331" s="10" t="str">
        <f>MID(base_piv2[[#This Row],[knr kommune]],6,25)</f>
        <v xml:space="preserve">Høylandet </v>
      </c>
      <c r="E2331" s="10" t="str">
        <f>CONCATENATE(base_piv2[[#This Row],[kommune]]," (",base_piv2[[#This Row],[fotoår]],")")</f>
        <v>Høylandet  (2001)</v>
      </c>
      <c r="F2331" s="10" t="s">
        <v>471</v>
      </c>
      <c r="G2331" s="10">
        <v>5</v>
      </c>
      <c r="H2331" s="11" t="s">
        <v>905</v>
      </c>
    </row>
    <row r="2332" spans="1:8">
      <c r="A2332" s="10" t="s">
        <v>351</v>
      </c>
      <c r="B2332" s="10" t="str">
        <f>MID(base_piv2[[#This Row],[fnr fylke]],4,25)</f>
        <v>Nord-Trøndelag</v>
      </c>
      <c r="C2332" s="10" t="s">
        <v>811</v>
      </c>
      <c r="D2332" s="10" t="str">
        <f>MID(base_piv2[[#This Row],[knr kommune]],6,25)</f>
        <v xml:space="preserve">Høylandet </v>
      </c>
      <c r="E2332" s="10" t="str">
        <f>CONCATENATE(base_piv2[[#This Row],[kommune]]," (",base_piv2[[#This Row],[fotoår]],")")</f>
        <v>Høylandet  (2001)</v>
      </c>
      <c r="F2332" s="10" t="s">
        <v>472</v>
      </c>
      <c r="G2332" s="10">
        <v>4</v>
      </c>
      <c r="H2332" s="11" t="s">
        <v>905</v>
      </c>
    </row>
    <row r="2333" spans="1:8">
      <c r="A2333" s="10" t="s">
        <v>351</v>
      </c>
      <c r="B2333" s="10" t="str">
        <f>MID(base_piv2[[#This Row],[fnr fylke]],4,25)</f>
        <v>Nord-Trøndelag</v>
      </c>
      <c r="C2333" s="10" t="s">
        <v>812</v>
      </c>
      <c r="D2333" s="10" t="str">
        <f>MID(base_piv2[[#This Row],[knr kommune]],6,25)</f>
        <v xml:space="preserve">Overhalla </v>
      </c>
      <c r="E2333" s="10" t="str">
        <f>CONCATENATE(base_piv2[[#This Row],[kommune]]," (",base_piv2[[#This Row],[fotoår]],")")</f>
        <v>Overhalla  (2005)</v>
      </c>
      <c r="F2333" s="10" t="s">
        <v>467</v>
      </c>
      <c r="G2333" s="10">
        <v>27</v>
      </c>
      <c r="H2333" s="11" t="s">
        <v>911</v>
      </c>
    </row>
    <row r="2334" spans="1:8">
      <c r="A2334" s="10" t="s">
        <v>351</v>
      </c>
      <c r="B2334" s="10" t="str">
        <f>MID(base_piv2[[#This Row],[fnr fylke]],4,25)</f>
        <v>Nord-Trøndelag</v>
      </c>
      <c r="C2334" s="10" t="s">
        <v>812</v>
      </c>
      <c r="D2334" s="10" t="str">
        <f>MID(base_piv2[[#This Row],[knr kommune]],6,25)</f>
        <v xml:space="preserve">Overhalla </v>
      </c>
      <c r="E2334" s="10" t="str">
        <f>CONCATENATE(base_piv2[[#This Row],[kommune]]," (",base_piv2[[#This Row],[fotoår]],")")</f>
        <v>Overhalla  (2005)</v>
      </c>
      <c r="F2334" s="10" t="s">
        <v>466</v>
      </c>
      <c r="G2334" s="10">
        <v>1</v>
      </c>
      <c r="H2334" s="11" t="s">
        <v>911</v>
      </c>
    </row>
    <row r="2335" spans="1:8">
      <c r="A2335" s="10" t="s">
        <v>351</v>
      </c>
      <c r="B2335" s="10" t="str">
        <f>MID(base_piv2[[#This Row],[fnr fylke]],4,25)</f>
        <v>Nord-Trøndelag</v>
      </c>
      <c r="C2335" s="10" t="s">
        <v>812</v>
      </c>
      <c r="D2335" s="10" t="str">
        <f>MID(base_piv2[[#This Row],[knr kommune]],6,25)</f>
        <v xml:space="preserve">Overhalla </v>
      </c>
      <c r="E2335" s="10" t="str">
        <f>CONCATENATE(base_piv2[[#This Row],[kommune]]," (",base_piv2[[#This Row],[fotoår]],")")</f>
        <v>Overhalla  (2005)</v>
      </c>
      <c r="F2335" s="10" t="s">
        <v>468</v>
      </c>
      <c r="G2335" s="10">
        <v>29</v>
      </c>
      <c r="H2335" s="11" t="s">
        <v>911</v>
      </c>
    </row>
    <row r="2336" spans="1:8">
      <c r="A2336" s="10" t="s">
        <v>351</v>
      </c>
      <c r="B2336" s="10" t="str">
        <f>MID(base_piv2[[#This Row],[fnr fylke]],4,25)</f>
        <v>Nord-Trøndelag</v>
      </c>
      <c r="C2336" s="10" t="s">
        <v>812</v>
      </c>
      <c r="D2336" s="10" t="str">
        <f>MID(base_piv2[[#This Row],[knr kommune]],6,25)</f>
        <v xml:space="preserve">Overhalla </v>
      </c>
      <c r="E2336" s="10" t="str">
        <f>CONCATENATE(base_piv2[[#This Row],[kommune]]," (",base_piv2[[#This Row],[fotoår]],")")</f>
        <v>Overhalla  (2005)</v>
      </c>
      <c r="F2336" s="10" t="s">
        <v>918</v>
      </c>
      <c r="G2336" s="10">
        <v>31</v>
      </c>
      <c r="H2336" s="11" t="s">
        <v>911</v>
      </c>
    </row>
    <row r="2337" spans="1:8">
      <c r="A2337" s="10" t="s">
        <v>351</v>
      </c>
      <c r="B2337" s="10" t="str">
        <f>MID(base_piv2[[#This Row],[fnr fylke]],4,25)</f>
        <v>Nord-Trøndelag</v>
      </c>
      <c r="C2337" s="10" t="s">
        <v>812</v>
      </c>
      <c r="D2337" s="10" t="str">
        <f>MID(base_piv2[[#This Row],[knr kommune]],6,25)</f>
        <v xml:space="preserve">Overhalla </v>
      </c>
      <c r="E2337" s="10" t="str">
        <f>CONCATENATE(base_piv2[[#This Row],[kommune]]," (",base_piv2[[#This Row],[fotoår]],")")</f>
        <v>Overhalla  (2005)</v>
      </c>
      <c r="F2337" s="10" t="s">
        <v>470</v>
      </c>
      <c r="G2337" s="10">
        <v>53</v>
      </c>
      <c r="H2337" s="11" t="s">
        <v>911</v>
      </c>
    </row>
    <row r="2338" spans="1:8">
      <c r="A2338" s="10" t="s">
        <v>351</v>
      </c>
      <c r="B2338" s="10" t="str">
        <f>MID(base_piv2[[#This Row],[fnr fylke]],4,25)</f>
        <v>Nord-Trøndelag</v>
      </c>
      <c r="C2338" s="10" t="s">
        <v>812</v>
      </c>
      <c r="D2338" s="10" t="str">
        <f>MID(base_piv2[[#This Row],[knr kommune]],6,25)</f>
        <v xml:space="preserve">Overhalla </v>
      </c>
      <c r="E2338" s="10" t="str">
        <f>CONCATENATE(base_piv2[[#This Row],[kommune]]," (",base_piv2[[#This Row],[fotoår]],")")</f>
        <v>Overhalla  (2005)</v>
      </c>
      <c r="F2338" s="10" t="s">
        <v>471</v>
      </c>
      <c r="G2338" s="10">
        <v>0</v>
      </c>
      <c r="H2338" s="11" t="s">
        <v>911</v>
      </c>
    </row>
    <row r="2339" spans="1:8">
      <c r="A2339" s="10" t="s">
        <v>351</v>
      </c>
      <c r="B2339" s="10" t="str">
        <f>MID(base_piv2[[#This Row],[fnr fylke]],4,25)</f>
        <v>Nord-Trøndelag</v>
      </c>
      <c r="C2339" s="10" t="s">
        <v>812</v>
      </c>
      <c r="D2339" s="10" t="str">
        <f>MID(base_piv2[[#This Row],[knr kommune]],6,25)</f>
        <v xml:space="preserve">Overhalla </v>
      </c>
      <c r="E2339" s="10" t="str">
        <f>CONCATENATE(base_piv2[[#This Row],[kommune]]," (",base_piv2[[#This Row],[fotoår]],")")</f>
        <v>Overhalla  (2005)</v>
      </c>
      <c r="F2339" s="10" t="s">
        <v>472</v>
      </c>
      <c r="G2339" s="10">
        <v>2</v>
      </c>
      <c r="H2339" s="11" t="s">
        <v>911</v>
      </c>
    </row>
    <row r="2340" spans="1:8">
      <c r="A2340" s="10" t="s">
        <v>351</v>
      </c>
      <c r="B2340" s="10" t="str">
        <f>MID(base_piv2[[#This Row],[fnr fylke]],4,25)</f>
        <v>Nord-Trøndelag</v>
      </c>
      <c r="C2340" s="10" t="s">
        <v>813</v>
      </c>
      <c r="D2340" s="10" t="str">
        <f>MID(base_piv2[[#This Row],[knr kommune]],6,25)</f>
        <v xml:space="preserve">Fosnes  </v>
      </c>
      <c r="E2340" s="10" t="str">
        <f>CONCATENATE(base_piv2[[#This Row],[kommune]]," (",base_piv2[[#This Row],[fotoår]],")")</f>
        <v>Fosnes   (2004)</v>
      </c>
      <c r="F2340" s="10" t="s">
        <v>467</v>
      </c>
      <c r="G2340" s="10">
        <v>2</v>
      </c>
      <c r="H2340" s="11" t="s">
        <v>908</v>
      </c>
    </row>
    <row r="2341" spans="1:8">
      <c r="A2341" s="10" t="s">
        <v>351</v>
      </c>
      <c r="B2341" s="10" t="str">
        <f>MID(base_piv2[[#This Row],[fnr fylke]],4,25)</f>
        <v>Nord-Trøndelag</v>
      </c>
      <c r="C2341" s="10" t="s">
        <v>813</v>
      </c>
      <c r="D2341" s="10" t="str">
        <f>MID(base_piv2[[#This Row],[knr kommune]],6,25)</f>
        <v xml:space="preserve">Fosnes  </v>
      </c>
      <c r="E2341" s="10" t="str">
        <f>CONCATENATE(base_piv2[[#This Row],[kommune]]," (",base_piv2[[#This Row],[fotoår]],")")</f>
        <v>Fosnes   (2004)</v>
      </c>
      <c r="F2341" s="10" t="s">
        <v>466</v>
      </c>
      <c r="G2341" s="10">
        <v>3</v>
      </c>
      <c r="H2341" s="11" t="s">
        <v>908</v>
      </c>
    </row>
    <row r="2342" spans="1:8">
      <c r="A2342" s="10" t="s">
        <v>351</v>
      </c>
      <c r="B2342" s="10" t="str">
        <f>MID(base_piv2[[#This Row],[fnr fylke]],4,25)</f>
        <v>Nord-Trøndelag</v>
      </c>
      <c r="C2342" s="10" t="s">
        <v>813</v>
      </c>
      <c r="D2342" s="10" t="str">
        <f>MID(base_piv2[[#This Row],[knr kommune]],6,25)</f>
        <v xml:space="preserve">Fosnes  </v>
      </c>
      <c r="E2342" s="10" t="str">
        <f>CONCATENATE(base_piv2[[#This Row],[kommune]]," (",base_piv2[[#This Row],[fotoår]],")")</f>
        <v>Fosnes   (2004)</v>
      </c>
      <c r="F2342" s="10" t="s">
        <v>468</v>
      </c>
      <c r="G2342" s="10">
        <v>22</v>
      </c>
      <c r="H2342" s="11" t="s">
        <v>908</v>
      </c>
    </row>
    <row r="2343" spans="1:8">
      <c r="A2343" s="10" t="s">
        <v>351</v>
      </c>
      <c r="B2343" s="10" t="str">
        <f>MID(base_piv2[[#This Row],[fnr fylke]],4,25)</f>
        <v>Nord-Trøndelag</v>
      </c>
      <c r="C2343" s="10" t="s">
        <v>813</v>
      </c>
      <c r="D2343" s="10" t="str">
        <f>MID(base_piv2[[#This Row],[knr kommune]],6,25)</f>
        <v xml:space="preserve">Fosnes  </v>
      </c>
      <c r="E2343" s="10" t="str">
        <f>CONCATENATE(base_piv2[[#This Row],[kommune]]," (",base_piv2[[#This Row],[fotoår]],")")</f>
        <v>Fosnes   (2004)</v>
      </c>
      <c r="F2343" s="10" t="s">
        <v>918</v>
      </c>
      <c r="G2343" s="10">
        <v>6</v>
      </c>
      <c r="H2343" s="11" t="s">
        <v>908</v>
      </c>
    </row>
    <row r="2344" spans="1:8">
      <c r="A2344" s="10" t="s">
        <v>351</v>
      </c>
      <c r="B2344" s="10" t="str">
        <f>MID(base_piv2[[#This Row],[fnr fylke]],4,25)</f>
        <v>Nord-Trøndelag</v>
      </c>
      <c r="C2344" s="10" t="s">
        <v>813</v>
      </c>
      <c r="D2344" s="10" t="str">
        <f>MID(base_piv2[[#This Row],[knr kommune]],6,25)</f>
        <v xml:space="preserve">Fosnes  </v>
      </c>
      <c r="E2344" s="10" t="str">
        <f>CONCATENATE(base_piv2[[#This Row],[kommune]]," (",base_piv2[[#This Row],[fotoår]],")")</f>
        <v>Fosnes   (2004)</v>
      </c>
      <c r="F2344" s="10" t="s">
        <v>470</v>
      </c>
      <c r="G2344" s="10">
        <v>7</v>
      </c>
      <c r="H2344" s="11" t="s">
        <v>908</v>
      </c>
    </row>
    <row r="2345" spans="1:8">
      <c r="A2345" s="10" t="s">
        <v>351</v>
      </c>
      <c r="B2345" s="10" t="str">
        <f>MID(base_piv2[[#This Row],[fnr fylke]],4,25)</f>
        <v>Nord-Trøndelag</v>
      </c>
      <c r="C2345" s="10" t="s">
        <v>813</v>
      </c>
      <c r="D2345" s="10" t="str">
        <f>MID(base_piv2[[#This Row],[knr kommune]],6,25)</f>
        <v xml:space="preserve">Fosnes  </v>
      </c>
      <c r="E2345" s="10" t="str">
        <f>CONCATENATE(base_piv2[[#This Row],[kommune]]," (",base_piv2[[#This Row],[fotoår]],")")</f>
        <v>Fosnes   (2004)</v>
      </c>
      <c r="F2345" s="10" t="s">
        <v>471</v>
      </c>
      <c r="G2345" s="10">
        <v>0</v>
      </c>
      <c r="H2345" s="11" t="s">
        <v>908</v>
      </c>
    </row>
    <row r="2346" spans="1:8">
      <c r="A2346" s="10" t="s">
        <v>351</v>
      </c>
      <c r="B2346" s="10" t="str">
        <f>MID(base_piv2[[#This Row],[fnr fylke]],4,25)</f>
        <v>Nord-Trøndelag</v>
      </c>
      <c r="C2346" s="10" t="s">
        <v>813</v>
      </c>
      <c r="D2346" s="10" t="str">
        <f>MID(base_piv2[[#This Row],[knr kommune]],6,25)</f>
        <v xml:space="preserve">Fosnes  </v>
      </c>
      <c r="E2346" s="10" t="str">
        <f>CONCATENATE(base_piv2[[#This Row],[kommune]]," (",base_piv2[[#This Row],[fotoår]],")")</f>
        <v>Fosnes   (2004)</v>
      </c>
      <c r="F2346" s="10" t="s">
        <v>472</v>
      </c>
      <c r="G2346" s="10">
        <v>3</v>
      </c>
      <c r="H2346" s="11" t="s">
        <v>908</v>
      </c>
    </row>
    <row r="2347" spans="1:8">
      <c r="A2347" s="10" t="s">
        <v>351</v>
      </c>
      <c r="B2347" s="10" t="str">
        <f>MID(base_piv2[[#This Row],[fnr fylke]],4,25)</f>
        <v>Nord-Trøndelag</v>
      </c>
      <c r="C2347" s="10" t="s">
        <v>814</v>
      </c>
      <c r="D2347" s="10" t="str">
        <f>MID(base_piv2[[#This Row],[knr kommune]],6,25)</f>
        <v xml:space="preserve">Flatanger </v>
      </c>
      <c r="E2347" s="10" t="str">
        <f>CONCATENATE(base_piv2[[#This Row],[kommune]]," (",base_piv2[[#This Row],[fotoår]],")")</f>
        <v>Flatanger  (2007)</v>
      </c>
      <c r="F2347" s="10" t="s">
        <v>467</v>
      </c>
      <c r="G2347" s="10">
        <v>1</v>
      </c>
      <c r="H2347" s="11" t="s">
        <v>907</v>
      </c>
    </row>
    <row r="2348" spans="1:8">
      <c r="A2348" s="10" t="s">
        <v>351</v>
      </c>
      <c r="B2348" s="10" t="str">
        <f>MID(base_piv2[[#This Row],[fnr fylke]],4,25)</f>
        <v>Nord-Trøndelag</v>
      </c>
      <c r="C2348" s="10" t="s">
        <v>814</v>
      </c>
      <c r="D2348" s="10" t="str">
        <f>MID(base_piv2[[#This Row],[knr kommune]],6,25)</f>
        <v xml:space="preserve">Flatanger </v>
      </c>
      <c r="E2348" s="10" t="str">
        <f>CONCATENATE(base_piv2[[#This Row],[kommune]]," (",base_piv2[[#This Row],[fotoår]],")")</f>
        <v>Flatanger  (2007)</v>
      </c>
      <c r="F2348" s="10" t="s">
        <v>466</v>
      </c>
      <c r="G2348" s="10">
        <v>7</v>
      </c>
      <c r="H2348" s="11" t="s">
        <v>907</v>
      </c>
    </row>
    <row r="2349" spans="1:8">
      <c r="A2349" s="10" t="s">
        <v>351</v>
      </c>
      <c r="B2349" s="10" t="str">
        <f>MID(base_piv2[[#This Row],[fnr fylke]],4,25)</f>
        <v>Nord-Trøndelag</v>
      </c>
      <c r="C2349" s="10" t="s">
        <v>814</v>
      </c>
      <c r="D2349" s="10" t="str">
        <f>MID(base_piv2[[#This Row],[knr kommune]],6,25)</f>
        <v xml:space="preserve">Flatanger </v>
      </c>
      <c r="E2349" s="10" t="str">
        <f>CONCATENATE(base_piv2[[#This Row],[kommune]]," (",base_piv2[[#This Row],[fotoår]],")")</f>
        <v>Flatanger  (2007)</v>
      </c>
      <c r="F2349" s="10" t="s">
        <v>468</v>
      </c>
      <c r="G2349" s="10">
        <v>8</v>
      </c>
      <c r="H2349" s="11" t="s">
        <v>907</v>
      </c>
    </row>
    <row r="2350" spans="1:8">
      <c r="A2350" s="10" t="s">
        <v>351</v>
      </c>
      <c r="B2350" s="10" t="str">
        <f>MID(base_piv2[[#This Row],[fnr fylke]],4,25)</f>
        <v>Nord-Trøndelag</v>
      </c>
      <c r="C2350" s="10" t="s">
        <v>814</v>
      </c>
      <c r="D2350" s="10" t="str">
        <f>MID(base_piv2[[#This Row],[knr kommune]],6,25)</f>
        <v xml:space="preserve">Flatanger </v>
      </c>
      <c r="E2350" s="10" t="str">
        <f>CONCATENATE(base_piv2[[#This Row],[kommune]]," (",base_piv2[[#This Row],[fotoår]],")")</f>
        <v>Flatanger  (2007)</v>
      </c>
      <c r="F2350" s="10" t="s">
        <v>918</v>
      </c>
      <c r="G2350" s="10">
        <v>5</v>
      </c>
      <c r="H2350" s="11" t="s">
        <v>907</v>
      </c>
    </row>
    <row r="2351" spans="1:8">
      <c r="A2351" s="10" t="s">
        <v>351</v>
      </c>
      <c r="B2351" s="10" t="str">
        <f>MID(base_piv2[[#This Row],[fnr fylke]],4,25)</f>
        <v>Nord-Trøndelag</v>
      </c>
      <c r="C2351" s="10" t="s">
        <v>814</v>
      </c>
      <c r="D2351" s="10" t="str">
        <f>MID(base_piv2[[#This Row],[knr kommune]],6,25)</f>
        <v xml:space="preserve">Flatanger </v>
      </c>
      <c r="E2351" s="10" t="str">
        <f>CONCATENATE(base_piv2[[#This Row],[kommune]]," (",base_piv2[[#This Row],[fotoår]],")")</f>
        <v>Flatanger  (2007)</v>
      </c>
      <c r="F2351" s="10" t="s">
        <v>470</v>
      </c>
      <c r="G2351" s="10">
        <v>2</v>
      </c>
      <c r="H2351" s="11" t="s">
        <v>907</v>
      </c>
    </row>
    <row r="2352" spans="1:8">
      <c r="A2352" s="10" t="s">
        <v>351</v>
      </c>
      <c r="B2352" s="10" t="str">
        <f>MID(base_piv2[[#This Row],[fnr fylke]],4,25)</f>
        <v>Nord-Trøndelag</v>
      </c>
      <c r="C2352" s="10" t="s">
        <v>814</v>
      </c>
      <c r="D2352" s="10" t="str">
        <f>MID(base_piv2[[#This Row],[knr kommune]],6,25)</f>
        <v xml:space="preserve">Flatanger </v>
      </c>
      <c r="E2352" s="10" t="str">
        <f>CONCATENATE(base_piv2[[#This Row],[kommune]]," (",base_piv2[[#This Row],[fotoår]],")")</f>
        <v>Flatanger  (2007)</v>
      </c>
      <c r="F2352" s="10" t="s">
        <v>471</v>
      </c>
      <c r="G2352" s="10">
        <v>0</v>
      </c>
      <c r="H2352" s="11" t="s">
        <v>907</v>
      </c>
    </row>
    <row r="2353" spans="1:8">
      <c r="A2353" s="10" t="s">
        <v>351</v>
      </c>
      <c r="B2353" s="10" t="str">
        <f>MID(base_piv2[[#This Row],[fnr fylke]],4,25)</f>
        <v>Nord-Trøndelag</v>
      </c>
      <c r="C2353" s="10" t="s">
        <v>814</v>
      </c>
      <c r="D2353" s="10" t="str">
        <f>MID(base_piv2[[#This Row],[knr kommune]],6,25)</f>
        <v xml:space="preserve">Flatanger </v>
      </c>
      <c r="E2353" s="10" t="str">
        <f>CONCATENATE(base_piv2[[#This Row],[kommune]]," (",base_piv2[[#This Row],[fotoår]],")")</f>
        <v>Flatanger  (2007)</v>
      </c>
      <c r="F2353" s="10" t="s">
        <v>472</v>
      </c>
      <c r="G2353" s="10">
        <v>1</v>
      </c>
      <c r="H2353" s="11" t="s">
        <v>907</v>
      </c>
    </row>
    <row r="2354" spans="1:8">
      <c r="A2354" s="10" t="s">
        <v>351</v>
      </c>
      <c r="B2354" s="10" t="str">
        <f>MID(base_piv2[[#This Row],[fnr fylke]],4,25)</f>
        <v>Nord-Trøndelag</v>
      </c>
      <c r="C2354" s="10" t="s">
        <v>815</v>
      </c>
      <c r="D2354" s="10" t="str">
        <f>MID(base_piv2[[#This Row],[knr kommune]],6,25)</f>
        <v xml:space="preserve">Vikna  </v>
      </c>
      <c r="E2354" s="10" t="str">
        <f>CONCATENATE(base_piv2[[#This Row],[kommune]]," (",base_piv2[[#This Row],[fotoår]],")")</f>
        <v>Vikna   (2008)</v>
      </c>
      <c r="F2354" s="10" t="s">
        <v>467</v>
      </c>
      <c r="G2354" s="10">
        <v>17</v>
      </c>
      <c r="H2354" s="11" t="s">
        <v>909</v>
      </c>
    </row>
    <row r="2355" spans="1:8">
      <c r="A2355" s="10" t="s">
        <v>351</v>
      </c>
      <c r="B2355" s="10" t="str">
        <f>MID(base_piv2[[#This Row],[fnr fylke]],4,25)</f>
        <v>Nord-Trøndelag</v>
      </c>
      <c r="C2355" s="10" t="s">
        <v>815</v>
      </c>
      <c r="D2355" s="10" t="str">
        <f>MID(base_piv2[[#This Row],[knr kommune]],6,25)</f>
        <v xml:space="preserve">Vikna  </v>
      </c>
      <c r="E2355" s="10" t="str">
        <f>CONCATENATE(base_piv2[[#This Row],[kommune]]," (",base_piv2[[#This Row],[fotoår]],")")</f>
        <v>Vikna   (2008)</v>
      </c>
      <c r="F2355" s="10" t="s">
        <v>466</v>
      </c>
      <c r="G2355" s="10">
        <v>18</v>
      </c>
      <c r="H2355" s="11" t="s">
        <v>909</v>
      </c>
    </row>
    <row r="2356" spans="1:8">
      <c r="A2356" s="10" t="s">
        <v>351</v>
      </c>
      <c r="B2356" s="10" t="str">
        <f>MID(base_piv2[[#This Row],[fnr fylke]],4,25)</f>
        <v>Nord-Trøndelag</v>
      </c>
      <c r="C2356" s="10" t="s">
        <v>815</v>
      </c>
      <c r="D2356" s="10" t="str">
        <f>MID(base_piv2[[#This Row],[knr kommune]],6,25)</f>
        <v xml:space="preserve">Vikna  </v>
      </c>
      <c r="E2356" s="10" t="str">
        <f>CONCATENATE(base_piv2[[#This Row],[kommune]]," (",base_piv2[[#This Row],[fotoår]],")")</f>
        <v>Vikna   (2008)</v>
      </c>
      <c r="F2356" s="10" t="s">
        <v>468</v>
      </c>
      <c r="G2356" s="10">
        <v>29</v>
      </c>
      <c r="H2356" s="11" t="s">
        <v>909</v>
      </c>
    </row>
    <row r="2357" spans="1:8">
      <c r="A2357" s="10" t="s">
        <v>351</v>
      </c>
      <c r="B2357" s="10" t="str">
        <f>MID(base_piv2[[#This Row],[fnr fylke]],4,25)</f>
        <v>Nord-Trøndelag</v>
      </c>
      <c r="C2357" s="10" t="s">
        <v>815</v>
      </c>
      <c r="D2357" s="10" t="str">
        <f>MID(base_piv2[[#This Row],[knr kommune]],6,25)</f>
        <v xml:space="preserve">Vikna  </v>
      </c>
      <c r="E2357" s="10" t="str">
        <f>CONCATENATE(base_piv2[[#This Row],[kommune]]," (",base_piv2[[#This Row],[fotoår]],")")</f>
        <v>Vikna   (2008)</v>
      </c>
      <c r="F2357" s="10" t="s">
        <v>918</v>
      </c>
      <c r="G2357" s="10">
        <v>8</v>
      </c>
      <c r="H2357" s="11" t="s">
        <v>909</v>
      </c>
    </row>
    <row r="2358" spans="1:8">
      <c r="A2358" s="10" t="s">
        <v>351</v>
      </c>
      <c r="B2358" s="10" t="str">
        <f>MID(base_piv2[[#This Row],[fnr fylke]],4,25)</f>
        <v>Nord-Trøndelag</v>
      </c>
      <c r="C2358" s="10" t="s">
        <v>815</v>
      </c>
      <c r="D2358" s="10" t="str">
        <f>MID(base_piv2[[#This Row],[knr kommune]],6,25)</f>
        <v xml:space="preserve">Vikna  </v>
      </c>
      <c r="E2358" s="10" t="str">
        <f>CONCATENATE(base_piv2[[#This Row],[kommune]]," (",base_piv2[[#This Row],[fotoår]],")")</f>
        <v>Vikna   (2008)</v>
      </c>
      <c r="F2358" s="10" t="s">
        <v>470</v>
      </c>
      <c r="G2358" s="10">
        <v>7</v>
      </c>
      <c r="H2358" s="11" t="s">
        <v>909</v>
      </c>
    </row>
    <row r="2359" spans="1:8">
      <c r="A2359" s="10" t="s">
        <v>351</v>
      </c>
      <c r="B2359" s="10" t="str">
        <f>MID(base_piv2[[#This Row],[fnr fylke]],4,25)</f>
        <v>Nord-Trøndelag</v>
      </c>
      <c r="C2359" s="10" t="s">
        <v>815</v>
      </c>
      <c r="D2359" s="10" t="str">
        <f>MID(base_piv2[[#This Row],[knr kommune]],6,25)</f>
        <v xml:space="preserve">Vikna  </v>
      </c>
      <c r="E2359" s="10" t="str">
        <f>CONCATENATE(base_piv2[[#This Row],[kommune]]," (",base_piv2[[#This Row],[fotoår]],")")</f>
        <v>Vikna   (2008)</v>
      </c>
      <c r="F2359" s="10" t="s">
        <v>471</v>
      </c>
      <c r="G2359" s="10">
        <v>3</v>
      </c>
      <c r="H2359" s="11" t="s">
        <v>909</v>
      </c>
    </row>
    <row r="2360" spans="1:8">
      <c r="A2360" s="10" t="s">
        <v>351</v>
      </c>
      <c r="B2360" s="10" t="str">
        <f>MID(base_piv2[[#This Row],[fnr fylke]],4,25)</f>
        <v>Nord-Trøndelag</v>
      </c>
      <c r="C2360" s="10" t="s">
        <v>815</v>
      </c>
      <c r="D2360" s="10" t="str">
        <f>MID(base_piv2[[#This Row],[knr kommune]],6,25)</f>
        <v xml:space="preserve">Vikna  </v>
      </c>
      <c r="E2360" s="10" t="str">
        <f>CONCATENATE(base_piv2[[#This Row],[kommune]]," (",base_piv2[[#This Row],[fotoår]],")")</f>
        <v>Vikna   (2008)</v>
      </c>
      <c r="F2360" s="10" t="s">
        <v>472</v>
      </c>
      <c r="G2360" s="10">
        <v>4</v>
      </c>
      <c r="H2360" s="11" t="s">
        <v>909</v>
      </c>
    </row>
    <row r="2361" spans="1:8">
      <c r="A2361" s="10" t="s">
        <v>351</v>
      </c>
      <c r="B2361" s="10" t="str">
        <f>MID(base_piv2[[#This Row],[fnr fylke]],4,25)</f>
        <v>Nord-Trøndelag</v>
      </c>
      <c r="C2361" s="10" t="s">
        <v>816</v>
      </c>
      <c r="D2361" s="10" t="str">
        <f>MID(base_piv2[[#This Row],[knr kommune]],6,25)</f>
        <v xml:space="preserve">Nærøy  </v>
      </c>
      <c r="E2361" s="10" t="str">
        <f>CONCATENATE(base_piv2[[#This Row],[kommune]]," (",base_piv2[[#This Row],[fotoår]],")")</f>
        <v>Nærøy   (2006)</v>
      </c>
      <c r="F2361" s="10" t="s">
        <v>467</v>
      </c>
      <c r="G2361" s="10">
        <v>41</v>
      </c>
      <c r="H2361" s="11" t="s">
        <v>910</v>
      </c>
    </row>
    <row r="2362" spans="1:8">
      <c r="A2362" s="10" t="s">
        <v>351</v>
      </c>
      <c r="B2362" s="10" t="str">
        <f>MID(base_piv2[[#This Row],[fnr fylke]],4,25)</f>
        <v>Nord-Trøndelag</v>
      </c>
      <c r="C2362" s="10" t="s">
        <v>816</v>
      </c>
      <c r="D2362" s="10" t="str">
        <f>MID(base_piv2[[#This Row],[knr kommune]],6,25)</f>
        <v xml:space="preserve">Nærøy  </v>
      </c>
      <c r="E2362" s="10" t="str">
        <f>CONCATENATE(base_piv2[[#This Row],[kommune]]," (",base_piv2[[#This Row],[fotoår]],")")</f>
        <v>Nærøy   (2006)</v>
      </c>
      <c r="F2362" s="10" t="s">
        <v>466</v>
      </c>
      <c r="G2362" s="10">
        <v>14</v>
      </c>
      <c r="H2362" s="11" t="s">
        <v>910</v>
      </c>
    </row>
    <row r="2363" spans="1:8">
      <c r="A2363" s="10" t="s">
        <v>351</v>
      </c>
      <c r="B2363" s="10" t="str">
        <f>MID(base_piv2[[#This Row],[fnr fylke]],4,25)</f>
        <v>Nord-Trøndelag</v>
      </c>
      <c r="C2363" s="10" t="s">
        <v>816</v>
      </c>
      <c r="D2363" s="10" t="str">
        <f>MID(base_piv2[[#This Row],[knr kommune]],6,25)</f>
        <v xml:space="preserve">Nærøy  </v>
      </c>
      <c r="E2363" s="10" t="str">
        <f>CONCATENATE(base_piv2[[#This Row],[kommune]]," (",base_piv2[[#This Row],[fotoår]],")")</f>
        <v>Nærøy   (2006)</v>
      </c>
      <c r="F2363" s="10" t="s">
        <v>468</v>
      </c>
      <c r="G2363" s="10">
        <v>59</v>
      </c>
      <c r="H2363" s="11" t="s">
        <v>910</v>
      </c>
    </row>
    <row r="2364" spans="1:8">
      <c r="A2364" s="10" t="s">
        <v>351</v>
      </c>
      <c r="B2364" s="10" t="str">
        <f>MID(base_piv2[[#This Row],[fnr fylke]],4,25)</f>
        <v>Nord-Trøndelag</v>
      </c>
      <c r="C2364" s="10" t="s">
        <v>816</v>
      </c>
      <c r="D2364" s="10" t="str">
        <f>MID(base_piv2[[#This Row],[knr kommune]],6,25)</f>
        <v xml:space="preserve">Nærøy  </v>
      </c>
      <c r="E2364" s="10" t="str">
        <f>CONCATENATE(base_piv2[[#This Row],[kommune]]," (",base_piv2[[#This Row],[fotoår]],")")</f>
        <v>Nærøy   (2006)</v>
      </c>
      <c r="F2364" s="10" t="s">
        <v>918</v>
      </c>
      <c r="G2364" s="10">
        <v>6</v>
      </c>
      <c r="H2364" s="11" t="s">
        <v>910</v>
      </c>
    </row>
    <row r="2365" spans="1:8">
      <c r="A2365" s="10" t="s">
        <v>351</v>
      </c>
      <c r="B2365" s="10" t="str">
        <f>MID(base_piv2[[#This Row],[fnr fylke]],4,25)</f>
        <v>Nord-Trøndelag</v>
      </c>
      <c r="C2365" s="10" t="s">
        <v>816</v>
      </c>
      <c r="D2365" s="10" t="str">
        <f>MID(base_piv2[[#This Row],[knr kommune]],6,25)</f>
        <v xml:space="preserve">Nærøy  </v>
      </c>
      <c r="E2365" s="10" t="str">
        <f>CONCATENATE(base_piv2[[#This Row],[kommune]]," (",base_piv2[[#This Row],[fotoår]],")")</f>
        <v>Nærøy   (2006)</v>
      </c>
      <c r="F2365" s="10" t="s">
        <v>470</v>
      </c>
      <c r="G2365" s="10">
        <v>17</v>
      </c>
      <c r="H2365" s="11" t="s">
        <v>910</v>
      </c>
    </row>
    <row r="2366" spans="1:8">
      <c r="A2366" s="10" t="s">
        <v>351</v>
      </c>
      <c r="B2366" s="10" t="str">
        <f>MID(base_piv2[[#This Row],[fnr fylke]],4,25)</f>
        <v>Nord-Trøndelag</v>
      </c>
      <c r="C2366" s="10" t="s">
        <v>816</v>
      </c>
      <c r="D2366" s="10" t="str">
        <f>MID(base_piv2[[#This Row],[knr kommune]],6,25)</f>
        <v xml:space="preserve">Nærøy  </v>
      </c>
      <c r="E2366" s="10" t="str">
        <f>CONCATENATE(base_piv2[[#This Row],[kommune]]," (",base_piv2[[#This Row],[fotoår]],")")</f>
        <v>Nærøy   (2006)</v>
      </c>
      <c r="F2366" s="10" t="s">
        <v>471</v>
      </c>
      <c r="G2366" s="10">
        <v>58</v>
      </c>
      <c r="H2366" s="11" t="s">
        <v>910</v>
      </c>
    </row>
    <row r="2367" spans="1:8">
      <c r="A2367" s="10" t="s">
        <v>351</v>
      </c>
      <c r="B2367" s="10" t="str">
        <f>MID(base_piv2[[#This Row],[fnr fylke]],4,25)</f>
        <v>Nord-Trøndelag</v>
      </c>
      <c r="C2367" s="10" t="s">
        <v>816</v>
      </c>
      <c r="D2367" s="10" t="str">
        <f>MID(base_piv2[[#This Row],[knr kommune]],6,25)</f>
        <v xml:space="preserve">Nærøy  </v>
      </c>
      <c r="E2367" s="10" t="str">
        <f>CONCATENATE(base_piv2[[#This Row],[kommune]]," (",base_piv2[[#This Row],[fotoår]],")")</f>
        <v>Nærøy   (2006)</v>
      </c>
      <c r="F2367" s="10" t="s">
        <v>472</v>
      </c>
      <c r="G2367" s="10">
        <v>14</v>
      </c>
      <c r="H2367" s="11" t="s">
        <v>910</v>
      </c>
    </row>
    <row r="2368" spans="1:8">
      <c r="A2368" s="10" t="s">
        <v>351</v>
      </c>
      <c r="B2368" s="10" t="str">
        <f>MID(base_piv2[[#This Row],[fnr fylke]],4,25)</f>
        <v>Nord-Trøndelag</v>
      </c>
      <c r="C2368" s="10" t="s">
        <v>817</v>
      </c>
      <c r="D2368" s="10" t="str">
        <f>MID(base_piv2[[#This Row],[knr kommune]],6,25)</f>
        <v xml:space="preserve">Leka </v>
      </c>
      <c r="E2368" s="10" t="str">
        <f>CONCATENATE(base_piv2[[#This Row],[kommune]]," (",base_piv2[[#This Row],[fotoår]],")")</f>
        <v>Leka  (2004)</v>
      </c>
      <c r="F2368" s="10" t="s">
        <v>467</v>
      </c>
      <c r="G2368" s="10">
        <v>1</v>
      </c>
      <c r="H2368" s="11" t="s">
        <v>908</v>
      </c>
    </row>
    <row r="2369" spans="1:8">
      <c r="A2369" s="10" t="s">
        <v>351</v>
      </c>
      <c r="B2369" s="10" t="str">
        <f>MID(base_piv2[[#This Row],[fnr fylke]],4,25)</f>
        <v>Nord-Trøndelag</v>
      </c>
      <c r="C2369" s="10" t="s">
        <v>817</v>
      </c>
      <c r="D2369" s="10" t="str">
        <f>MID(base_piv2[[#This Row],[knr kommune]],6,25)</f>
        <v xml:space="preserve">Leka </v>
      </c>
      <c r="E2369" s="10" t="str">
        <f>CONCATENATE(base_piv2[[#This Row],[kommune]]," (",base_piv2[[#This Row],[fotoår]],")")</f>
        <v>Leka  (2004)</v>
      </c>
      <c r="F2369" s="10" t="s">
        <v>466</v>
      </c>
      <c r="G2369" s="10">
        <v>3</v>
      </c>
      <c r="H2369" s="11" t="s">
        <v>908</v>
      </c>
    </row>
    <row r="2370" spans="1:8">
      <c r="A2370" s="10" t="s">
        <v>351</v>
      </c>
      <c r="B2370" s="10" t="str">
        <f>MID(base_piv2[[#This Row],[fnr fylke]],4,25)</f>
        <v>Nord-Trøndelag</v>
      </c>
      <c r="C2370" s="10" t="s">
        <v>817</v>
      </c>
      <c r="D2370" s="10" t="str">
        <f>MID(base_piv2[[#This Row],[knr kommune]],6,25)</f>
        <v xml:space="preserve">Leka </v>
      </c>
      <c r="E2370" s="10" t="str">
        <f>CONCATENATE(base_piv2[[#This Row],[kommune]]," (",base_piv2[[#This Row],[fotoår]],")")</f>
        <v>Leka  (2004)</v>
      </c>
      <c r="F2370" s="10" t="s">
        <v>468</v>
      </c>
      <c r="G2370" s="10">
        <v>3</v>
      </c>
      <c r="H2370" s="11" t="s">
        <v>908</v>
      </c>
    </row>
    <row r="2371" spans="1:8">
      <c r="A2371" s="10" t="s">
        <v>351</v>
      </c>
      <c r="B2371" s="10" t="str">
        <f>MID(base_piv2[[#This Row],[fnr fylke]],4,25)</f>
        <v>Nord-Trøndelag</v>
      </c>
      <c r="C2371" s="10" t="s">
        <v>817</v>
      </c>
      <c r="D2371" s="10" t="str">
        <f>MID(base_piv2[[#This Row],[knr kommune]],6,25)</f>
        <v xml:space="preserve">Leka </v>
      </c>
      <c r="E2371" s="10" t="str">
        <f>CONCATENATE(base_piv2[[#This Row],[kommune]]," (",base_piv2[[#This Row],[fotoår]],")")</f>
        <v>Leka  (2004)</v>
      </c>
      <c r="F2371" s="10" t="s">
        <v>918</v>
      </c>
      <c r="G2371" s="10">
        <v>0</v>
      </c>
      <c r="H2371" s="11" t="s">
        <v>908</v>
      </c>
    </row>
    <row r="2372" spans="1:8">
      <c r="A2372" s="10" t="s">
        <v>351</v>
      </c>
      <c r="B2372" s="10" t="str">
        <f>MID(base_piv2[[#This Row],[fnr fylke]],4,25)</f>
        <v>Nord-Trøndelag</v>
      </c>
      <c r="C2372" s="10" t="s">
        <v>817</v>
      </c>
      <c r="D2372" s="10" t="str">
        <f>MID(base_piv2[[#This Row],[knr kommune]],6,25)</f>
        <v xml:space="preserve">Leka </v>
      </c>
      <c r="E2372" s="10" t="str">
        <f>CONCATENATE(base_piv2[[#This Row],[kommune]]," (",base_piv2[[#This Row],[fotoår]],")")</f>
        <v>Leka  (2004)</v>
      </c>
      <c r="F2372" s="10" t="s">
        <v>470</v>
      </c>
      <c r="G2372" s="10">
        <v>15</v>
      </c>
      <c r="H2372" s="11" t="s">
        <v>908</v>
      </c>
    </row>
    <row r="2373" spans="1:8">
      <c r="A2373" s="10" t="s">
        <v>351</v>
      </c>
      <c r="B2373" s="10" t="str">
        <f>MID(base_piv2[[#This Row],[fnr fylke]],4,25)</f>
        <v>Nord-Trøndelag</v>
      </c>
      <c r="C2373" s="10" t="s">
        <v>817</v>
      </c>
      <c r="D2373" s="10" t="str">
        <f>MID(base_piv2[[#This Row],[knr kommune]],6,25)</f>
        <v xml:space="preserve">Leka </v>
      </c>
      <c r="E2373" s="10" t="str">
        <f>CONCATENATE(base_piv2[[#This Row],[kommune]]," (",base_piv2[[#This Row],[fotoår]],")")</f>
        <v>Leka  (2004)</v>
      </c>
      <c r="F2373" s="10" t="s">
        <v>471</v>
      </c>
      <c r="G2373" s="10">
        <v>3</v>
      </c>
      <c r="H2373" s="11" t="s">
        <v>908</v>
      </c>
    </row>
    <row r="2374" spans="1:8">
      <c r="A2374" s="10" t="s">
        <v>351</v>
      </c>
      <c r="B2374" s="10" t="str">
        <f>MID(base_piv2[[#This Row],[fnr fylke]],4,25)</f>
        <v>Nord-Trøndelag</v>
      </c>
      <c r="C2374" s="10" t="s">
        <v>817</v>
      </c>
      <c r="D2374" s="10" t="str">
        <f>MID(base_piv2[[#This Row],[knr kommune]],6,25)</f>
        <v xml:space="preserve">Leka </v>
      </c>
      <c r="E2374" s="10" t="str">
        <f>CONCATENATE(base_piv2[[#This Row],[kommune]]," (",base_piv2[[#This Row],[fotoår]],")")</f>
        <v>Leka  (2004)</v>
      </c>
      <c r="F2374" s="10" t="s">
        <v>472</v>
      </c>
      <c r="G2374" s="10">
        <v>0</v>
      </c>
      <c r="H2374" s="11" t="s">
        <v>908</v>
      </c>
    </row>
    <row r="2375" spans="1:8">
      <c r="A2375" s="10" t="s">
        <v>351</v>
      </c>
      <c r="B2375" s="10" t="str">
        <f>MID(base_piv2[[#This Row],[fnr fylke]],4,25)</f>
        <v>Nord-Trøndelag</v>
      </c>
      <c r="C2375" s="10" t="s">
        <v>818</v>
      </c>
      <c r="D2375" s="10" t="str">
        <f>MID(base_piv2[[#This Row],[knr kommune]],6,25)</f>
        <v xml:space="preserve">Inderøy </v>
      </c>
      <c r="E2375" s="10" t="str">
        <f>CONCATENATE(base_piv2[[#This Row],[kommune]]," (",base_piv2[[#This Row],[fotoår]],")")</f>
        <v>Inderøy  (2003)</v>
      </c>
      <c r="F2375" s="10" t="s">
        <v>467</v>
      </c>
      <c r="G2375" s="10">
        <v>57</v>
      </c>
      <c r="H2375" s="11" t="s">
        <v>904</v>
      </c>
    </row>
    <row r="2376" spans="1:8">
      <c r="A2376" s="10" t="s">
        <v>351</v>
      </c>
      <c r="B2376" s="10" t="str">
        <f>MID(base_piv2[[#This Row],[fnr fylke]],4,25)</f>
        <v>Nord-Trøndelag</v>
      </c>
      <c r="C2376" s="10" t="s">
        <v>818</v>
      </c>
      <c r="D2376" s="10" t="str">
        <f>MID(base_piv2[[#This Row],[knr kommune]],6,25)</f>
        <v xml:space="preserve">Inderøy </v>
      </c>
      <c r="E2376" s="10" t="str">
        <f>CONCATENATE(base_piv2[[#This Row],[kommune]]," (",base_piv2[[#This Row],[fotoår]],")")</f>
        <v>Inderøy  (2003)</v>
      </c>
      <c r="F2376" s="10" t="s">
        <v>466</v>
      </c>
      <c r="G2376" s="10">
        <v>2</v>
      </c>
      <c r="H2376" s="11" t="s">
        <v>904</v>
      </c>
    </row>
    <row r="2377" spans="1:8">
      <c r="A2377" s="10" t="s">
        <v>351</v>
      </c>
      <c r="B2377" s="10" t="str">
        <f>MID(base_piv2[[#This Row],[fnr fylke]],4,25)</f>
        <v>Nord-Trøndelag</v>
      </c>
      <c r="C2377" s="10" t="s">
        <v>818</v>
      </c>
      <c r="D2377" s="10" t="str">
        <f>MID(base_piv2[[#This Row],[knr kommune]],6,25)</f>
        <v xml:space="preserve">Inderøy </v>
      </c>
      <c r="E2377" s="10" t="str">
        <f>CONCATENATE(base_piv2[[#This Row],[kommune]]," (",base_piv2[[#This Row],[fotoår]],")")</f>
        <v>Inderøy  (2003)</v>
      </c>
      <c r="F2377" s="10" t="s">
        <v>468</v>
      </c>
      <c r="G2377" s="10">
        <v>49</v>
      </c>
      <c r="H2377" s="11" t="s">
        <v>904</v>
      </c>
    </row>
    <row r="2378" spans="1:8">
      <c r="A2378" s="10" t="s">
        <v>351</v>
      </c>
      <c r="B2378" s="10" t="str">
        <f>MID(base_piv2[[#This Row],[fnr fylke]],4,25)</f>
        <v>Nord-Trøndelag</v>
      </c>
      <c r="C2378" s="10" t="s">
        <v>818</v>
      </c>
      <c r="D2378" s="10" t="str">
        <f>MID(base_piv2[[#This Row],[knr kommune]],6,25)</f>
        <v xml:space="preserve">Inderøy </v>
      </c>
      <c r="E2378" s="10" t="str">
        <f>CONCATENATE(base_piv2[[#This Row],[kommune]]," (",base_piv2[[#This Row],[fotoår]],")")</f>
        <v>Inderøy  (2003)</v>
      </c>
      <c r="F2378" s="10" t="s">
        <v>918</v>
      </c>
      <c r="G2378" s="10">
        <v>10</v>
      </c>
      <c r="H2378" s="11" t="s">
        <v>904</v>
      </c>
    </row>
    <row r="2379" spans="1:8">
      <c r="A2379" s="10" t="s">
        <v>351</v>
      </c>
      <c r="B2379" s="10" t="str">
        <f>MID(base_piv2[[#This Row],[fnr fylke]],4,25)</f>
        <v>Nord-Trøndelag</v>
      </c>
      <c r="C2379" s="10" t="s">
        <v>818</v>
      </c>
      <c r="D2379" s="10" t="str">
        <f>MID(base_piv2[[#This Row],[knr kommune]],6,25)</f>
        <v xml:space="preserve">Inderøy </v>
      </c>
      <c r="E2379" s="10" t="str">
        <f>CONCATENATE(base_piv2[[#This Row],[kommune]]," (",base_piv2[[#This Row],[fotoår]],")")</f>
        <v>Inderøy  (2003)</v>
      </c>
      <c r="F2379" s="10" t="s">
        <v>470</v>
      </c>
      <c r="G2379" s="10">
        <v>54</v>
      </c>
      <c r="H2379" s="11" t="s">
        <v>904</v>
      </c>
    </row>
    <row r="2380" spans="1:8">
      <c r="A2380" s="10" t="s">
        <v>351</v>
      </c>
      <c r="B2380" s="10" t="str">
        <f>MID(base_piv2[[#This Row],[fnr fylke]],4,25)</f>
        <v>Nord-Trøndelag</v>
      </c>
      <c r="C2380" s="10" t="s">
        <v>818</v>
      </c>
      <c r="D2380" s="10" t="str">
        <f>MID(base_piv2[[#This Row],[knr kommune]],6,25)</f>
        <v xml:space="preserve">Inderøy </v>
      </c>
      <c r="E2380" s="10" t="str">
        <f>CONCATENATE(base_piv2[[#This Row],[kommune]]," (",base_piv2[[#This Row],[fotoår]],")")</f>
        <v>Inderøy  (2003)</v>
      </c>
      <c r="F2380" s="10" t="s">
        <v>471</v>
      </c>
      <c r="G2380" s="10">
        <v>11</v>
      </c>
      <c r="H2380" s="11" t="s">
        <v>904</v>
      </c>
    </row>
    <row r="2381" spans="1:8">
      <c r="A2381" s="10" t="s">
        <v>351</v>
      </c>
      <c r="B2381" s="10" t="str">
        <f>MID(base_piv2[[#This Row],[fnr fylke]],4,25)</f>
        <v>Nord-Trøndelag</v>
      </c>
      <c r="C2381" s="10" t="s">
        <v>818</v>
      </c>
      <c r="D2381" s="10" t="str">
        <f>MID(base_piv2[[#This Row],[knr kommune]],6,25)</f>
        <v xml:space="preserve">Inderøy </v>
      </c>
      <c r="E2381" s="10" t="str">
        <f>CONCATENATE(base_piv2[[#This Row],[kommune]]," (",base_piv2[[#This Row],[fotoår]],")")</f>
        <v>Inderøy  (2003)</v>
      </c>
      <c r="F2381" s="10" t="s">
        <v>472</v>
      </c>
      <c r="G2381" s="10">
        <v>37</v>
      </c>
      <c r="H2381" s="11" t="s">
        <v>904</v>
      </c>
    </row>
    <row r="2382" spans="1:8">
      <c r="A2382" s="10" t="s">
        <v>374</v>
      </c>
      <c r="B2382" s="10" t="str">
        <f>MID(base_piv2[[#This Row],[fnr fylke]],4,25)</f>
        <v>Nordland</v>
      </c>
      <c r="C2382" s="10" t="s">
        <v>819</v>
      </c>
      <c r="D2382" s="10" t="str">
        <f>MID(base_piv2[[#This Row],[knr kommune]],6,25)</f>
        <v xml:space="preserve">Bodø </v>
      </c>
      <c r="E2382" s="10" t="str">
        <f>CONCATENATE(base_piv2[[#This Row],[kommune]]," (",base_piv2[[#This Row],[fotoår]],")")</f>
        <v>Bodø  (2004)</v>
      </c>
      <c r="F2382" s="10" t="s">
        <v>467</v>
      </c>
      <c r="G2382" s="10">
        <v>217</v>
      </c>
      <c r="H2382" s="11" t="s">
        <v>908</v>
      </c>
    </row>
    <row r="2383" spans="1:8">
      <c r="A2383" s="10" t="s">
        <v>374</v>
      </c>
      <c r="B2383" s="10" t="str">
        <f>MID(base_piv2[[#This Row],[fnr fylke]],4,25)</f>
        <v>Nordland</v>
      </c>
      <c r="C2383" s="10" t="s">
        <v>819</v>
      </c>
      <c r="D2383" s="10" t="str">
        <f>MID(base_piv2[[#This Row],[knr kommune]],6,25)</f>
        <v xml:space="preserve">Bodø </v>
      </c>
      <c r="E2383" s="10" t="str">
        <f>CONCATENATE(base_piv2[[#This Row],[kommune]]," (",base_piv2[[#This Row],[fotoår]],")")</f>
        <v>Bodø  (2004)</v>
      </c>
      <c r="F2383" s="10" t="s">
        <v>466</v>
      </c>
      <c r="G2383" s="10">
        <v>58</v>
      </c>
      <c r="H2383" s="11" t="s">
        <v>908</v>
      </c>
    </row>
    <row r="2384" spans="1:8">
      <c r="A2384" s="10" t="s">
        <v>374</v>
      </c>
      <c r="B2384" s="10" t="str">
        <f>MID(base_piv2[[#This Row],[fnr fylke]],4,25)</f>
        <v>Nordland</v>
      </c>
      <c r="C2384" s="10" t="s">
        <v>819</v>
      </c>
      <c r="D2384" s="10" t="str">
        <f>MID(base_piv2[[#This Row],[knr kommune]],6,25)</f>
        <v xml:space="preserve">Bodø </v>
      </c>
      <c r="E2384" s="10" t="str">
        <f>CONCATENATE(base_piv2[[#This Row],[kommune]]," (",base_piv2[[#This Row],[fotoår]],")")</f>
        <v>Bodø  (2004)</v>
      </c>
      <c r="F2384" s="10" t="s">
        <v>468</v>
      </c>
      <c r="G2384" s="10">
        <v>38</v>
      </c>
      <c r="H2384" s="11" t="s">
        <v>908</v>
      </c>
    </row>
    <row r="2385" spans="1:8">
      <c r="A2385" s="10" t="s">
        <v>374</v>
      </c>
      <c r="B2385" s="10" t="str">
        <f>MID(base_piv2[[#This Row],[fnr fylke]],4,25)</f>
        <v>Nordland</v>
      </c>
      <c r="C2385" s="10" t="s">
        <v>819</v>
      </c>
      <c r="D2385" s="10" t="str">
        <f>MID(base_piv2[[#This Row],[knr kommune]],6,25)</f>
        <v xml:space="preserve">Bodø </v>
      </c>
      <c r="E2385" s="10" t="str">
        <f>CONCATENATE(base_piv2[[#This Row],[kommune]]," (",base_piv2[[#This Row],[fotoår]],")")</f>
        <v>Bodø  (2004)</v>
      </c>
      <c r="F2385" s="10" t="s">
        <v>918</v>
      </c>
      <c r="G2385" s="10">
        <v>88</v>
      </c>
      <c r="H2385" s="11" t="s">
        <v>908</v>
      </c>
    </row>
    <row r="2386" spans="1:8">
      <c r="A2386" s="10" t="s">
        <v>374</v>
      </c>
      <c r="B2386" s="10" t="str">
        <f>MID(base_piv2[[#This Row],[fnr fylke]],4,25)</f>
        <v>Nordland</v>
      </c>
      <c r="C2386" s="10" t="s">
        <v>819</v>
      </c>
      <c r="D2386" s="10" t="str">
        <f>MID(base_piv2[[#This Row],[knr kommune]],6,25)</f>
        <v xml:space="preserve">Bodø </v>
      </c>
      <c r="E2386" s="10" t="str">
        <f>CONCATENATE(base_piv2[[#This Row],[kommune]]," (",base_piv2[[#This Row],[fotoår]],")")</f>
        <v>Bodø  (2004)</v>
      </c>
      <c r="F2386" s="10" t="s">
        <v>470</v>
      </c>
      <c r="G2386" s="10">
        <v>106</v>
      </c>
      <c r="H2386" s="11" t="s">
        <v>908</v>
      </c>
    </row>
    <row r="2387" spans="1:8">
      <c r="A2387" s="10" t="s">
        <v>374</v>
      </c>
      <c r="B2387" s="10" t="str">
        <f>MID(base_piv2[[#This Row],[fnr fylke]],4,25)</f>
        <v>Nordland</v>
      </c>
      <c r="C2387" s="10" t="s">
        <v>819</v>
      </c>
      <c r="D2387" s="10" t="str">
        <f>MID(base_piv2[[#This Row],[knr kommune]],6,25)</f>
        <v xml:space="preserve">Bodø </v>
      </c>
      <c r="E2387" s="10" t="str">
        <f>CONCATENATE(base_piv2[[#This Row],[kommune]]," (",base_piv2[[#This Row],[fotoår]],")")</f>
        <v>Bodø  (2004)</v>
      </c>
      <c r="F2387" s="10" t="s">
        <v>471</v>
      </c>
      <c r="G2387" s="10">
        <v>114</v>
      </c>
      <c r="H2387" s="11" t="s">
        <v>908</v>
      </c>
    </row>
    <row r="2388" spans="1:8">
      <c r="A2388" s="10" t="s">
        <v>374</v>
      </c>
      <c r="B2388" s="10" t="str">
        <f>MID(base_piv2[[#This Row],[fnr fylke]],4,25)</f>
        <v>Nordland</v>
      </c>
      <c r="C2388" s="10" t="s">
        <v>819</v>
      </c>
      <c r="D2388" s="10" t="str">
        <f>MID(base_piv2[[#This Row],[knr kommune]],6,25)</f>
        <v xml:space="preserve">Bodø </v>
      </c>
      <c r="E2388" s="10" t="str">
        <f>CONCATENATE(base_piv2[[#This Row],[kommune]]," (",base_piv2[[#This Row],[fotoår]],")")</f>
        <v>Bodø  (2004)</v>
      </c>
      <c r="F2388" s="10" t="s">
        <v>472</v>
      </c>
      <c r="G2388" s="10">
        <v>69</v>
      </c>
      <c r="H2388" s="11" t="s">
        <v>908</v>
      </c>
    </row>
    <row r="2389" spans="1:8">
      <c r="A2389" s="10" t="s">
        <v>374</v>
      </c>
      <c r="B2389" s="10" t="str">
        <f>MID(base_piv2[[#This Row],[fnr fylke]],4,25)</f>
        <v>Nordland</v>
      </c>
      <c r="C2389" s="10" t="s">
        <v>820</v>
      </c>
      <c r="D2389" s="10" t="str">
        <f>MID(base_piv2[[#This Row],[knr kommune]],6,25)</f>
        <v xml:space="preserve">Narvik </v>
      </c>
      <c r="E2389" s="10" t="str">
        <f>CONCATENATE(base_piv2[[#This Row],[kommune]]," (",base_piv2[[#This Row],[fotoår]],")")</f>
        <v>Narvik  (2003)</v>
      </c>
      <c r="F2389" s="10" t="s">
        <v>467</v>
      </c>
      <c r="G2389" s="10">
        <v>16</v>
      </c>
      <c r="H2389" s="11" t="s">
        <v>904</v>
      </c>
    </row>
    <row r="2390" spans="1:8">
      <c r="A2390" s="10" t="s">
        <v>374</v>
      </c>
      <c r="B2390" s="10" t="str">
        <f>MID(base_piv2[[#This Row],[fnr fylke]],4,25)</f>
        <v>Nordland</v>
      </c>
      <c r="C2390" s="10" t="s">
        <v>820</v>
      </c>
      <c r="D2390" s="10" t="str">
        <f>MID(base_piv2[[#This Row],[knr kommune]],6,25)</f>
        <v xml:space="preserve">Narvik </v>
      </c>
      <c r="E2390" s="10" t="str">
        <f>CONCATENATE(base_piv2[[#This Row],[kommune]]," (",base_piv2[[#This Row],[fotoår]],")")</f>
        <v>Narvik  (2003)</v>
      </c>
      <c r="F2390" s="10" t="s">
        <v>466</v>
      </c>
      <c r="G2390" s="10">
        <v>3</v>
      </c>
      <c r="H2390" s="11" t="s">
        <v>904</v>
      </c>
    </row>
    <row r="2391" spans="1:8">
      <c r="A2391" s="10" t="s">
        <v>374</v>
      </c>
      <c r="B2391" s="10" t="str">
        <f>MID(base_piv2[[#This Row],[fnr fylke]],4,25)</f>
        <v>Nordland</v>
      </c>
      <c r="C2391" s="10" t="s">
        <v>820</v>
      </c>
      <c r="D2391" s="10" t="str">
        <f>MID(base_piv2[[#This Row],[knr kommune]],6,25)</f>
        <v xml:space="preserve">Narvik </v>
      </c>
      <c r="E2391" s="10" t="str">
        <f>CONCATENATE(base_piv2[[#This Row],[kommune]]," (",base_piv2[[#This Row],[fotoår]],")")</f>
        <v>Narvik  (2003)</v>
      </c>
      <c r="F2391" s="10" t="s">
        <v>468</v>
      </c>
      <c r="G2391" s="10">
        <v>1</v>
      </c>
      <c r="H2391" s="11" t="s">
        <v>904</v>
      </c>
    </row>
    <row r="2392" spans="1:8">
      <c r="A2392" s="10" t="s">
        <v>374</v>
      </c>
      <c r="B2392" s="10" t="str">
        <f>MID(base_piv2[[#This Row],[fnr fylke]],4,25)</f>
        <v>Nordland</v>
      </c>
      <c r="C2392" s="10" t="s">
        <v>820</v>
      </c>
      <c r="D2392" s="10" t="str">
        <f>MID(base_piv2[[#This Row],[knr kommune]],6,25)</f>
        <v xml:space="preserve">Narvik </v>
      </c>
      <c r="E2392" s="10" t="str">
        <f>CONCATENATE(base_piv2[[#This Row],[kommune]]," (",base_piv2[[#This Row],[fotoår]],")")</f>
        <v>Narvik  (2003)</v>
      </c>
      <c r="F2392" s="10" t="s">
        <v>918</v>
      </c>
      <c r="G2392" s="10">
        <v>39</v>
      </c>
      <c r="H2392" s="11" t="s">
        <v>904</v>
      </c>
    </row>
    <row r="2393" spans="1:8">
      <c r="A2393" s="10" t="s">
        <v>374</v>
      </c>
      <c r="B2393" s="10" t="str">
        <f>MID(base_piv2[[#This Row],[fnr fylke]],4,25)</f>
        <v>Nordland</v>
      </c>
      <c r="C2393" s="10" t="s">
        <v>820</v>
      </c>
      <c r="D2393" s="10" t="str">
        <f>MID(base_piv2[[#This Row],[knr kommune]],6,25)</f>
        <v xml:space="preserve">Narvik </v>
      </c>
      <c r="E2393" s="10" t="str">
        <f>CONCATENATE(base_piv2[[#This Row],[kommune]]," (",base_piv2[[#This Row],[fotoår]],")")</f>
        <v>Narvik  (2003)</v>
      </c>
      <c r="F2393" s="10" t="s">
        <v>470</v>
      </c>
      <c r="G2393" s="10">
        <v>9</v>
      </c>
      <c r="H2393" s="11" t="s">
        <v>904</v>
      </c>
    </row>
    <row r="2394" spans="1:8">
      <c r="A2394" s="10" t="s">
        <v>374</v>
      </c>
      <c r="B2394" s="10" t="str">
        <f>MID(base_piv2[[#This Row],[fnr fylke]],4,25)</f>
        <v>Nordland</v>
      </c>
      <c r="C2394" s="10" t="s">
        <v>820</v>
      </c>
      <c r="D2394" s="10" t="str">
        <f>MID(base_piv2[[#This Row],[knr kommune]],6,25)</f>
        <v xml:space="preserve">Narvik </v>
      </c>
      <c r="E2394" s="10" t="str">
        <f>CONCATENATE(base_piv2[[#This Row],[kommune]]," (",base_piv2[[#This Row],[fotoår]],")")</f>
        <v>Narvik  (2003)</v>
      </c>
      <c r="F2394" s="10" t="s">
        <v>471</v>
      </c>
      <c r="G2394" s="10">
        <v>1</v>
      </c>
      <c r="H2394" s="11" t="s">
        <v>904</v>
      </c>
    </row>
    <row r="2395" spans="1:8">
      <c r="A2395" s="10" t="s">
        <v>374</v>
      </c>
      <c r="B2395" s="10" t="str">
        <f>MID(base_piv2[[#This Row],[fnr fylke]],4,25)</f>
        <v>Nordland</v>
      </c>
      <c r="C2395" s="10" t="s">
        <v>820</v>
      </c>
      <c r="D2395" s="10" t="str">
        <f>MID(base_piv2[[#This Row],[knr kommune]],6,25)</f>
        <v xml:space="preserve">Narvik </v>
      </c>
      <c r="E2395" s="10" t="str">
        <f>CONCATENATE(base_piv2[[#This Row],[kommune]]," (",base_piv2[[#This Row],[fotoår]],")")</f>
        <v>Narvik  (2003)</v>
      </c>
      <c r="F2395" s="10" t="s">
        <v>472</v>
      </c>
      <c r="G2395" s="10">
        <v>1</v>
      </c>
      <c r="H2395" s="11" t="s">
        <v>904</v>
      </c>
    </row>
    <row r="2396" spans="1:8">
      <c r="A2396" s="10" t="s">
        <v>374</v>
      </c>
      <c r="B2396" s="10" t="str">
        <f>MID(base_piv2[[#This Row],[fnr fylke]],4,25)</f>
        <v>Nordland</v>
      </c>
      <c r="C2396" s="10" t="s">
        <v>821</v>
      </c>
      <c r="D2396" s="10" t="str">
        <f>MID(base_piv2[[#This Row],[knr kommune]],6,25)</f>
        <v xml:space="preserve">Bindal </v>
      </c>
      <c r="E2396" s="10" t="str">
        <f>CONCATENATE(base_piv2[[#This Row],[kommune]]," (",base_piv2[[#This Row],[fotoår]],")")</f>
        <v>Bindal  (2005)</v>
      </c>
      <c r="F2396" s="10" t="s">
        <v>467</v>
      </c>
      <c r="G2396" s="10">
        <v>1</v>
      </c>
      <c r="H2396" s="11" t="s">
        <v>911</v>
      </c>
    </row>
    <row r="2397" spans="1:8">
      <c r="A2397" s="10" t="s">
        <v>374</v>
      </c>
      <c r="B2397" s="10" t="str">
        <f>MID(base_piv2[[#This Row],[fnr fylke]],4,25)</f>
        <v>Nordland</v>
      </c>
      <c r="C2397" s="10" t="s">
        <v>821</v>
      </c>
      <c r="D2397" s="10" t="str">
        <f>MID(base_piv2[[#This Row],[knr kommune]],6,25)</f>
        <v xml:space="preserve">Bindal </v>
      </c>
      <c r="E2397" s="10" t="str">
        <f>CONCATENATE(base_piv2[[#This Row],[kommune]]," (",base_piv2[[#This Row],[fotoår]],")")</f>
        <v>Bindal  (2005)</v>
      </c>
      <c r="F2397" s="10" t="s">
        <v>466</v>
      </c>
      <c r="G2397" s="10">
        <v>2</v>
      </c>
      <c r="H2397" s="11" t="s">
        <v>911</v>
      </c>
    </row>
    <row r="2398" spans="1:8">
      <c r="A2398" s="10" t="s">
        <v>374</v>
      </c>
      <c r="B2398" s="10" t="str">
        <f>MID(base_piv2[[#This Row],[fnr fylke]],4,25)</f>
        <v>Nordland</v>
      </c>
      <c r="C2398" s="10" t="s">
        <v>821</v>
      </c>
      <c r="D2398" s="10" t="str">
        <f>MID(base_piv2[[#This Row],[knr kommune]],6,25)</f>
        <v xml:space="preserve">Bindal </v>
      </c>
      <c r="E2398" s="10" t="str">
        <f>CONCATENATE(base_piv2[[#This Row],[kommune]]," (",base_piv2[[#This Row],[fotoår]],")")</f>
        <v>Bindal  (2005)</v>
      </c>
      <c r="F2398" s="10" t="s">
        <v>468</v>
      </c>
      <c r="G2398" s="10">
        <v>5</v>
      </c>
      <c r="H2398" s="11" t="s">
        <v>911</v>
      </c>
    </row>
    <row r="2399" spans="1:8">
      <c r="A2399" s="10" t="s">
        <v>374</v>
      </c>
      <c r="B2399" s="10" t="str">
        <f>MID(base_piv2[[#This Row],[fnr fylke]],4,25)</f>
        <v>Nordland</v>
      </c>
      <c r="C2399" s="10" t="s">
        <v>821</v>
      </c>
      <c r="D2399" s="10" t="str">
        <f>MID(base_piv2[[#This Row],[knr kommune]],6,25)</f>
        <v xml:space="preserve">Bindal </v>
      </c>
      <c r="E2399" s="10" t="str">
        <f>CONCATENATE(base_piv2[[#This Row],[kommune]]," (",base_piv2[[#This Row],[fotoår]],")")</f>
        <v>Bindal  (2005)</v>
      </c>
      <c r="F2399" s="10" t="s">
        <v>918</v>
      </c>
      <c r="G2399" s="10">
        <v>2</v>
      </c>
      <c r="H2399" s="11" t="s">
        <v>911</v>
      </c>
    </row>
    <row r="2400" spans="1:8">
      <c r="A2400" s="10" t="s">
        <v>374</v>
      </c>
      <c r="B2400" s="10" t="str">
        <f>MID(base_piv2[[#This Row],[fnr fylke]],4,25)</f>
        <v>Nordland</v>
      </c>
      <c r="C2400" s="10" t="s">
        <v>821</v>
      </c>
      <c r="D2400" s="10" t="str">
        <f>MID(base_piv2[[#This Row],[knr kommune]],6,25)</f>
        <v xml:space="preserve">Bindal </v>
      </c>
      <c r="E2400" s="10" t="str">
        <f>CONCATENATE(base_piv2[[#This Row],[kommune]]," (",base_piv2[[#This Row],[fotoår]],")")</f>
        <v>Bindal  (2005)</v>
      </c>
      <c r="F2400" s="10" t="s">
        <v>470</v>
      </c>
      <c r="G2400" s="10">
        <v>12</v>
      </c>
      <c r="H2400" s="11" t="s">
        <v>911</v>
      </c>
    </row>
    <row r="2401" spans="1:8">
      <c r="A2401" s="10" t="s">
        <v>374</v>
      </c>
      <c r="B2401" s="10" t="str">
        <f>MID(base_piv2[[#This Row],[fnr fylke]],4,25)</f>
        <v>Nordland</v>
      </c>
      <c r="C2401" s="10" t="s">
        <v>821</v>
      </c>
      <c r="D2401" s="10" t="str">
        <f>MID(base_piv2[[#This Row],[knr kommune]],6,25)</f>
        <v xml:space="preserve">Bindal </v>
      </c>
      <c r="E2401" s="10" t="str">
        <f>CONCATENATE(base_piv2[[#This Row],[kommune]]," (",base_piv2[[#This Row],[fotoår]],")")</f>
        <v>Bindal  (2005)</v>
      </c>
      <c r="F2401" s="10" t="s">
        <v>471</v>
      </c>
      <c r="G2401" s="10">
        <v>1</v>
      </c>
      <c r="H2401" s="11" t="s">
        <v>911</v>
      </c>
    </row>
    <row r="2402" spans="1:8">
      <c r="A2402" s="10" t="s">
        <v>374</v>
      </c>
      <c r="B2402" s="10" t="str">
        <f>MID(base_piv2[[#This Row],[fnr fylke]],4,25)</f>
        <v>Nordland</v>
      </c>
      <c r="C2402" s="10" t="s">
        <v>821</v>
      </c>
      <c r="D2402" s="10" t="str">
        <f>MID(base_piv2[[#This Row],[knr kommune]],6,25)</f>
        <v xml:space="preserve">Bindal </v>
      </c>
      <c r="E2402" s="10" t="str">
        <f>CONCATENATE(base_piv2[[#This Row],[kommune]]," (",base_piv2[[#This Row],[fotoår]],")")</f>
        <v>Bindal  (2005)</v>
      </c>
      <c r="F2402" s="10" t="s">
        <v>472</v>
      </c>
      <c r="G2402" s="10">
        <v>1</v>
      </c>
      <c r="H2402" s="11" t="s">
        <v>911</v>
      </c>
    </row>
    <row r="2403" spans="1:8">
      <c r="A2403" s="10" t="s">
        <v>374</v>
      </c>
      <c r="B2403" s="10" t="str">
        <f>MID(base_piv2[[#This Row],[fnr fylke]],4,25)</f>
        <v>Nordland</v>
      </c>
      <c r="C2403" s="10" t="s">
        <v>822</v>
      </c>
      <c r="D2403" s="10" t="str">
        <f>MID(base_piv2[[#This Row],[knr kommune]],6,25)</f>
        <v xml:space="preserve">Sømna </v>
      </c>
      <c r="E2403" s="10" t="str">
        <f>CONCATENATE(base_piv2[[#This Row],[kommune]]," (",base_piv2[[#This Row],[fotoår]],")")</f>
        <v>Sømna  (2004)</v>
      </c>
      <c r="F2403" s="10" t="s">
        <v>467</v>
      </c>
      <c r="G2403" s="10">
        <v>17</v>
      </c>
      <c r="H2403" s="11" t="s">
        <v>908</v>
      </c>
    </row>
    <row r="2404" spans="1:8">
      <c r="A2404" s="10" t="s">
        <v>374</v>
      </c>
      <c r="B2404" s="10" t="str">
        <f>MID(base_piv2[[#This Row],[fnr fylke]],4,25)</f>
        <v>Nordland</v>
      </c>
      <c r="C2404" s="10" t="s">
        <v>822</v>
      </c>
      <c r="D2404" s="10" t="str">
        <f>MID(base_piv2[[#This Row],[knr kommune]],6,25)</f>
        <v xml:space="preserve">Sømna </v>
      </c>
      <c r="E2404" s="10" t="str">
        <f>CONCATENATE(base_piv2[[#This Row],[kommune]]," (",base_piv2[[#This Row],[fotoår]],")")</f>
        <v>Sømna  (2004)</v>
      </c>
      <c r="F2404" s="10" t="s">
        <v>466</v>
      </c>
      <c r="G2404" s="10">
        <v>8</v>
      </c>
      <c r="H2404" s="11" t="s">
        <v>908</v>
      </c>
    </row>
    <row r="2405" spans="1:8">
      <c r="A2405" s="10" t="s">
        <v>374</v>
      </c>
      <c r="B2405" s="10" t="str">
        <f>MID(base_piv2[[#This Row],[fnr fylke]],4,25)</f>
        <v>Nordland</v>
      </c>
      <c r="C2405" s="10" t="s">
        <v>822</v>
      </c>
      <c r="D2405" s="10" t="str">
        <f>MID(base_piv2[[#This Row],[knr kommune]],6,25)</f>
        <v xml:space="preserve">Sømna </v>
      </c>
      <c r="E2405" s="10" t="str">
        <f>CONCATENATE(base_piv2[[#This Row],[kommune]]," (",base_piv2[[#This Row],[fotoår]],")")</f>
        <v>Sømna  (2004)</v>
      </c>
      <c r="F2405" s="10" t="s">
        <v>468</v>
      </c>
      <c r="G2405" s="10">
        <v>30</v>
      </c>
      <c r="H2405" s="11" t="s">
        <v>908</v>
      </c>
    </row>
    <row r="2406" spans="1:8">
      <c r="A2406" s="10" t="s">
        <v>374</v>
      </c>
      <c r="B2406" s="10" t="str">
        <f>MID(base_piv2[[#This Row],[fnr fylke]],4,25)</f>
        <v>Nordland</v>
      </c>
      <c r="C2406" s="10" t="s">
        <v>822</v>
      </c>
      <c r="D2406" s="10" t="str">
        <f>MID(base_piv2[[#This Row],[knr kommune]],6,25)</f>
        <v xml:space="preserve">Sømna </v>
      </c>
      <c r="E2406" s="10" t="str">
        <f>CONCATENATE(base_piv2[[#This Row],[kommune]]," (",base_piv2[[#This Row],[fotoår]],")")</f>
        <v>Sømna  (2004)</v>
      </c>
      <c r="F2406" s="10" t="s">
        <v>918</v>
      </c>
      <c r="G2406" s="10">
        <v>12</v>
      </c>
      <c r="H2406" s="11" t="s">
        <v>908</v>
      </c>
    </row>
    <row r="2407" spans="1:8">
      <c r="A2407" s="10" t="s">
        <v>374</v>
      </c>
      <c r="B2407" s="10" t="str">
        <f>MID(base_piv2[[#This Row],[fnr fylke]],4,25)</f>
        <v>Nordland</v>
      </c>
      <c r="C2407" s="10" t="s">
        <v>822</v>
      </c>
      <c r="D2407" s="10" t="str">
        <f>MID(base_piv2[[#This Row],[knr kommune]],6,25)</f>
        <v xml:space="preserve">Sømna </v>
      </c>
      <c r="E2407" s="10" t="str">
        <f>CONCATENATE(base_piv2[[#This Row],[kommune]]," (",base_piv2[[#This Row],[fotoår]],")")</f>
        <v>Sømna  (2004)</v>
      </c>
      <c r="F2407" s="10" t="s">
        <v>470</v>
      </c>
      <c r="G2407" s="10">
        <v>21</v>
      </c>
      <c r="H2407" s="11" t="s">
        <v>908</v>
      </c>
    </row>
    <row r="2408" spans="1:8">
      <c r="A2408" s="10" t="s">
        <v>374</v>
      </c>
      <c r="B2408" s="10" t="str">
        <f>MID(base_piv2[[#This Row],[fnr fylke]],4,25)</f>
        <v>Nordland</v>
      </c>
      <c r="C2408" s="10" t="s">
        <v>822</v>
      </c>
      <c r="D2408" s="10" t="str">
        <f>MID(base_piv2[[#This Row],[knr kommune]],6,25)</f>
        <v xml:space="preserve">Sømna </v>
      </c>
      <c r="E2408" s="10" t="str">
        <f>CONCATENATE(base_piv2[[#This Row],[kommune]]," (",base_piv2[[#This Row],[fotoår]],")")</f>
        <v>Sømna  (2004)</v>
      </c>
      <c r="F2408" s="10" t="s">
        <v>471</v>
      </c>
      <c r="G2408" s="10">
        <v>14</v>
      </c>
      <c r="H2408" s="11" t="s">
        <v>908</v>
      </c>
    </row>
    <row r="2409" spans="1:8">
      <c r="A2409" s="10" t="s">
        <v>374</v>
      </c>
      <c r="B2409" s="10" t="str">
        <f>MID(base_piv2[[#This Row],[fnr fylke]],4,25)</f>
        <v>Nordland</v>
      </c>
      <c r="C2409" s="10" t="s">
        <v>822</v>
      </c>
      <c r="D2409" s="10" t="str">
        <f>MID(base_piv2[[#This Row],[knr kommune]],6,25)</f>
        <v xml:space="preserve">Sømna </v>
      </c>
      <c r="E2409" s="10" t="str">
        <f>CONCATENATE(base_piv2[[#This Row],[kommune]]," (",base_piv2[[#This Row],[fotoår]],")")</f>
        <v>Sømna  (2004)</v>
      </c>
      <c r="F2409" s="10" t="s">
        <v>472</v>
      </c>
      <c r="G2409" s="10">
        <v>11</v>
      </c>
      <c r="H2409" s="11" t="s">
        <v>908</v>
      </c>
    </row>
    <row r="2410" spans="1:8">
      <c r="A2410" s="10" t="s">
        <v>374</v>
      </c>
      <c r="B2410" s="10" t="str">
        <f>MID(base_piv2[[#This Row],[fnr fylke]],4,25)</f>
        <v>Nordland</v>
      </c>
      <c r="C2410" s="10" t="s">
        <v>823</v>
      </c>
      <c r="D2410" s="10" t="str">
        <f>MID(base_piv2[[#This Row],[knr kommune]],6,25)</f>
        <v xml:space="preserve">Brønnøy </v>
      </c>
      <c r="E2410" s="10" t="str">
        <f>CONCATENATE(base_piv2[[#This Row],[kommune]]," (",base_piv2[[#This Row],[fotoår]],")")</f>
        <v>Brønnøy  (2004)</v>
      </c>
      <c r="F2410" s="10" t="s">
        <v>467</v>
      </c>
      <c r="G2410" s="10">
        <v>28</v>
      </c>
      <c r="H2410" s="11" t="s">
        <v>908</v>
      </c>
    </row>
    <row r="2411" spans="1:8">
      <c r="A2411" s="10" t="s">
        <v>374</v>
      </c>
      <c r="B2411" s="10" t="str">
        <f>MID(base_piv2[[#This Row],[fnr fylke]],4,25)</f>
        <v>Nordland</v>
      </c>
      <c r="C2411" s="10" t="s">
        <v>823</v>
      </c>
      <c r="D2411" s="10" t="str">
        <f>MID(base_piv2[[#This Row],[knr kommune]],6,25)</f>
        <v xml:space="preserve">Brønnøy </v>
      </c>
      <c r="E2411" s="10" t="str">
        <f>CONCATENATE(base_piv2[[#This Row],[kommune]]," (",base_piv2[[#This Row],[fotoår]],")")</f>
        <v>Brønnøy  (2004)</v>
      </c>
      <c r="F2411" s="10" t="s">
        <v>466</v>
      </c>
      <c r="G2411" s="10">
        <v>12</v>
      </c>
      <c r="H2411" s="11" t="s">
        <v>908</v>
      </c>
    </row>
    <row r="2412" spans="1:8">
      <c r="A2412" s="10" t="s">
        <v>374</v>
      </c>
      <c r="B2412" s="10" t="str">
        <f>MID(base_piv2[[#This Row],[fnr fylke]],4,25)</f>
        <v>Nordland</v>
      </c>
      <c r="C2412" s="10" t="s">
        <v>823</v>
      </c>
      <c r="D2412" s="10" t="str">
        <f>MID(base_piv2[[#This Row],[knr kommune]],6,25)</f>
        <v xml:space="preserve">Brønnøy </v>
      </c>
      <c r="E2412" s="10" t="str">
        <f>CONCATENATE(base_piv2[[#This Row],[kommune]]," (",base_piv2[[#This Row],[fotoår]],")")</f>
        <v>Brønnøy  (2004)</v>
      </c>
      <c r="F2412" s="10" t="s">
        <v>468</v>
      </c>
      <c r="G2412" s="10">
        <v>15</v>
      </c>
      <c r="H2412" s="11" t="s">
        <v>908</v>
      </c>
    </row>
    <row r="2413" spans="1:8">
      <c r="A2413" s="10" t="s">
        <v>374</v>
      </c>
      <c r="B2413" s="10" t="str">
        <f>MID(base_piv2[[#This Row],[fnr fylke]],4,25)</f>
        <v>Nordland</v>
      </c>
      <c r="C2413" s="10" t="s">
        <v>823</v>
      </c>
      <c r="D2413" s="10" t="str">
        <f>MID(base_piv2[[#This Row],[knr kommune]],6,25)</f>
        <v xml:space="preserve">Brønnøy </v>
      </c>
      <c r="E2413" s="10" t="str">
        <f>CONCATENATE(base_piv2[[#This Row],[kommune]]," (",base_piv2[[#This Row],[fotoår]],")")</f>
        <v>Brønnøy  (2004)</v>
      </c>
      <c r="F2413" s="10" t="s">
        <v>918</v>
      </c>
      <c r="G2413" s="10">
        <v>14</v>
      </c>
      <c r="H2413" s="11" t="s">
        <v>908</v>
      </c>
    </row>
    <row r="2414" spans="1:8">
      <c r="A2414" s="10" t="s">
        <v>374</v>
      </c>
      <c r="B2414" s="10" t="str">
        <f>MID(base_piv2[[#This Row],[fnr fylke]],4,25)</f>
        <v>Nordland</v>
      </c>
      <c r="C2414" s="10" t="s">
        <v>823</v>
      </c>
      <c r="D2414" s="10" t="str">
        <f>MID(base_piv2[[#This Row],[knr kommune]],6,25)</f>
        <v xml:space="preserve">Brønnøy </v>
      </c>
      <c r="E2414" s="10" t="str">
        <f>CONCATENATE(base_piv2[[#This Row],[kommune]]," (",base_piv2[[#This Row],[fotoår]],")")</f>
        <v>Brønnøy  (2004)</v>
      </c>
      <c r="F2414" s="10" t="s">
        <v>470</v>
      </c>
      <c r="G2414" s="10">
        <v>44</v>
      </c>
      <c r="H2414" s="11" t="s">
        <v>908</v>
      </c>
    </row>
    <row r="2415" spans="1:8">
      <c r="A2415" s="10" t="s">
        <v>374</v>
      </c>
      <c r="B2415" s="10" t="str">
        <f>MID(base_piv2[[#This Row],[fnr fylke]],4,25)</f>
        <v>Nordland</v>
      </c>
      <c r="C2415" s="10" t="s">
        <v>823</v>
      </c>
      <c r="D2415" s="10" t="str">
        <f>MID(base_piv2[[#This Row],[knr kommune]],6,25)</f>
        <v xml:space="preserve">Brønnøy </v>
      </c>
      <c r="E2415" s="10" t="str">
        <f>CONCATENATE(base_piv2[[#This Row],[kommune]]," (",base_piv2[[#This Row],[fotoår]],")")</f>
        <v>Brønnøy  (2004)</v>
      </c>
      <c r="F2415" s="10" t="s">
        <v>471</v>
      </c>
      <c r="G2415" s="10">
        <v>10</v>
      </c>
      <c r="H2415" s="11" t="s">
        <v>908</v>
      </c>
    </row>
    <row r="2416" spans="1:8">
      <c r="A2416" s="10" t="s">
        <v>374</v>
      </c>
      <c r="B2416" s="10" t="str">
        <f>MID(base_piv2[[#This Row],[fnr fylke]],4,25)</f>
        <v>Nordland</v>
      </c>
      <c r="C2416" s="10" t="s">
        <v>823</v>
      </c>
      <c r="D2416" s="10" t="str">
        <f>MID(base_piv2[[#This Row],[knr kommune]],6,25)</f>
        <v xml:space="preserve">Brønnøy </v>
      </c>
      <c r="E2416" s="10" t="str">
        <f>CONCATENATE(base_piv2[[#This Row],[kommune]]," (",base_piv2[[#This Row],[fotoår]],")")</f>
        <v>Brønnøy  (2004)</v>
      </c>
      <c r="F2416" s="10" t="s">
        <v>472</v>
      </c>
      <c r="G2416" s="10">
        <v>1</v>
      </c>
      <c r="H2416" s="11" t="s">
        <v>908</v>
      </c>
    </row>
    <row r="2417" spans="1:8">
      <c r="A2417" s="10" t="s">
        <v>374</v>
      </c>
      <c r="B2417" s="10" t="str">
        <f>MID(base_piv2[[#This Row],[fnr fylke]],4,25)</f>
        <v>Nordland</v>
      </c>
      <c r="C2417" s="10" t="s">
        <v>824</v>
      </c>
      <c r="D2417" s="10" t="str">
        <f>MID(base_piv2[[#This Row],[knr kommune]],6,25)</f>
        <v xml:space="preserve">Vega </v>
      </c>
      <c r="E2417" s="10" t="str">
        <f>CONCATENATE(base_piv2[[#This Row],[kommune]]," (",base_piv2[[#This Row],[fotoår]],")")</f>
        <v>Vega  (2002)</v>
      </c>
      <c r="F2417" s="10" t="s">
        <v>467</v>
      </c>
      <c r="G2417" s="10">
        <v>9</v>
      </c>
      <c r="H2417" s="11" t="s">
        <v>906</v>
      </c>
    </row>
    <row r="2418" spans="1:8">
      <c r="A2418" s="10" t="s">
        <v>374</v>
      </c>
      <c r="B2418" s="10" t="str">
        <f>MID(base_piv2[[#This Row],[fnr fylke]],4,25)</f>
        <v>Nordland</v>
      </c>
      <c r="C2418" s="10" t="s">
        <v>824</v>
      </c>
      <c r="D2418" s="10" t="str">
        <f>MID(base_piv2[[#This Row],[knr kommune]],6,25)</f>
        <v xml:space="preserve">Vega </v>
      </c>
      <c r="E2418" s="10" t="str">
        <f>CONCATENATE(base_piv2[[#This Row],[kommune]]," (",base_piv2[[#This Row],[fotoår]],")")</f>
        <v>Vega  (2002)</v>
      </c>
      <c r="F2418" s="10" t="s">
        <v>466</v>
      </c>
      <c r="G2418" s="10">
        <v>3</v>
      </c>
      <c r="H2418" s="11" t="s">
        <v>906</v>
      </c>
    </row>
    <row r="2419" spans="1:8">
      <c r="A2419" s="10" t="s">
        <v>374</v>
      </c>
      <c r="B2419" s="10" t="str">
        <f>MID(base_piv2[[#This Row],[fnr fylke]],4,25)</f>
        <v>Nordland</v>
      </c>
      <c r="C2419" s="10" t="s">
        <v>824</v>
      </c>
      <c r="D2419" s="10" t="str">
        <f>MID(base_piv2[[#This Row],[knr kommune]],6,25)</f>
        <v xml:space="preserve">Vega </v>
      </c>
      <c r="E2419" s="10" t="str">
        <f>CONCATENATE(base_piv2[[#This Row],[kommune]]," (",base_piv2[[#This Row],[fotoår]],")")</f>
        <v>Vega  (2002)</v>
      </c>
      <c r="F2419" s="10" t="s">
        <v>468</v>
      </c>
      <c r="G2419" s="10">
        <v>9</v>
      </c>
      <c r="H2419" s="11" t="s">
        <v>906</v>
      </c>
    </row>
    <row r="2420" spans="1:8">
      <c r="A2420" s="10" t="s">
        <v>374</v>
      </c>
      <c r="B2420" s="10" t="str">
        <f>MID(base_piv2[[#This Row],[fnr fylke]],4,25)</f>
        <v>Nordland</v>
      </c>
      <c r="C2420" s="10" t="s">
        <v>824</v>
      </c>
      <c r="D2420" s="10" t="str">
        <f>MID(base_piv2[[#This Row],[knr kommune]],6,25)</f>
        <v xml:space="preserve">Vega </v>
      </c>
      <c r="E2420" s="10" t="str">
        <f>CONCATENATE(base_piv2[[#This Row],[kommune]]," (",base_piv2[[#This Row],[fotoår]],")")</f>
        <v>Vega  (2002)</v>
      </c>
      <c r="F2420" s="10" t="s">
        <v>918</v>
      </c>
      <c r="G2420" s="10">
        <v>3</v>
      </c>
      <c r="H2420" s="11" t="s">
        <v>906</v>
      </c>
    </row>
    <row r="2421" spans="1:8">
      <c r="A2421" s="10" t="s">
        <v>374</v>
      </c>
      <c r="B2421" s="10" t="str">
        <f>MID(base_piv2[[#This Row],[fnr fylke]],4,25)</f>
        <v>Nordland</v>
      </c>
      <c r="C2421" s="10" t="s">
        <v>824</v>
      </c>
      <c r="D2421" s="10" t="str">
        <f>MID(base_piv2[[#This Row],[knr kommune]],6,25)</f>
        <v xml:space="preserve">Vega </v>
      </c>
      <c r="E2421" s="10" t="str">
        <f>CONCATENATE(base_piv2[[#This Row],[kommune]]," (",base_piv2[[#This Row],[fotoår]],")")</f>
        <v>Vega  (2002)</v>
      </c>
      <c r="F2421" s="10" t="s">
        <v>470</v>
      </c>
      <c r="G2421" s="10">
        <v>13</v>
      </c>
      <c r="H2421" s="11" t="s">
        <v>906</v>
      </c>
    </row>
    <row r="2422" spans="1:8">
      <c r="A2422" s="10" t="s">
        <v>374</v>
      </c>
      <c r="B2422" s="10" t="str">
        <f>MID(base_piv2[[#This Row],[fnr fylke]],4,25)</f>
        <v>Nordland</v>
      </c>
      <c r="C2422" s="10" t="s">
        <v>824</v>
      </c>
      <c r="D2422" s="10" t="str">
        <f>MID(base_piv2[[#This Row],[knr kommune]],6,25)</f>
        <v xml:space="preserve">Vega </v>
      </c>
      <c r="E2422" s="10" t="str">
        <f>CONCATENATE(base_piv2[[#This Row],[kommune]]," (",base_piv2[[#This Row],[fotoår]],")")</f>
        <v>Vega  (2002)</v>
      </c>
      <c r="F2422" s="10" t="s">
        <v>471</v>
      </c>
      <c r="G2422" s="10">
        <v>2</v>
      </c>
      <c r="H2422" s="11" t="s">
        <v>906</v>
      </c>
    </row>
    <row r="2423" spans="1:8">
      <c r="A2423" s="10" t="s">
        <v>374</v>
      </c>
      <c r="B2423" s="10" t="str">
        <f>MID(base_piv2[[#This Row],[fnr fylke]],4,25)</f>
        <v>Nordland</v>
      </c>
      <c r="C2423" s="10" t="s">
        <v>824</v>
      </c>
      <c r="D2423" s="10" t="str">
        <f>MID(base_piv2[[#This Row],[knr kommune]],6,25)</f>
        <v xml:space="preserve">Vega </v>
      </c>
      <c r="E2423" s="10" t="str">
        <f>CONCATENATE(base_piv2[[#This Row],[kommune]]," (",base_piv2[[#This Row],[fotoår]],")")</f>
        <v>Vega  (2002)</v>
      </c>
      <c r="F2423" s="10" t="s">
        <v>472</v>
      </c>
      <c r="G2423" s="10">
        <v>0</v>
      </c>
      <c r="H2423" s="11" t="s">
        <v>906</v>
      </c>
    </row>
    <row r="2424" spans="1:8">
      <c r="A2424" s="10" t="s">
        <v>374</v>
      </c>
      <c r="B2424" s="10" t="str">
        <f>MID(base_piv2[[#This Row],[fnr fylke]],4,25)</f>
        <v>Nordland</v>
      </c>
      <c r="C2424" s="10" t="s">
        <v>825</v>
      </c>
      <c r="D2424" s="10" t="str">
        <f>MID(base_piv2[[#This Row],[knr kommune]],6,25)</f>
        <v xml:space="preserve">Vevelstad </v>
      </c>
      <c r="E2424" s="10" t="str">
        <f>CONCATENATE(base_piv2[[#This Row],[kommune]]," (",base_piv2[[#This Row],[fotoår]],")")</f>
        <v>Vevelstad  (2004)</v>
      </c>
      <c r="F2424" s="10" t="s">
        <v>467</v>
      </c>
      <c r="G2424" s="10">
        <v>11</v>
      </c>
      <c r="H2424" s="11" t="s">
        <v>908</v>
      </c>
    </row>
    <row r="2425" spans="1:8">
      <c r="A2425" s="10" t="s">
        <v>374</v>
      </c>
      <c r="B2425" s="10" t="str">
        <f>MID(base_piv2[[#This Row],[fnr fylke]],4,25)</f>
        <v>Nordland</v>
      </c>
      <c r="C2425" s="10" t="s">
        <v>825</v>
      </c>
      <c r="D2425" s="10" t="str">
        <f>MID(base_piv2[[#This Row],[knr kommune]],6,25)</f>
        <v xml:space="preserve">Vevelstad </v>
      </c>
      <c r="E2425" s="10" t="str">
        <f>CONCATENATE(base_piv2[[#This Row],[kommune]]," (",base_piv2[[#This Row],[fotoår]],")")</f>
        <v>Vevelstad  (2004)</v>
      </c>
      <c r="F2425" s="10" t="s">
        <v>466</v>
      </c>
      <c r="G2425" s="10">
        <v>4</v>
      </c>
      <c r="H2425" s="11" t="s">
        <v>908</v>
      </c>
    </row>
    <row r="2426" spans="1:8">
      <c r="A2426" s="10" t="s">
        <v>374</v>
      </c>
      <c r="B2426" s="10" t="str">
        <f>MID(base_piv2[[#This Row],[fnr fylke]],4,25)</f>
        <v>Nordland</v>
      </c>
      <c r="C2426" s="10" t="s">
        <v>825</v>
      </c>
      <c r="D2426" s="10" t="str">
        <f>MID(base_piv2[[#This Row],[knr kommune]],6,25)</f>
        <v xml:space="preserve">Vevelstad </v>
      </c>
      <c r="E2426" s="10" t="str">
        <f>CONCATENATE(base_piv2[[#This Row],[kommune]]," (",base_piv2[[#This Row],[fotoår]],")")</f>
        <v>Vevelstad  (2004)</v>
      </c>
      <c r="F2426" s="10" t="s">
        <v>468</v>
      </c>
      <c r="G2426" s="10">
        <v>2</v>
      </c>
      <c r="H2426" s="11" t="s">
        <v>908</v>
      </c>
    </row>
    <row r="2427" spans="1:8">
      <c r="A2427" s="10" t="s">
        <v>374</v>
      </c>
      <c r="B2427" s="10" t="str">
        <f>MID(base_piv2[[#This Row],[fnr fylke]],4,25)</f>
        <v>Nordland</v>
      </c>
      <c r="C2427" s="10" t="s">
        <v>825</v>
      </c>
      <c r="D2427" s="10" t="str">
        <f>MID(base_piv2[[#This Row],[knr kommune]],6,25)</f>
        <v xml:space="preserve">Vevelstad </v>
      </c>
      <c r="E2427" s="10" t="str">
        <f>CONCATENATE(base_piv2[[#This Row],[kommune]]," (",base_piv2[[#This Row],[fotoår]],")")</f>
        <v>Vevelstad  (2004)</v>
      </c>
      <c r="F2427" s="10" t="s">
        <v>918</v>
      </c>
      <c r="G2427" s="10">
        <v>4</v>
      </c>
      <c r="H2427" s="11" t="s">
        <v>908</v>
      </c>
    </row>
    <row r="2428" spans="1:8">
      <c r="A2428" s="10" t="s">
        <v>374</v>
      </c>
      <c r="B2428" s="10" t="str">
        <f>MID(base_piv2[[#This Row],[fnr fylke]],4,25)</f>
        <v>Nordland</v>
      </c>
      <c r="C2428" s="10" t="s">
        <v>825</v>
      </c>
      <c r="D2428" s="10" t="str">
        <f>MID(base_piv2[[#This Row],[knr kommune]],6,25)</f>
        <v xml:space="preserve">Vevelstad </v>
      </c>
      <c r="E2428" s="10" t="str">
        <f>CONCATENATE(base_piv2[[#This Row],[kommune]]," (",base_piv2[[#This Row],[fotoår]],")")</f>
        <v>Vevelstad  (2004)</v>
      </c>
      <c r="F2428" s="10" t="s">
        <v>470</v>
      </c>
      <c r="G2428" s="10">
        <v>23</v>
      </c>
      <c r="H2428" s="11" t="s">
        <v>908</v>
      </c>
    </row>
    <row r="2429" spans="1:8">
      <c r="A2429" s="10" t="s">
        <v>374</v>
      </c>
      <c r="B2429" s="10" t="str">
        <f>MID(base_piv2[[#This Row],[fnr fylke]],4,25)</f>
        <v>Nordland</v>
      </c>
      <c r="C2429" s="10" t="s">
        <v>825</v>
      </c>
      <c r="D2429" s="10" t="str">
        <f>MID(base_piv2[[#This Row],[knr kommune]],6,25)</f>
        <v xml:space="preserve">Vevelstad </v>
      </c>
      <c r="E2429" s="10" t="str">
        <f>CONCATENATE(base_piv2[[#This Row],[kommune]]," (",base_piv2[[#This Row],[fotoår]],")")</f>
        <v>Vevelstad  (2004)</v>
      </c>
      <c r="F2429" s="10" t="s">
        <v>471</v>
      </c>
      <c r="G2429" s="10">
        <v>7</v>
      </c>
      <c r="H2429" s="11" t="s">
        <v>908</v>
      </c>
    </row>
    <row r="2430" spans="1:8">
      <c r="A2430" s="10" t="s">
        <v>374</v>
      </c>
      <c r="B2430" s="10" t="str">
        <f>MID(base_piv2[[#This Row],[fnr fylke]],4,25)</f>
        <v>Nordland</v>
      </c>
      <c r="C2430" s="10" t="s">
        <v>825</v>
      </c>
      <c r="D2430" s="10" t="str">
        <f>MID(base_piv2[[#This Row],[knr kommune]],6,25)</f>
        <v xml:space="preserve">Vevelstad </v>
      </c>
      <c r="E2430" s="10" t="str">
        <f>CONCATENATE(base_piv2[[#This Row],[kommune]]," (",base_piv2[[#This Row],[fotoår]],")")</f>
        <v>Vevelstad  (2004)</v>
      </c>
      <c r="F2430" s="10" t="s">
        <v>472</v>
      </c>
      <c r="G2430" s="10">
        <v>0</v>
      </c>
      <c r="H2430" s="11" t="s">
        <v>908</v>
      </c>
    </row>
    <row r="2431" spans="1:8">
      <c r="A2431" s="10" t="s">
        <v>374</v>
      </c>
      <c r="B2431" s="10" t="str">
        <f>MID(base_piv2[[#This Row],[fnr fylke]],4,25)</f>
        <v>Nordland</v>
      </c>
      <c r="C2431" s="10" t="s">
        <v>826</v>
      </c>
      <c r="D2431" s="10" t="str">
        <f>MID(base_piv2[[#This Row],[knr kommune]],6,25)</f>
        <v xml:space="preserve">Herøy </v>
      </c>
      <c r="E2431" s="10" t="str">
        <f>CONCATENATE(base_piv2[[#This Row],[kommune]]," (",base_piv2[[#This Row],[fotoår]],")")</f>
        <v>Herøy  (2003)</v>
      </c>
      <c r="F2431" s="10" t="s">
        <v>467</v>
      </c>
      <c r="G2431" s="10">
        <v>17</v>
      </c>
      <c r="H2431" s="11" t="s">
        <v>904</v>
      </c>
    </row>
    <row r="2432" spans="1:8">
      <c r="A2432" s="10" t="s">
        <v>374</v>
      </c>
      <c r="B2432" s="10" t="str">
        <f>MID(base_piv2[[#This Row],[fnr fylke]],4,25)</f>
        <v>Nordland</v>
      </c>
      <c r="C2432" s="10" t="s">
        <v>826</v>
      </c>
      <c r="D2432" s="10" t="str">
        <f>MID(base_piv2[[#This Row],[knr kommune]],6,25)</f>
        <v xml:space="preserve">Herøy </v>
      </c>
      <c r="E2432" s="10" t="str">
        <f>CONCATENATE(base_piv2[[#This Row],[kommune]]," (",base_piv2[[#This Row],[fotoår]],")")</f>
        <v>Herøy  (2003)</v>
      </c>
      <c r="F2432" s="10" t="s">
        <v>466</v>
      </c>
      <c r="G2432" s="10">
        <v>20</v>
      </c>
      <c r="H2432" s="11" t="s">
        <v>904</v>
      </c>
    </row>
    <row r="2433" spans="1:8">
      <c r="A2433" s="10" t="s">
        <v>374</v>
      </c>
      <c r="B2433" s="10" t="str">
        <f>MID(base_piv2[[#This Row],[fnr fylke]],4,25)</f>
        <v>Nordland</v>
      </c>
      <c r="C2433" s="10" t="s">
        <v>826</v>
      </c>
      <c r="D2433" s="10" t="str">
        <f>MID(base_piv2[[#This Row],[knr kommune]],6,25)</f>
        <v xml:space="preserve">Herøy </v>
      </c>
      <c r="E2433" s="10" t="str">
        <f>CONCATENATE(base_piv2[[#This Row],[kommune]]," (",base_piv2[[#This Row],[fotoår]],")")</f>
        <v>Herøy  (2003)</v>
      </c>
      <c r="F2433" s="10" t="s">
        <v>468</v>
      </c>
      <c r="G2433" s="10">
        <v>4</v>
      </c>
      <c r="H2433" s="11" t="s">
        <v>904</v>
      </c>
    </row>
    <row r="2434" spans="1:8">
      <c r="A2434" s="10" t="s">
        <v>374</v>
      </c>
      <c r="B2434" s="10" t="str">
        <f>MID(base_piv2[[#This Row],[fnr fylke]],4,25)</f>
        <v>Nordland</v>
      </c>
      <c r="C2434" s="10" t="s">
        <v>826</v>
      </c>
      <c r="D2434" s="10" t="str">
        <f>MID(base_piv2[[#This Row],[knr kommune]],6,25)</f>
        <v xml:space="preserve">Herøy </v>
      </c>
      <c r="E2434" s="10" t="str">
        <f>CONCATENATE(base_piv2[[#This Row],[kommune]]," (",base_piv2[[#This Row],[fotoår]],")")</f>
        <v>Herøy  (2003)</v>
      </c>
      <c r="F2434" s="10" t="s">
        <v>918</v>
      </c>
      <c r="G2434" s="10">
        <v>6</v>
      </c>
      <c r="H2434" s="11" t="s">
        <v>904</v>
      </c>
    </row>
    <row r="2435" spans="1:8">
      <c r="A2435" s="10" t="s">
        <v>374</v>
      </c>
      <c r="B2435" s="10" t="str">
        <f>MID(base_piv2[[#This Row],[fnr fylke]],4,25)</f>
        <v>Nordland</v>
      </c>
      <c r="C2435" s="10" t="s">
        <v>826</v>
      </c>
      <c r="D2435" s="10" t="str">
        <f>MID(base_piv2[[#This Row],[knr kommune]],6,25)</f>
        <v xml:space="preserve">Herøy </v>
      </c>
      <c r="E2435" s="10" t="str">
        <f>CONCATENATE(base_piv2[[#This Row],[kommune]]," (",base_piv2[[#This Row],[fotoår]],")")</f>
        <v>Herøy  (2003)</v>
      </c>
      <c r="F2435" s="10" t="s">
        <v>470</v>
      </c>
      <c r="G2435" s="10">
        <v>14</v>
      </c>
      <c r="H2435" s="11" t="s">
        <v>904</v>
      </c>
    </row>
    <row r="2436" spans="1:8">
      <c r="A2436" s="10" t="s">
        <v>374</v>
      </c>
      <c r="B2436" s="10" t="str">
        <f>MID(base_piv2[[#This Row],[fnr fylke]],4,25)</f>
        <v>Nordland</v>
      </c>
      <c r="C2436" s="10" t="s">
        <v>826</v>
      </c>
      <c r="D2436" s="10" t="str">
        <f>MID(base_piv2[[#This Row],[knr kommune]],6,25)</f>
        <v xml:space="preserve">Herøy </v>
      </c>
      <c r="E2436" s="10" t="str">
        <f>CONCATENATE(base_piv2[[#This Row],[kommune]]," (",base_piv2[[#This Row],[fotoår]],")")</f>
        <v>Herøy  (2003)</v>
      </c>
      <c r="F2436" s="10" t="s">
        <v>471</v>
      </c>
      <c r="G2436" s="10">
        <v>12</v>
      </c>
      <c r="H2436" s="11" t="s">
        <v>904</v>
      </c>
    </row>
    <row r="2437" spans="1:8">
      <c r="A2437" s="10" t="s">
        <v>374</v>
      </c>
      <c r="B2437" s="10" t="str">
        <f>MID(base_piv2[[#This Row],[fnr fylke]],4,25)</f>
        <v>Nordland</v>
      </c>
      <c r="C2437" s="10" t="s">
        <v>826</v>
      </c>
      <c r="D2437" s="10" t="str">
        <f>MID(base_piv2[[#This Row],[knr kommune]],6,25)</f>
        <v xml:space="preserve">Herøy </v>
      </c>
      <c r="E2437" s="10" t="str">
        <f>CONCATENATE(base_piv2[[#This Row],[kommune]]," (",base_piv2[[#This Row],[fotoår]],")")</f>
        <v>Herøy  (2003)</v>
      </c>
      <c r="F2437" s="10" t="s">
        <v>472</v>
      </c>
      <c r="G2437" s="10">
        <v>11</v>
      </c>
      <c r="H2437" s="11" t="s">
        <v>904</v>
      </c>
    </row>
    <row r="2438" spans="1:8">
      <c r="A2438" s="10" t="s">
        <v>374</v>
      </c>
      <c r="B2438" s="10" t="str">
        <f>MID(base_piv2[[#This Row],[fnr fylke]],4,25)</f>
        <v>Nordland</v>
      </c>
      <c r="C2438" s="10" t="s">
        <v>827</v>
      </c>
      <c r="D2438" s="10" t="str">
        <f>MID(base_piv2[[#This Row],[knr kommune]],6,25)</f>
        <v xml:space="preserve">Alstahaug </v>
      </c>
      <c r="E2438" s="10" t="str">
        <f>CONCATENATE(base_piv2[[#This Row],[kommune]]," (",base_piv2[[#This Row],[fotoår]],")")</f>
        <v>Alstahaug  (2002)</v>
      </c>
      <c r="F2438" s="10" t="s">
        <v>467</v>
      </c>
      <c r="G2438" s="10">
        <v>20</v>
      </c>
      <c r="H2438" s="11" t="s">
        <v>906</v>
      </c>
    </row>
    <row r="2439" spans="1:8">
      <c r="A2439" s="10" t="s">
        <v>374</v>
      </c>
      <c r="B2439" s="10" t="str">
        <f>MID(base_piv2[[#This Row],[fnr fylke]],4,25)</f>
        <v>Nordland</v>
      </c>
      <c r="C2439" s="10" t="s">
        <v>827</v>
      </c>
      <c r="D2439" s="10" t="str">
        <f>MID(base_piv2[[#This Row],[knr kommune]],6,25)</f>
        <v xml:space="preserve">Alstahaug </v>
      </c>
      <c r="E2439" s="10" t="str">
        <f>CONCATENATE(base_piv2[[#This Row],[kommune]]," (",base_piv2[[#This Row],[fotoår]],")")</f>
        <v>Alstahaug  (2002)</v>
      </c>
      <c r="F2439" s="10" t="s">
        <v>466</v>
      </c>
      <c r="G2439" s="10">
        <v>8</v>
      </c>
      <c r="H2439" s="11" t="s">
        <v>906</v>
      </c>
    </row>
    <row r="2440" spans="1:8">
      <c r="A2440" s="10" t="s">
        <v>374</v>
      </c>
      <c r="B2440" s="10" t="str">
        <f>MID(base_piv2[[#This Row],[fnr fylke]],4,25)</f>
        <v>Nordland</v>
      </c>
      <c r="C2440" s="10" t="s">
        <v>827</v>
      </c>
      <c r="D2440" s="10" t="str">
        <f>MID(base_piv2[[#This Row],[knr kommune]],6,25)</f>
        <v xml:space="preserve">Alstahaug </v>
      </c>
      <c r="E2440" s="10" t="str">
        <f>CONCATENATE(base_piv2[[#This Row],[kommune]]," (",base_piv2[[#This Row],[fotoår]],")")</f>
        <v>Alstahaug  (2002)</v>
      </c>
      <c r="F2440" s="10" t="s">
        <v>468</v>
      </c>
      <c r="G2440" s="10">
        <v>36</v>
      </c>
      <c r="H2440" s="11" t="s">
        <v>906</v>
      </c>
    </row>
    <row r="2441" spans="1:8">
      <c r="A2441" s="10" t="s">
        <v>374</v>
      </c>
      <c r="B2441" s="10" t="str">
        <f>MID(base_piv2[[#This Row],[fnr fylke]],4,25)</f>
        <v>Nordland</v>
      </c>
      <c r="C2441" s="10" t="s">
        <v>827</v>
      </c>
      <c r="D2441" s="10" t="str">
        <f>MID(base_piv2[[#This Row],[knr kommune]],6,25)</f>
        <v xml:space="preserve">Alstahaug </v>
      </c>
      <c r="E2441" s="10" t="str">
        <f>CONCATENATE(base_piv2[[#This Row],[kommune]]," (",base_piv2[[#This Row],[fotoår]],")")</f>
        <v>Alstahaug  (2002)</v>
      </c>
      <c r="F2441" s="10" t="s">
        <v>918</v>
      </c>
      <c r="G2441" s="10">
        <v>90</v>
      </c>
      <c r="H2441" s="11" t="s">
        <v>906</v>
      </c>
    </row>
    <row r="2442" spans="1:8">
      <c r="A2442" s="10" t="s">
        <v>374</v>
      </c>
      <c r="B2442" s="10" t="str">
        <f>MID(base_piv2[[#This Row],[fnr fylke]],4,25)</f>
        <v>Nordland</v>
      </c>
      <c r="C2442" s="10" t="s">
        <v>827</v>
      </c>
      <c r="D2442" s="10" t="str">
        <f>MID(base_piv2[[#This Row],[knr kommune]],6,25)</f>
        <v xml:space="preserve">Alstahaug </v>
      </c>
      <c r="E2442" s="10" t="str">
        <f>CONCATENATE(base_piv2[[#This Row],[kommune]]," (",base_piv2[[#This Row],[fotoår]],")")</f>
        <v>Alstahaug  (2002)</v>
      </c>
      <c r="F2442" s="10" t="s">
        <v>470</v>
      </c>
      <c r="G2442" s="10">
        <v>46</v>
      </c>
      <c r="H2442" s="11" t="s">
        <v>906</v>
      </c>
    </row>
    <row r="2443" spans="1:8">
      <c r="A2443" s="10" t="s">
        <v>374</v>
      </c>
      <c r="B2443" s="10" t="str">
        <f>MID(base_piv2[[#This Row],[fnr fylke]],4,25)</f>
        <v>Nordland</v>
      </c>
      <c r="C2443" s="10" t="s">
        <v>827</v>
      </c>
      <c r="D2443" s="10" t="str">
        <f>MID(base_piv2[[#This Row],[knr kommune]],6,25)</f>
        <v xml:space="preserve">Alstahaug </v>
      </c>
      <c r="E2443" s="10" t="str">
        <f>CONCATENATE(base_piv2[[#This Row],[kommune]]," (",base_piv2[[#This Row],[fotoår]],")")</f>
        <v>Alstahaug  (2002)</v>
      </c>
      <c r="F2443" s="10" t="s">
        <v>471</v>
      </c>
      <c r="G2443" s="10">
        <v>15</v>
      </c>
      <c r="H2443" s="11" t="s">
        <v>906</v>
      </c>
    </row>
    <row r="2444" spans="1:8">
      <c r="A2444" s="10" t="s">
        <v>374</v>
      </c>
      <c r="B2444" s="10" t="str">
        <f>MID(base_piv2[[#This Row],[fnr fylke]],4,25)</f>
        <v>Nordland</v>
      </c>
      <c r="C2444" s="10" t="s">
        <v>827</v>
      </c>
      <c r="D2444" s="10" t="str">
        <f>MID(base_piv2[[#This Row],[knr kommune]],6,25)</f>
        <v xml:space="preserve">Alstahaug </v>
      </c>
      <c r="E2444" s="10" t="str">
        <f>CONCATENATE(base_piv2[[#This Row],[kommune]]," (",base_piv2[[#This Row],[fotoår]],")")</f>
        <v>Alstahaug  (2002)</v>
      </c>
      <c r="F2444" s="10" t="s">
        <v>472</v>
      </c>
      <c r="G2444" s="10">
        <v>43</v>
      </c>
      <c r="H2444" s="11" t="s">
        <v>906</v>
      </c>
    </row>
    <row r="2445" spans="1:8">
      <c r="A2445" s="10" t="s">
        <v>374</v>
      </c>
      <c r="B2445" s="10" t="str">
        <f>MID(base_piv2[[#This Row],[fnr fylke]],4,25)</f>
        <v>Nordland</v>
      </c>
      <c r="C2445" s="10" t="s">
        <v>828</v>
      </c>
      <c r="D2445" s="10" t="str">
        <f>MID(base_piv2[[#This Row],[knr kommune]],6,25)</f>
        <v xml:space="preserve">Leirfjord </v>
      </c>
      <c r="E2445" s="10" t="str">
        <f>CONCATENATE(base_piv2[[#This Row],[kommune]]," (",base_piv2[[#This Row],[fotoår]],")")</f>
        <v>Leirfjord  (2005)</v>
      </c>
      <c r="F2445" s="10" t="s">
        <v>467</v>
      </c>
      <c r="G2445" s="10">
        <v>61</v>
      </c>
      <c r="H2445" s="11" t="s">
        <v>911</v>
      </c>
    </row>
    <row r="2446" spans="1:8">
      <c r="A2446" s="10" t="s">
        <v>374</v>
      </c>
      <c r="B2446" s="10" t="str">
        <f>MID(base_piv2[[#This Row],[fnr fylke]],4,25)</f>
        <v>Nordland</v>
      </c>
      <c r="C2446" s="10" t="s">
        <v>828</v>
      </c>
      <c r="D2446" s="10" t="str">
        <f>MID(base_piv2[[#This Row],[knr kommune]],6,25)</f>
        <v xml:space="preserve">Leirfjord </v>
      </c>
      <c r="E2446" s="10" t="str">
        <f>CONCATENATE(base_piv2[[#This Row],[kommune]]," (",base_piv2[[#This Row],[fotoår]],")")</f>
        <v>Leirfjord  (2005)</v>
      </c>
      <c r="F2446" s="10" t="s">
        <v>466</v>
      </c>
      <c r="G2446" s="10">
        <v>19</v>
      </c>
      <c r="H2446" s="11" t="s">
        <v>911</v>
      </c>
    </row>
    <row r="2447" spans="1:8">
      <c r="A2447" s="10" t="s">
        <v>374</v>
      </c>
      <c r="B2447" s="10" t="str">
        <f>MID(base_piv2[[#This Row],[fnr fylke]],4,25)</f>
        <v>Nordland</v>
      </c>
      <c r="C2447" s="10" t="s">
        <v>828</v>
      </c>
      <c r="D2447" s="10" t="str">
        <f>MID(base_piv2[[#This Row],[knr kommune]],6,25)</f>
        <v xml:space="preserve">Leirfjord </v>
      </c>
      <c r="E2447" s="10" t="str">
        <f>CONCATENATE(base_piv2[[#This Row],[kommune]]," (",base_piv2[[#This Row],[fotoår]],")")</f>
        <v>Leirfjord  (2005)</v>
      </c>
      <c r="F2447" s="10" t="s">
        <v>468</v>
      </c>
      <c r="G2447" s="10">
        <v>28</v>
      </c>
      <c r="H2447" s="11" t="s">
        <v>911</v>
      </c>
    </row>
    <row r="2448" spans="1:8">
      <c r="A2448" s="10" t="s">
        <v>374</v>
      </c>
      <c r="B2448" s="10" t="str">
        <f>MID(base_piv2[[#This Row],[fnr fylke]],4,25)</f>
        <v>Nordland</v>
      </c>
      <c r="C2448" s="10" t="s">
        <v>828</v>
      </c>
      <c r="D2448" s="10" t="str">
        <f>MID(base_piv2[[#This Row],[knr kommune]],6,25)</f>
        <v xml:space="preserve">Leirfjord </v>
      </c>
      <c r="E2448" s="10" t="str">
        <f>CONCATENATE(base_piv2[[#This Row],[kommune]]," (",base_piv2[[#This Row],[fotoår]],")")</f>
        <v>Leirfjord  (2005)</v>
      </c>
      <c r="F2448" s="10" t="s">
        <v>918</v>
      </c>
      <c r="G2448" s="10">
        <v>2</v>
      </c>
      <c r="H2448" s="11" t="s">
        <v>911</v>
      </c>
    </row>
    <row r="2449" spans="1:8">
      <c r="A2449" s="10" t="s">
        <v>374</v>
      </c>
      <c r="B2449" s="10" t="str">
        <f>MID(base_piv2[[#This Row],[fnr fylke]],4,25)</f>
        <v>Nordland</v>
      </c>
      <c r="C2449" s="10" t="s">
        <v>828</v>
      </c>
      <c r="D2449" s="10" t="str">
        <f>MID(base_piv2[[#This Row],[knr kommune]],6,25)</f>
        <v xml:space="preserve">Leirfjord </v>
      </c>
      <c r="E2449" s="10" t="str">
        <f>CONCATENATE(base_piv2[[#This Row],[kommune]]," (",base_piv2[[#This Row],[fotoår]],")")</f>
        <v>Leirfjord  (2005)</v>
      </c>
      <c r="F2449" s="10" t="s">
        <v>470</v>
      </c>
      <c r="G2449" s="10">
        <v>23</v>
      </c>
      <c r="H2449" s="11" t="s">
        <v>911</v>
      </c>
    </row>
    <row r="2450" spans="1:8">
      <c r="A2450" s="10" t="s">
        <v>374</v>
      </c>
      <c r="B2450" s="10" t="str">
        <f>MID(base_piv2[[#This Row],[fnr fylke]],4,25)</f>
        <v>Nordland</v>
      </c>
      <c r="C2450" s="10" t="s">
        <v>828</v>
      </c>
      <c r="D2450" s="10" t="str">
        <f>MID(base_piv2[[#This Row],[knr kommune]],6,25)</f>
        <v xml:space="preserve">Leirfjord </v>
      </c>
      <c r="E2450" s="10" t="str">
        <f>CONCATENATE(base_piv2[[#This Row],[kommune]]," (",base_piv2[[#This Row],[fotoår]],")")</f>
        <v>Leirfjord  (2005)</v>
      </c>
      <c r="F2450" s="10" t="s">
        <v>471</v>
      </c>
      <c r="G2450" s="10">
        <v>3</v>
      </c>
      <c r="H2450" s="11" t="s">
        <v>911</v>
      </c>
    </row>
    <row r="2451" spans="1:8">
      <c r="A2451" s="10" t="s">
        <v>374</v>
      </c>
      <c r="B2451" s="10" t="str">
        <f>MID(base_piv2[[#This Row],[fnr fylke]],4,25)</f>
        <v>Nordland</v>
      </c>
      <c r="C2451" s="10" t="s">
        <v>828</v>
      </c>
      <c r="D2451" s="10" t="str">
        <f>MID(base_piv2[[#This Row],[knr kommune]],6,25)</f>
        <v xml:space="preserve">Leirfjord </v>
      </c>
      <c r="E2451" s="10" t="str">
        <f>CONCATENATE(base_piv2[[#This Row],[kommune]]," (",base_piv2[[#This Row],[fotoår]],")")</f>
        <v>Leirfjord  (2005)</v>
      </c>
      <c r="F2451" s="10" t="s">
        <v>472</v>
      </c>
      <c r="G2451" s="10">
        <v>10</v>
      </c>
      <c r="H2451" s="11" t="s">
        <v>911</v>
      </c>
    </row>
    <row r="2452" spans="1:8">
      <c r="A2452" s="10" t="s">
        <v>374</v>
      </c>
      <c r="B2452" s="10" t="str">
        <f>MID(base_piv2[[#This Row],[fnr fylke]],4,25)</f>
        <v>Nordland</v>
      </c>
      <c r="C2452" s="10" t="s">
        <v>829</v>
      </c>
      <c r="D2452" s="10" t="str">
        <f>MID(base_piv2[[#This Row],[knr kommune]],6,25)</f>
        <v xml:space="preserve">Vefsn </v>
      </c>
      <c r="E2452" s="10" t="str">
        <f>CONCATENATE(base_piv2[[#This Row],[kommune]]," (",base_piv2[[#This Row],[fotoår]],")")</f>
        <v>Vefsn  (2004)</v>
      </c>
      <c r="F2452" s="10" t="s">
        <v>467</v>
      </c>
      <c r="G2452" s="10">
        <v>93</v>
      </c>
      <c r="H2452" s="11" t="s">
        <v>908</v>
      </c>
    </row>
    <row r="2453" spans="1:8">
      <c r="A2453" s="10" t="s">
        <v>374</v>
      </c>
      <c r="B2453" s="10" t="str">
        <f>MID(base_piv2[[#This Row],[fnr fylke]],4,25)</f>
        <v>Nordland</v>
      </c>
      <c r="C2453" s="10" t="s">
        <v>829</v>
      </c>
      <c r="D2453" s="10" t="str">
        <f>MID(base_piv2[[#This Row],[knr kommune]],6,25)</f>
        <v xml:space="preserve">Vefsn </v>
      </c>
      <c r="E2453" s="10" t="str">
        <f>CONCATENATE(base_piv2[[#This Row],[kommune]]," (",base_piv2[[#This Row],[fotoår]],")")</f>
        <v>Vefsn  (2004)</v>
      </c>
      <c r="F2453" s="10" t="s">
        <v>466</v>
      </c>
      <c r="G2453" s="10">
        <v>1</v>
      </c>
      <c r="H2453" s="11" t="s">
        <v>908</v>
      </c>
    </row>
    <row r="2454" spans="1:8">
      <c r="A2454" s="10" t="s">
        <v>374</v>
      </c>
      <c r="B2454" s="10" t="str">
        <f>MID(base_piv2[[#This Row],[fnr fylke]],4,25)</f>
        <v>Nordland</v>
      </c>
      <c r="C2454" s="10" t="s">
        <v>829</v>
      </c>
      <c r="D2454" s="10" t="str">
        <f>MID(base_piv2[[#This Row],[knr kommune]],6,25)</f>
        <v xml:space="preserve">Vefsn </v>
      </c>
      <c r="E2454" s="10" t="str">
        <f>CONCATENATE(base_piv2[[#This Row],[kommune]]," (",base_piv2[[#This Row],[fotoår]],")")</f>
        <v>Vefsn  (2004)</v>
      </c>
      <c r="F2454" s="10" t="s">
        <v>468</v>
      </c>
      <c r="G2454" s="10">
        <v>19</v>
      </c>
      <c r="H2454" s="11" t="s">
        <v>908</v>
      </c>
    </row>
    <row r="2455" spans="1:8">
      <c r="A2455" s="10" t="s">
        <v>374</v>
      </c>
      <c r="B2455" s="10" t="str">
        <f>MID(base_piv2[[#This Row],[fnr fylke]],4,25)</f>
        <v>Nordland</v>
      </c>
      <c r="C2455" s="10" t="s">
        <v>829</v>
      </c>
      <c r="D2455" s="10" t="str">
        <f>MID(base_piv2[[#This Row],[knr kommune]],6,25)</f>
        <v xml:space="preserve">Vefsn </v>
      </c>
      <c r="E2455" s="10" t="str">
        <f>CONCATENATE(base_piv2[[#This Row],[kommune]]," (",base_piv2[[#This Row],[fotoår]],")")</f>
        <v>Vefsn  (2004)</v>
      </c>
      <c r="F2455" s="10" t="s">
        <v>918</v>
      </c>
      <c r="G2455" s="10">
        <v>60</v>
      </c>
      <c r="H2455" s="11" t="s">
        <v>908</v>
      </c>
    </row>
    <row r="2456" spans="1:8">
      <c r="A2456" s="10" t="s">
        <v>374</v>
      </c>
      <c r="B2456" s="10" t="str">
        <f>MID(base_piv2[[#This Row],[fnr fylke]],4,25)</f>
        <v>Nordland</v>
      </c>
      <c r="C2456" s="10" t="s">
        <v>829</v>
      </c>
      <c r="D2456" s="10" t="str">
        <f>MID(base_piv2[[#This Row],[knr kommune]],6,25)</f>
        <v xml:space="preserve">Vefsn </v>
      </c>
      <c r="E2456" s="10" t="str">
        <f>CONCATENATE(base_piv2[[#This Row],[kommune]]," (",base_piv2[[#This Row],[fotoår]],")")</f>
        <v>Vefsn  (2004)</v>
      </c>
      <c r="F2456" s="10" t="s">
        <v>470</v>
      </c>
      <c r="G2456" s="10">
        <v>82</v>
      </c>
      <c r="H2456" s="11" t="s">
        <v>908</v>
      </c>
    </row>
    <row r="2457" spans="1:8">
      <c r="A2457" s="10" t="s">
        <v>374</v>
      </c>
      <c r="B2457" s="10" t="str">
        <f>MID(base_piv2[[#This Row],[fnr fylke]],4,25)</f>
        <v>Nordland</v>
      </c>
      <c r="C2457" s="10" t="s">
        <v>829</v>
      </c>
      <c r="D2457" s="10" t="str">
        <f>MID(base_piv2[[#This Row],[knr kommune]],6,25)</f>
        <v xml:space="preserve">Vefsn </v>
      </c>
      <c r="E2457" s="10" t="str">
        <f>CONCATENATE(base_piv2[[#This Row],[kommune]]," (",base_piv2[[#This Row],[fotoår]],")")</f>
        <v>Vefsn  (2004)</v>
      </c>
      <c r="F2457" s="10" t="s">
        <v>471</v>
      </c>
      <c r="G2457" s="10">
        <v>8</v>
      </c>
      <c r="H2457" s="11" t="s">
        <v>908</v>
      </c>
    </row>
    <row r="2458" spans="1:8">
      <c r="A2458" s="10" t="s">
        <v>374</v>
      </c>
      <c r="B2458" s="10" t="str">
        <f>MID(base_piv2[[#This Row],[fnr fylke]],4,25)</f>
        <v>Nordland</v>
      </c>
      <c r="C2458" s="10" t="s">
        <v>829</v>
      </c>
      <c r="D2458" s="10" t="str">
        <f>MID(base_piv2[[#This Row],[knr kommune]],6,25)</f>
        <v xml:space="preserve">Vefsn </v>
      </c>
      <c r="E2458" s="10" t="str">
        <f>CONCATENATE(base_piv2[[#This Row],[kommune]]," (",base_piv2[[#This Row],[fotoår]],")")</f>
        <v>Vefsn  (2004)</v>
      </c>
      <c r="F2458" s="10" t="s">
        <v>472</v>
      </c>
      <c r="G2458" s="10">
        <v>8</v>
      </c>
      <c r="H2458" s="11" t="s">
        <v>908</v>
      </c>
    </row>
    <row r="2459" spans="1:8">
      <c r="A2459" s="10" t="s">
        <v>374</v>
      </c>
      <c r="B2459" s="10" t="str">
        <f>MID(base_piv2[[#This Row],[fnr fylke]],4,25)</f>
        <v>Nordland</v>
      </c>
      <c r="C2459" s="10" t="s">
        <v>830</v>
      </c>
      <c r="D2459" s="10" t="str">
        <f>MID(base_piv2[[#This Row],[knr kommune]],6,25)</f>
        <v xml:space="preserve">Grane </v>
      </c>
      <c r="E2459" s="10" t="str">
        <f>CONCATENATE(base_piv2[[#This Row],[kommune]]," (",base_piv2[[#This Row],[fotoår]],")")</f>
        <v>Grane  (2004)</v>
      </c>
      <c r="F2459" s="10" t="s">
        <v>467</v>
      </c>
      <c r="G2459" s="10">
        <v>1</v>
      </c>
      <c r="H2459" s="11" t="s">
        <v>908</v>
      </c>
    </row>
    <row r="2460" spans="1:8">
      <c r="A2460" s="10" t="s">
        <v>374</v>
      </c>
      <c r="B2460" s="10" t="str">
        <f>MID(base_piv2[[#This Row],[fnr fylke]],4,25)</f>
        <v>Nordland</v>
      </c>
      <c r="C2460" s="10" t="s">
        <v>830</v>
      </c>
      <c r="D2460" s="10" t="str">
        <f>MID(base_piv2[[#This Row],[knr kommune]],6,25)</f>
        <v xml:space="preserve">Grane </v>
      </c>
      <c r="E2460" s="10" t="str">
        <f>CONCATENATE(base_piv2[[#This Row],[kommune]]," (",base_piv2[[#This Row],[fotoår]],")")</f>
        <v>Grane  (2004)</v>
      </c>
      <c r="F2460" s="10" t="s">
        <v>466</v>
      </c>
      <c r="G2460" s="10">
        <v>2</v>
      </c>
      <c r="H2460" s="11" t="s">
        <v>908</v>
      </c>
    </row>
    <row r="2461" spans="1:8">
      <c r="A2461" s="10" t="s">
        <v>374</v>
      </c>
      <c r="B2461" s="10" t="str">
        <f>MID(base_piv2[[#This Row],[fnr fylke]],4,25)</f>
        <v>Nordland</v>
      </c>
      <c r="C2461" s="10" t="s">
        <v>830</v>
      </c>
      <c r="D2461" s="10" t="str">
        <f>MID(base_piv2[[#This Row],[knr kommune]],6,25)</f>
        <v xml:space="preserve">Grane </v>
      </c>
      <c r="E2461" s="10" t="str">
        <f>CONCATENATE(base_piv2[[#This Row],[kommune]]," (",base_piv2[[#This Row],[fotoår]],")")</f>
        <v>Grane  (2004)</v>
      </c>
      <c r="F2461" s="10" t="s">
        <v>468</v>
      </c>
      <c r="G2461" s="10">
        <v>2</v>
      </c>
      <c r="H2461" s="11" t="s">
        <v>908</v>
      </c>
    </row>
    <row r="2462" spans="1:8">
      <c r="A2462" s="10" t="s">
        <v>374</v>
      </c>
      <c r="B2462" s="10" t="str">
        <f>MID(base_piv2[[#This Row],[fnr fylke]],4,25)</f>
        <v>Nordland</v>
      </c>
      <c r="C2462" s="10" t="s">
        <v>830</v>
      </c>
      <c r="D2462" s="10" t="str">
        <f>MID(base_piv2[[#This Row],[knr kommune]],6,25)</f>
        <v xml:space="preserve">Grane </v>
      </c>
      <c r="E2462" s="10" t="str">
        <f>CONCATENATE(base_piv2[[#This Row],[kommune]]," (",base_piv2[[#This Row],[fotoår]],")")</f>
        <v>Grane  (2004)</v>
      </c>
      <c r="F2462" s="10" t="s">
        <v>918</v>
      </c>
      <c r="G2462" s="10">
        <v>5</v>
      </c>
      <c r="H2462" s="11" t="s">
        <v>908</v>
      </c>
    </row>
    <row r="2463" spans="1:8">
      <c r="A2463" s="10" t="s">
        <v>374</v>
      </c>
      <c r="B2463" s="10" t="str">
        <f>MID(base_piv2[[#This Row],[fnr fylke]],4,25)</f>
        <v>Nordland</v>
      </c>
      <c r="C2463" s="10" t="s">
        <v>830</v>
      </c>
      <c r="D2463" s="10" t="str">
        <f>MID(base_piv2[[#This Row],[knr kommune]],6,25)</f>
        <v xml:space="preserve">Grane </v>
      </c>
      <c r="E2463" s="10" t="str">
        <f>CONCATENATE(base_piv2[[#This Row],[kommune]]," (",base_piv2[[#This Row],[fotoår]],")")</f>
        <v>Grane  (2004)</v>
      </c>
      <c r="F2463" s="10" t="s">
        <v>470</v>
      </c>
      <c r="G2463" s="10">
        <v>22</v>
      </c>
      <c r="H2463" s="11" t="s">
        <v>908</v>
      </c>
    </row>
    <row r="2464" spans="1:8">
      <c r="A2464" s="10" t="s">
        <v>374</v>
      </c>
      <c r="B2464" s="10" t="str">
        <f>MID(base_piv2[[#This Row],[fnr fylke]],4,25)</f>
        <v>Nordland</v>
      </c>
      <c r="C2464" s="10" t="s">
        <v>830</v>
      </c>
      <c r="D2464" s="10" t="str">
        <f>MID(base_piv2[[#This Row],[knr kommune]],6,25)</f>
        <v xml:space="preserve">Grane </v>
      </c>
      <c r="E2464" s="10" t="str">
        <f>CONCATENATE(base_piv2[[#This Row],[kommune]]," (",base_piv2[[#This Row],[fotoår]],")")</f>
        <v>Grane  (2004)</v>
      </c>
      <c r="F2464" s="10" t="s">
        <v>471</v>
      </c>
      <c r="G2464" s="10">
        <v>0</v>
      </c>
      <c r="H2464" s="11" t="s">
        <v>908</v>
      </c>
    </row>
    <row r="2465" spans="1:8">
      <c r="A2465" s="10" t="s">
        <v>374</v>
      </c>
      <c r="B2465" s="10" t="str">
        <f>MID(base_piv2[[#This Row],[fnr fylke]],4,25)</f>
        <v>Nordland</v>
      </c>
      <c r="C2465" s="10" t="s">
        <v>830</v>
      </c>
      <c r="D2465" s="10" t="str">
        <f>MID(base_piv2[[#This Row],[knr kommune]],6,25)</f>
        <v xml:space="preserve">Grane </v>
      </c>
      <c r="E2465" s="10" t="str">
        <f>CONCATENATE(base_piv2[[#This Row],[kommune]]," (",base_piv2[[#This Row],[fotoår]],")")</f>
        <v>Grane  (2004)</v>
      </c>
      <c r="F2465" s="10" t="s">
        <v>472</v>
      </c>
      <c r="G2465" s="10">
        <v>0</v>
      </c>
      <c r="H2465" s="11" t="s">
        <v>908</v>
      </c>
    </row>
    <row r="2466" spans="1:8">
      <c r="A2466" s="10" t="s">
        <v>374</v>
      </c>
      <c r="B2466" s="10" t="str">
        <f>MID(base_piv2[[#This Row],[fnr fylke]],4,25)</f>
        <v>Nordland</v>
      </c>
      <c r="C2466" s="10" t="s">
        <v>831</v>
      </c>
      <c r="D2466" s="10" t="str">
        <f>MID(base_piv2[[#This Row],[knr kommune]],6,25)</f>
        <v xml:space="preserve">Hattfjelldal </v>
      </c>
      <c r="E2466" s="10" t="str">
        <f>CONCATENATE(base_piv2[[#This Row],[kommune]]," (",base_piv2[[#This Row],[fotoår]],")")</f>
        <v>Hattfjelldal  (2005)</v>
      </c>
      <c r="F2466" s="10" t="s">
        <v>467</v>
      </c>
      <c r="G2466" s="10">
        <v>8</v>
      </c>
      <c r="H2466" s="11" t="s">
        <v>911</v>
      </c>
    </row>
    <row r="2467" spans="1:8">
      <c r="A2467" s="10" t="s">
        <v>374</v>
      </c>
      <c r="B2467" s="10" t="str">
        <f>MID(base_piv2[[#This Row],[fnr fylke]],4,25)</f>
        <v>Nordland</v>
      </c>
      <c r="C2467" s="10" t="s">
        <v>831</v>
      </c>
      <c r="D2467" s="10" t="str">
        <f>MID(base_piv2[[#This Row],[knr kommune]],6,25)</f>
        <v xml:space="preserve">Hattfjelldal </v>
      </c>
      <c r="E2467" s="10" t="str">
        <f>CONCATENATE(base_piv2[[#This Row],[kommune]]," (",base_piv2[[#This Row],[fotoår]],")")</f>
        <v>Hattfjelldal  (2005)</v>
      </c>
      <c r="F2467" s="10" t="s">
        <v>466</v>
      </c>
      <c r="G2467" s="10">
        <v>3</v>
      </c>
      <c r="H2467" s="11" t="s">
        <v>911</v>
      </c>
    </row>
    <row r="2468" spans="1:8">
      <c r="A2468" s="10" t="s">
        <v>374</v>
      </c>
      <c r="B2468" s="10" t="str">
        <f>MID(base_piv2[[#This Row],[fnr fylke]],4,25)</f>
        <v>Nordland</v>
      </c>
      <c r="C2468" s="10" t="s">
        <v>831</v>
      </c>
      <c r="D2468" s="10" t="str">
        <f>MID(base_piv2[[#This Row],[knr kommune]],6,25)</f>
        <v xml:space="preserve">Hattfjelldal </v>
      </c>
      <c r="E2468" s="10" t="str">
        <f>CONCATENATE(base_piv2[[#This Row],[kommune]]," (",base_piv2[[#This Row],[fotoår]],")")</f>
        <v>Hattfjelldal  (2005)</v>
      </c>
      <c r="F2468" s="10" t="s">
        <v>468</v>
      </c>
      <c r="G2468" s="10">
        <v>6</v>
      </c>
      <c r="H2468" s="11" t="s">
        <v>911</v>
      </c>
    </row>
    <row r="2469" spans="1:8">
      <c r="A2469" s="10" t="s">
        <v>374</v>
      </c>
      <c r="B2469" s="10" t="str">
        <f>MID(base_piv2[[#This Row],[fnr fylke]],4,25)</f>
        <v>Nordland</v>
      </c>
      <c r="C2469" s="10" t="s">
        <v>831</v>
      </c>
      <c r="D2469" s="10" t="str">
        <f>MID(base_piv2[[#This Row],[knr kommune]],6,25)</f>
        <v xml:space="preserve">Hattfjelldal </v>
      </c>
      <c r="E2469" s="10" t="str">
        <f>CONCATENATE(base_piv2[[#This Row],[kommune]]," (",base_piv2[[#This Row],[fotoår]],")")</f>
        <v>Hattfjelldal  (2005)</v>
      </c>
      <c r="F2469" s="10" t="s">
        <v>918</v>
      </c>
      <c r="G2469" s="10">
        <v>4</v>
      </c>
      <c r="H2469" s="11" t="s">
        <v>911</v>
      </c>
    </row>
    <row r="2470" spans="1:8">
      <c r="A2470" s="10" t="s">
        <v>374</v>
      </c>
      <c r="B2470" s="10" t="str">
        <f>MID(base_piv2[[#This Row],[fnr fylke]],4,25)</f>
        <v>Nordland</v>
      </c>
      <c r="C2470" s="10" t="s">
        <v>831</v>
      </c>
      <c r="D2470" s="10" t="str">
        <f>MID(base_piv2[[#This Row],[knr kommune]],6,25)</f>
        <v xml:space="preserve">Hattfjelldal </v>
      </c>
      <c r="E2470" s="10" t="str">
        <f>CONCATENATE(base_piv2[[#This Row],[kommune]]," (",base_piv2[[#This Row],[fotoår]],")")</f>
        <v>Hattfjelldal  (2005)</v>
      </c>
      <c r="F2470" s="10" t="s">
        <v>470</v>
      </c>
      <c r="G2470" s="10">
        <v>30</v>
      </c>
      <c r="H2470" s="11" t="s">
        <v>911</v>
      </c>
    </row>
    <row r="2471" spans="1:8">
      <c r="A2471" s="10" t="s">
        <v>374</v>
      </c>
      <c r="B2471" s="10" t="str">
        <f>MID(base_piv2[[#This Row],[fnr fylke]],4,25)</f>
        <v>Nordland</v>
      </c>
      <c r="C2471" s="10" t="s">
        <v>831</v>
      </c>
      <c r="D2471" s="10" t="str">
        <f>MID(base_piv2[[#This Row],[knr kommune]],6,25)</f>
        <v xml:space="preserve">Hattfjelldal </v>
      </c>
      <c r="E2471" s="10" t="str">
        <f>CONCATENATE(base_piv2[[#This Row],[kommune]]," (",base_piv2[[#This Row],[fotoår]],")")</f>
        <v>Hattfjelldal  (2005)</v>
      </c>
      <c r="F2471" s="10" t="s">
        <v>471</v>
      </c>
      <c r="G2471" s="10">
        <v>0</v>
      </c>
      <c r="H2471" s="11" t="s">
        <v>911</v>
      </c>
    </row>
    <row r="2472" spans="1:8">
      <c r="A2472" s="10" t="s">
        <v>374</v>
      </c>
      <c r="B2472" s="10" t="str">
        <f>MID(base_piv2[[#This Row],[fnr fylke]],4,25)</f>
        <v>Nordland</v>
      </c>
      <c r="C2472" s="10" t="s">
        <v>831</v>
      </c>
      <c r="D2472" s="10" t="str">
        <f>MID(base_piv2[[#This Row],[knr kommune]],6,25)</f>
        <v xml:space="preserve">Hattfjelldal </v>
      </c>
      <c r="E2472" s="10" t="str">
        <f>CONCATENATE(base_piv2[[#This Row],[kommune]]," (",base_piv2[[#This Row],[fotoår]],")")</f>
        <v>Hattfjelldal  (2005)</v>
      </c>
      <c r="F2472" s="10" t="s">
        <v>472</v>
      </c>
      <c r="G2472" s="10">
        <v>3</v>
      </c>
      <c r="H2472" s="11" t="s">
        <v>911</v>
      </c>
    </row>
    <row r="2473" spans="1:8">
      <c r="A2473" s="10" t="s">
        <v>374</v>
      </c>
      <c r="B2473" s="10" t="str">
        <f>MID(base_piv2[[#This Row],[fnr fylke]],4,25)</f>
        <v>Nordland</v>
      </c>
      <c r="C2473" s="10" t="s">
        <v>832</v>
      </c>
      <c r="D2473" s="10" t="str">
        <f>MID(base_piv2[[#This Row],[knr kommune]],6,25)</f>
        <v xml:space="preserve">Dønna </v>
      </c>
      <c r="E2473" s="10" t="str">
        <f>CONCATENATE(base_piv2[[#This Row],[kommune]]," (",base_piv2[[#This Row],[fotoår]],")")</f>
        <v>Dønna  (2003)</v>
      </c>
      <c r="F2473" s="10" t="s">
        <v>467</v>
      </c>
      <c r="G2473" s="10">
        <v>39</v>
      </c>
      <c r="H2473" s="11" t="s">
        <v>904</v>
      </c>
    </row>
    <row r="2474" spans="1:8">
      <c r="A2474" s="10" t="s">
        <v>374</v>
      </c>
      <c r="B2474" s="10" t="str">
        <f>MID(base_piv2[[#This Row],[fnr fylke]],4,25)</f>
        <v>Nordland</v>
      </c>
      <c r="C2474" s="10" t="s">
        <v>832</v>
      </c>
      <c r="D2474" s="10" t="str">
        <f>MID(base_piv2[[#This Row],[knr kommune]],6,25)</f>
        <v xml:space="preserve">Dønna </v>
      </c>
      <c r="E2474" s="10" t="str">
        <f>CONCATENATE(base_piv2[[#This Row],[kommune]]," (",base_piv2[[#This Row],[fotoår]],")")</f>
        <v>Dønna  (2003)</v>
      </c>
      <c r="F2474" s="10" t="s">
        <v>466</v>
      </c>
      <c r="G2474" s="10">
        <v>12</v>
      </c>
      <c r="H2474" s="11" t="s">
        <v>904</v>
      </c>
    </row>
    <row r="2475" spans="1:8">
      <c r="A2475" s="10" t="s">
        <v>374</v>
      </c>
      <c r="B2475" s="10" t="str">
        <f>MID(base_piv2[[#This Row],[fnr fylke]],4,25)</f>
        <v>Nordland</v>
      </c>
      <c r="C2475" s="10" t="s">
        <v>832</v>
      </c>
      <c r="D2475" s="10" t="str">
        <f>MID(base_piv2[[#This Row],[knr kommune]],6,25)</f>
        <v xml:space="preserve">Dønna </v>
      </c>
      <c r="E2475" s="10" t="str">
        <f>CONCATENATE(base_piv2[[#This Row],[kommune]]," (",base_piv2[[#This Row],[fotoår]],")")</f>
        <v>Dønna  (2003)</v>
      </c>
      <c r="F2475" s="10" t="s">
        <v>468</v>
      </c>
      <c r="G2475" s="10">
        <v>8</v>
      </c>
      <c r="H2475" s="11" t="s">
        <v>904</v>
      </c>
    </row>
    <row r="2476" spans="1:8">
      <c r="A2476" s="10" t="s">
        <v>374</v>
      </c>
      <c r="B2476" s="10" t="str">
        <f>MID(base_piv2[[#This Row],[fnr fylke]],4,25)</f>
        <v>Nordland</v>
      </c>
      <c r="C2476" s="10" t="s">
        <v>832</v>
      </c>
      <c r="D2476" s="10" t="str">
        <f>MID(base_piv2[[#This Row],[knr kommune]],6,25)</f>
        <v xml:space="preserve">Dønna </v>
      </c>
      <c r="E2476" s="10" t="str">
        <f>CONCATENATE(base_piv2[[#This Row],[kommune]]," (",base_piv2[[#This Row],[fotoår]],")")</f>
        <v>Dønna  (2003)</v>
      </c>
      <c r="F2476" s="10" t="s">
        <v>918</v>
      </c>
      <c r="G2476" s="10">
        <v>0</v>
      </c>
      <c r="H2476" s="11" t="s">
        <v>904</v>
      </c>
    </row>
    <row r="2477" spans="1:8">
      <c r="A2477" s="10" t="s">
        <v>374</v>
      </c>
      <c r="B2477" s="10" t="str">
        <f>MID(base_piv2[[#This Row],[fnr fylke]],4,25)</f>
        <v>Nordland</v>
      </c>
      <c r="C2477" s="10" t="s">
        <v>832</v>
      </c>
      <c r="D2477" s="10" t="str">
        <f>MID(base_piv2[[#This Row],[knr kommune]],6,25)</f>
        <v xml:space="preserve">Dønna </v>
      </c>
      <c r="E2477" s="10" t="str">
        <f>CONCATENATE(base_piv2[[#This Row],[kommune]]," (",base_piv2[[#This Row],[fotoår]],")")</f>
        <v>Dønna  (2003)</v>
      </c>
      <c r="F2477" s="10" t="s">
        <v>470</v>
      </c>
      <c r="G2477" s="10">
        <v>27</v>
      </c>
      <c r="H2477" s="11" t="s">
        <v>904</v>
      </c>
    </row>
    <row r="2478" spans="1:8">
      <c r="A2478" s="10" t="s">
        <v>374</v>
      </c>
      <c r="B2478" s="10" t="str">
        <f>MID(base_piv2[[#This Row],[fnr fylke]],4,25)</f>
        <v>Nordland</v>
      </c>
      <c r="C2478" s="10" t="s">
        <v>832</v>
      </c>
      <c r="D2478" s="10" t="str">
        <f>MID(base_piv2[[#This Row],[knr kommune]],6,25)</f>
        <v xml:space="preserve">Dønna </v>
      </c>
      <c r="E2478" s="10" t="str">
        <f>CONCATENATE(base_piv2[[#This Row],[kommune]]," (",base_piv2[[#This Row],[fotoår]],")")</f>
        <v>Dønna  (2003)</v>
      </c>
      <c r="F2478" s="10" t="s">
        <v>471</v>
      </c>
      <c r="G2478" s="10">
        <v>9</v>
      </c>
      <c r="H2478" s="11" t="s">
        <v>904</v>
      </c>
    </row>
    <row r="2479" spans="1:8">
      <c r="A2479" s="10" t="s">
        <v>374</v>
      </c>
      <c r="B2479" s="10" t="str">
        <f>MID(base_piv2[[#This Row],[fnr fylke]],4,25)</f>
        <v>Nordland</v>
      </c>
      <c r="C2479" s="10" t="s">
        <v>832</v>
      </c>
      <c r="D2479" s="10" t="str">
        <f>MID(base_piv2[[#This Row],[knr kommune]],6,25)</f>
        <v xml:space="preserve">Dønna </v>
      </c>
      <c r="E2479" s="10" t="str">
        <f>CONCATENATE(base_piv2[[#This Row],[kommune]]," (",base_piv2[[#This Row],[fotoår]],")")</f>
        <v>Dønna  (2003)</v>
      </c>
      <c r="F2479" s="10" t="s">
        <v>472</v>
      </c>
      <c r="G2479" s="10">
        <v>6</v>
      </c>
      <c r="H2479" s="11" t="s">
        <v>904</v>
      </c>
    </row>
    <row r="2480" spans="1:8">
      <c r="A2480" s="10" t="s">
        <v>374</v>
      </c>
      <c r="B2480" s="10" t="str">
        <f>MID(base_piv2[[#This Row],[fnr fylke]],4,25)</f>
        <v>Nordland</v>
      </c>
      <c r="C2480" s="10" t="s">
        <v>833</v>
      </c>
      <c r="D2480" s="10" t="str">
        <f>MID(base_piv2[[#This Row],[knr kommune]],6,25)</f>
        <v xml:space="preserve">Nesna </v>
      </c>
      <c r="E2480" s="10" t="str">
        <f>CONCATENATE(base_piv2[[#This Row],[kommune]]," (",base_piv2[[#This Row],[fotoår]],")")</f>
        <v>Nesna  (2005)</v>
      </c>
      <c r="F2480" s="10" t="s">
        <v>467</v>
      </c>
      <c r="G2480" s="10">
        <v>17</v>
      </c>
      <c r="H2480" s="11" t="s">
        <v>911</v>
      </c>
    </row>
    <row r="2481" spans="1:8">
      <c r="A2481" s="10" t="s">
        <v>374</v>
      </c>
      <c r="B2481" s="10" t="str">
        <f>MID(base_piv2[[#This Row],[fnr fylke]],4,25)</f>
        <v>Nordland</v>
      </c>
      <c r="C2481" s="10" t="s">
        <v>833</v>
      </c>
      <c r="D2481" s="10" t="str">
        <f>MID(base_piv2[[#This Row],[knr kommune]],6,25)</f>
        <v xml:space="preserve">Nesna </v>
      </c>
      <c r="E2481" s="10" t="str">
        <f>CONCATENATE(base_piv2[[#This Row],[kommune]]," (",base_piv2[[#This Row],[fotoår]],")")</f>
        <v>Nesna  (2005)</v>
      </c>
      <c r="F2481" s="10" t="s">
        <v>466</v>
      </c>
      <c r="G2481" s="10">
        <v>3</v>
      </c>
      <c r="H2481" s="11" t="s">
        <v>911</v>
      </c>
    </row>
    <row r="2482" spans="1:8">
      <c r="A2482" s="10" t="s">
        <v>374</v>
      </c>
      <c r="B2482" s="10" t="str">
        <f>MID(base_piv2[[#This Row],[fnr fylke]],4,25)</f>
        <v>Nordland</v>
      </c>
      <c r="C2482" s="10" t="s">
        <v>833</v>
      </c>
      <c r="D2482" s="10" t="str">
        <f>MID(base_piv2[[#This Row],[knr kommune]],6,25)</f>
        <v xml:space="preserve">Nesna </v>
      </c>
      <c r="E2482" s="10" t="str">
        <f>CONCATENATE(base_piv2[[#This Row],[kommune]]," (",base_piv2[[#This Row],[fotoår]],")")</f>
        <v>Nesna  (2005)</v>
      </c>
      <c r="F2482" s="10" t="s">
        <v>468</v>
      </c>
      <c r="G2482" s="10">
        <v>10</v>
      </c>
      <c r="H2482" s="11" t="s">
        <v>911</v>
      </c>
    </row>
    <row r="2483" spans="1:8">
      <c r="A2483" s="10" t="s">
        <v>374</v>
      </c>
      <c r="B2483" s="10" t="str">
        <f>MID(base_piv2[[#This Row],[fnr fylke]],4,25)</f>
        <v>Nordland</v>
      </c>
      <c r="C2483" s="10" t="s">
        <v>833</v>
      </c>
      <c r="D2483" s="10" t="str">
        <f>MID(base_piv2[[#This Row],[knr kommune]],6,25)</f>
        <v xml:space="preserve">Nesna </v>
      </c>
      <c r="E2483" s="10" t="str">
        <f>CONCATENATE(base_piv2[[#This Row],[kommune]]," (",base_piv2[[#This Row],[fotoår]],")")</f>
        <v>Nesna  (2005)</v>
      </c>
      <c r="F2483" s="10" t="s">
        <v>918</v>
      </c>
      <c r="G2483" s="10">
        <v>6</v>
      </c>
      <c r="H2483" s="11" t="s">
        <v>911</v>
      </c>
    </row>
    <row r="2484" spans="1:8">
      <c r="A2484" s="10" t="s">
        <v>374</v>
      </c>
      <c r="B2484" s="10" t="str">
        <f>MID(base_piv2[[#This Row],[fnr fylke]],4,25)</f>
        <v>Nordland</v>
      </c>
      <c r="C2484" s="10" t="s">
        <v>833</v>
      </c>
      <c r="D2484" s="10" t="str">
        <f>MID(base_piv2[[#This Row],[knr kommune]],6,25)</f>
        <v xml:space="preserve">Nesna </v>
      </c>
      <c r="E2484" s="10" t="str">
        <f>CONCATENATE(base_piv2[[#This Row],[kommune]]," (",base_piv2[[#This Row],[fotoår]],")")</f>
        <v>Nesna  (2005)</v>
      </c>
      <c r="F2484" s="10" t="s">
        <v>470</v>
      </c>
      <c r="G2484" s="10">
        <v>18</v>
      </c>
      <c r="H2484" s="11" t="s">
        <v>911</v>
      </c>
    </row>
    <row r="2485" spans="1:8">
      <c r="A2485" s="10" t="s">
        <v>374</v>
      </c>
      <c r="B2485" s="10" t="str">
        <f>MID(base_piv2[[#This Row],[fnr fylke]],4,25)</f>
        <v>Nordland</v>
      </c>
      <c r="C2485" s="10" t="s">
        <v>833</v>
      </c>
      <c r="D2485" s="10" t="str">
        <f>MID(base_piv2[[#This Row],[knr kommune]],6,25)</f>
        <v xml:space="preserve">Nesna </v>
      </c>
      <c r="E2485" s="10" t="str">
        <f>CONCATENATE(base_piv2[[#This Row],[kommune]]," (",base_piv2[[#This Row],[fotoår]],")")</f>
        <v>Nesna  (2005)</v>
      </c>
      <c r="F2485" s="10" t="s">
        <v>471</v>
      </c>
      <c r="G2485" s="10">
        <v>9</v>
      </c>
      <c r="H2485" s="11" t="s">
        <v>911</v>
      </c>
    </row>
    <row r="2486" spans="1:8">
      <c r="A2486" s="10" t="s">
        <v>374</v>
      </c>
      <c r="B2486" s="10" t="str">
        <f>MID(base_piv2[[#This Row],[fnr fylke]],4,25)</f>
        <v>Nordland</v>
      </c>
      <c r="C2486" s="10" t="s">
        <v>833</v>
      </c>
      <c r="D2486" s="10" t="str">
        <f>MID(base_piv2[[#This Row],[knr kommune]],6,25)</f>
        <v xml:space="preserve">Nesna </v>
      </c>
      <c r="E2486" s="10" t="str">
        <f>CONCATENATE(base_piv2[[#This Row],[kommune]]," (",base_piv2[[#This Row],[fotoår]],")")</f>
        <v>Nesna  (2005)</v>
      </c>
      <c r="F2486" s="10" t="s">
        <v>472</v>
      </c>
      <c r="G2486" s="10">
        <v>12</v>
      </c>
      <c r="H2486" s="11" t="s">
        <v>911</v>
      </c>
    </row>
    <row r="2487" spans="1:8">
      <c r="A2487" s="10" t="s">
        <v>374</v>
      </c>
      <c r="B2487" s="10" t="str">
        <f>MID(base_piv2[[#This Row],[fnr fylke]],4,25)</f>
        <v>Nordland</v>
      </c>
      <c r="C2487" s="10" t="s">
        <v>834</v>
      </c>
      <c r="D2487" s="10" t="str">
        <f>MID(base_piv2[[#This Row],[knr kommune]],6,25)</f>
        <v xml:space="preserve">Hemnes </v>
      </c>
      <c r="E2487" s="10" t="str">
        <f>CONCATENATE(base_piv2[[#This Row],[kommune]]," (",base_piv2[[#This Row],[fotoår]],")")</f>
        <v>Hemnes  (2002)</v>
      </c>
      <c r="F2487" s="10" t="s">
        <v>467</v>
      </c>
      <c r="G2487" s="10">
        <v>16</v>
      </c>
      <c r="H2487" s="11" t="s">
        <v>906</v>
      </c>
    </row>
    <row r="2488" spans="1:8">
      <c r="A2488" s="10" t="s">
        <v>374</v>
      </c>
      <c r="B2488" s="10" t="str">
        <f>MID(base_piv2[[#This Row],[fnr fylke]],4,25)</f>
        <v>Nordland</v>
      </c>
      <c r="C2488" s="10" t="s">
        <v>834</v>
      </c>
      <c r="D2488" s="10" t="str">
        <f>MID(base_piv2[[#This Row],[knr kommune]],6,25)</f>
        <v xml:space="preserve">Hemnes </v>
      </c>
      <c r="E2488" s="10" t="str">
        <f>CONCATENATE(base_piv2[[#This Row],[kommune]]," (",base_piv2[[#This Row],[fotoår]],")")</f>
        <v>Hemnes  (2002)</v>
      </c>
      <c r="F2488" s="10" t="s">
        <v>466</v>
      </c>
      <c r="G2488" s="10">
        <v>4</v>
      </c>
      <c r="H2488" s="11" t="s">
        <v>906</v>
      </c>
    </row>
    <row r="2489" spans="1:8">
      <c r="A2489" s="10" t="s">
        <v>374</v>
      </c>
      <c r="B2489" s="10" t="str">
        <f>MID(base_piv2[[#This Row],[fnr fylke]],4,25)</f>
        <v>Nordland</v>
      </c>
      <c r="C2489" s="10" t="s">
        <v>834</v>
      </c>
      <c r="D2489" s="10" t="str">
        <f>MID(base_piv2[[#This Row],[knr kommune]],6,25)</f>
        <v xml:space="preserve">Hemnes </v>
      </c>
      <c r="E2489" s="10" t="str">
        <f>CONCATENATE(base_piv2[[#This Row],[kommune]]," (",base_piv2[[#This Row],[fotoår]],")")</f>
        <v>Hemnes  (2002)</v>
      </c>
      <c r="F2489" s="10" t="s">
        <v>468</v>
      </c>
      <c r="G2489" s="10">
        <v>24</v>
      </c>
      <c r="H2489" s="11" t="s">
        <v>906</v>
      </c>
    </row>
    <row r="2490" spans="1:8">
      <c r="A2490" s="10" t="s">
        <v>374</v>
      </c>
      <c r="B2490" s="10" t="str">
        <f>MID(base_piv2[[#This Row],[fnr fylke]],4,25)</f>
        <v>Nordland</v>
      </c>
      <c r="C2490" s="10" t="s">
        <v>834</v>
      </c>
      <c r="D2490" s="10" t="str">
        <f>MID(base_piv2[[#This Row],[knr kommune]],6,25)</f>
        <v xml:space="preserve">Hemnes </v>
      </c>
      <c r="E2490" s="10" t="str">
        <f>CONCATENATE(base_piv2[[#This Row],[kommune]]," (",base_piv2[[#This Row],[fotoår]],")")</f>
        <v>Hemnes  (2002)</v>
      </c>
      <c r="F2490" s="10" t="s">
        <v>918</v>
      </c>
      <c r="G2490" s="10">
        <v>7</v>
      </c>
      <c r="H2490" s="11" t="s">
        <v>906</v>
      </c>
    </row>
    <row r="2491" spans="1:8">
      <c r="A2491" s="10" t="s">
        <v>374</v>
      </c>
      <c r="B2491" s="10" t="str">
        <f>MID(base_piv2[[#This Row],[fnr fylke]],4,25)</f>
        <v>Nordland</v>
      </c>
      <c r="C2491" s="10" t="s">
        <v>834</v>
      </c>
      <c r="D2491" s="10" t="str">
        <f>MID(base_piv2[[#This Row],[knr kommune]],6,25)</f>
        <v xml:space="preserve">Hemnes </v>
      </c>
      <c r="E2491" s="10" t="str">
        <f>CONCATENATE(base_piv2[[#This Row],[kommune]]," (",base_piv2[[#This Row],[fotoår]],")")</f>
        <v>Hemnes  (2002)</v>
      </c>
      <c r="F2491" s="10" t="s">
        <v>470</v>
      </c>
      <c r="G2491" s="10">
        <v>45</v>
      </c>
      <c r="H2491" s="11" t="s">
        <v>906</v>
      </c>
    </row>
    <row r="2492" spans="1:8">
      <c r="A2492" s="10" t="s">
        <v>374</v>
      </c>
      <c r="B2492" s="10" t="str">
        <f>MID(base_piv2[[#This Row],[fnr fylke]],4,25)</f>
        <v>Nordland</v>
      </c>
      <c r="C2492" s="10" t="s">
        <v>834</v>
      </c>
      <c r="D2492" s="10" t="str">
        <f>MID(base_piv2[[#This Row],[knr kommune]],6,25)</f>
        <v xml:space="preserve">Hemnes </v>
      </c>
      <c r="E2492" s="10" t="str">
        <f>CONCATENATE(base_piv2[[#This Row],[kommune]]," (",base_piv2[[#This Row],[fotoår]],")")</f>
        <v>Hemnes  (2002)</v>
      </c>
      <c r="F2492" s="10" t="s">
        <v>471</v>
      </c>
      <c r="G2492" s="10">
        <v>1</v>
      </c>
      <c r="H2492" s="11" t="s">
        <v>906</v>
      </c>
    </row>
    <row r="2493" spans="1:8">
      <c r="A2493" s="10" t="s">
        <v>374</v>
      </c>
      <c r="B2493" s="10" t="str">
        <f>MID(base_piv2[[#This Row],[fnr fylke]],4,25)</f>
        <v>Nordland</v>
      </c>
      <c r="C2493" s="10" t="s">
        <v>834</v>
      </c>
      <c r="D2493" s="10" t="str">
        <f>MID(base_piv2[[#This Row],[knr kommune]],6,25)</f>
        <v xml:space="preserve">Hemnes </v>
      </c>
      <c r="E2493" s="10" t="str">
        <f>CONCATENATE(base_piv2[[#This Row],[kommune]]," (",base_piv2[[#This Row],[fotoår]],")")</f>
        <v>Hemnes  (2002)</v>
      </c>
      <c r="F2493" s="10" t="s">
        <v>472</v>
      </c>
      <c r="G2493" s="10">
        <v>2</v>
      </c>
      <c r="H2493" s="11" t="s">
        <v>906</v>
      </c>
    </row>
    <row r="2494" spans="1:8">
      <c r="A2494" s="10" t="s">
        <v>374</v>
      </c>
      <c r="B2494" s="10" t="str">
        <f>MID(base_piv2[[#This Row],[fnr fylke]],4,25)</f>
        <v>Nordland</v>
      </c>
      <c r="C2494" s="10" t="s">
        <v>835</v>
      </c>
      <c r="D2494" s="10" t="str">
        <f>MID(base_piv2[[#This Row],[knr kommune]],6,25)</f>
        <v xml:space="preserve">Rana </v>
      </c>
      <c r="E2494" s="10" t="str">
        <f>CONCATENATE(base_piv2[[#This Row],[kommune]]," (",base_piv2[[#This Row],[fotoår]],")")</f>
        <v>Rana  (2003)</v>
      </c>
      <c r="F2494" s="10" t="s">
        <v>467</v>
      </c>
      <c r="G2494" s="10">
        <v>49</v>
      </c>
      <c r="H2494" s="11" t="s">
        <v>904</v>
      </c>
    </row>
    <row r="2495" spans="1:8">
      <c r="A2495" s="10" t="s">
        <v>374</v>
      </c>
      <c r="B2495" s="10" t="str">
        <f>MID(base_piv2[[#This Row],[fnr fylke]],4,25)</f>
        <v>Nordland</v>
      </c>
      <c r="C2495" s="10" t="s">
        <v>835</v>
      </c>
      <c r="D2495" s="10" t="str">
        <f>MID(base_piv2[[#This Row],[knr kommune]],6,25)</f>
        <v xml:space="preserve">Rana </v>
      </c>
      <c r="E2495" s="10" t="str">
        <f>CONCATENATE(base_piv2[[#This Row],[kommune]]," (",base_piv2[[#This Row],[fotoår]],")")</f>
        <v>Rana  (2003)</v>
      </c>
      <c r="F2495" s="10" t="s">
        <v>466</v>
      </c>
      <c r="G2495" s="10">
        <v>15</v>
      </c>
      <c r="H2495" s="11" t="s">
        <v>904</v>
      </c>
    </row>
    <row r="2496" spans="1:8">
      <c r="A2496" s="10" t="s">
        <v>374</v>
      </c>
      <c r="B2496" s="10" t="str">
        <f>MID(base_piv2[[#This Row],[fnr fylke]],4,25)</f>
        <v>Nordland</v>
      </c>
      <c r="C2496" s="10" t="s">
        <v>835</v>
      </c>
      <c r="D2496" s="10" t="str">
        <f>MID(base_piv2[[#This Row],[knr kommune]],6,25)</f>
        <v xml:space="preserve">Rana </v>
      </c>
      <c r="E2496" s="10" t="str">
        <f>CONCATENATE(base_piv2[[#This Row],[kommune]]," (",base_piv2[[#This Row],[fotoår]],")")</f>
        <v>Rana  (2003)</v>
      </c>
      <c r="F2496" s="10" t="s">
        <v>468</v>
      </c>
      <c r="G2496" s="10">
        <v>15</v>
      </c>
      <c r="H2496" s="11" t="s">
        <v>904</v>
      </c>
    </row>
    <row r="2497" spans="1:8">
      <c r="A2497" s="10" t="s">
        <v>374</v>
      </c>
      <c r="B2497" s="10" t="str">
        <f>MID(base_piv2[[#This Row],[fnr fylke]],4,25)</f>
        <v>Nordland</v>
      </c>
      <c r="C2497" s="10" t="s">
        <v>835</v>
      </c>
      <c r="D2497" s="10" t="str">
        <f>MID(base_piv2[[#This Row],[knr kommune]],6,25)</f>
        <v xml:space="preserve">Rana </v>
      </c>
      <c r="E2497" s="10" t="str">
        <f>CONCATENATE(base_piv2[[#This Row],[kommune]]," (",base_piv2[[#This Row],[fotoår]],")")</f>
        <v>Rana  (2003)</v>
      </c>
      <c r="F2497" s="10" t="s">
        <v>918</v>
      </c>
      <c r="G2497" s="10">
        <v>8</v>
      </c>
      <c r="H2497" s="11" t="s">
        <v>904</v>
      </c>
    </row>
    <row r="2498" spans="1:8">
      <c r="A2498" s="10" t="s">
        <v>374</v>
      </c>
      <c r="B2498" s="10" t="str">
        <f>MID(base_piv2[[#This Row],[fnr fylke]],4,25)</f>
        <v>Nordland</v>
      </c>
      <c r="C2498" s="10" t="s">
        <v>835</v>
      </c>
      <c r="D2498" s="10" t="str">
        <f>MID(base_piv2[[#This Row],[knr kommune]],6,25)</f>
        <v xml:space="preserve">Rana </v>
      </c>
      <c r="E2498" s="10" t="str">
        <f>CONCATENATE(base_piv2[[#This Row],[kommune]]," (",base_piv2[[#This Row],[fotoår]],")")</f>
        <v>Rana  (2003)</v>
      </c>
      <c r="F2498" s="10" t="s">
        <v>470</v>
      </c>
      <c r="G2498" s="10">
        <v>16</v>
      </c>
      <c r="H2498" s="11" t="s">
        <v>904</v>
      </c>
    </row>
    <row r="2499" spans="1:8">
      <c r="A2499" s="10" t="s">
        <v>374</v>
      </c>
      <c r="B2499" s="10" t="str">
        <f>MID(base_piv2[[#This Row],[fnr fylke]],4,25)</f>
        <v>Nordland</v>
      </c>
      <c r="C2499" s="10" t="s">
        <v>835</v>
      </c>
      <c r="D2499" s="10" t="str">
        <f>MID(base_piv2[[#This Row],[knr kommune]],6,25)</f>
        <v xml:space="preserve">Rana </v>
      </c>
      <c r="E2499" s="10" t="str">
        <f>CONCATENATE(base_piv2[[#This Row],[kommune]]," (",base_piv2[[#This Row],[fotoår]],")")</f>
        <v>Rana  (2003)</v>
      </c>
      <c r="F2499" s="10" t="s">
        <v>471</v>
      </c>
      <c r="G2499" s="10">
        <v>4</v>
      </c>
      <c r="H2499" s="11" t="s">
        <v>904</v>
      </c>
    </row>
    <row r="2500" spans="1:8">
      <c r="A2500" s="10" t="s">
        <v>374</v>
      </c>
      <c r="B2500" s="10" t="str">
        <f>MID(base_piv2[[#This Row],[fnr fylke]],4,25)</f>
        <v>Nordland</v>
      </c>
      <c r="C2500" s="10" t="s">
        <v>835</v>
      </c>
      <c r="D2500" s="10" t="str">
        <f>MID(base_piv2[[#This Row],[knr kommune]],6,25)</f>
        <v xml:space="preserve">Rana </v>
      </c>
      <c r="E2500" s="10" t="str">
        <f>CONCATENATE(base_piv2[[#This Row],[kommune]]," (",base_piv2[[#This Row],[fotoår]],")")</f>
        <v>Rana  (2003)</v>
      </c>
      <c r="F2500" s="10" t="s">
        <v>472</v>
      </c>
      <c r="G2500" s="10">
        <v>1</v>
      </c>
      <c r="H2500" s="11" t="s">
        <v>904</v>
      </c>
    </row>
    <row r="2501" spans="1:8">
      <c r="A2501" s="10" t="s">
        <v>374</v>
      </c>
      <c r="B2501" s="10" t="str">
        <f>MID(base_piv2[[#This Row],[fnr fylke]],4,25)</f>
        <v>Nordland</v>
      </c>
      <c r="C2501" s="10" t="s">
        <v>836</v>
      </c>
      <c r="D2501" s="10" t="str">
        <f>MID(base_piv2[[#This Row],[knr kommune]],6,25)</f>
        <v xml:space="preserve">Lurøy </v>
      </c>
      <c r="E2501" s="10" t="str">
        <f>CONCATENATE(base_piv2[[#This Row],[kommune]]," (",base_piv2[[#This Row],[fotoår]],")")</f>
        <v>Lurøy  (2004)</v>
      </c>
      <c r="F2501" s="10" t="s">
        <v>467</v>
      </c>
      <c r="G2501" s="10">
        <v>66</v>
      </c>
      <c r="H2501" s="11" t="s">
        <v>908</v>
      </c>
    </row>
    <row r="2502" spans="1:8">
      <c r="A2502" s="10" t="s">
        <v>374</v>
      </c>
      <c r="B2502" s="10" t="str">
        <f>MID(base_piv2[[#This Row],[fnr fylke]],4,25)</f>
        <v>Nordland</v>
      </c>
      <c r="C2502" s="10" t="s">
        <v>836</v>
      </c>
      <c r="D2502" s="10" t="str">
        <f>MID(base_piv2[[#This Row],[knr kommune]],6,25)</f>
        <v xml:space="preserve">Lurøy </v>
      </c>
      <c r="E2502" s="10" t="str">
        <f>CONCATENATE(base_piv2[[#This Row],[kommune]]," (",base_piv2[[#This Row],[fotoår]],")")</f>
        <v>Lurøy  (2004)</v>
      </c>
      <c r="F2502" s="10" t="s">
        <v>466</v>
      </c>
      <c r="G2502" s="10">
        <v>10</v>
      </c>
      <c r="H2502" s="11" t="s">
        <v>908</v>
      </c>
    </row>
    <row r="2503" spans="1:8">
      <c r="A2503" s="10" t="s">
        <v>374</v>
      </c>
      <c r="B2503" s="10" t="str">
        <f>MID(base_piv2[[#This Row],[fnr fylke]],4,25)</f>
        <v>Nordland</v>
      </c>
      <c r="C2503" s="10" t="s">
        <v>836</v>
      </c>
      <c r="D2503" s="10" t="str">
        <f>MID(base_piv2[[#This Row],[knr kommune]],6,25)</f>
        <v xml:space="preserve">Lurøy </v>
      </c>
      <c r="E2503" s="10" t="str">
        <f>CONCATENATE(base_piv2[[#This Row],[kommune]]," (",base_piv2[[#This Row],[fotoår]],")")</f>
        <v>Lurøy  (2004)</v>
      </c>
      <c r="F2503" s="10" t="s">
        <v>468</v>
      </c>
      <c r="G2503" s="10">
        <v>4</v>
      </c>
      <c r="H2503" s="11" t="s">
        <v>908</v>
      </c>
    </row>
    <row r="2504" spans="1:8">
      <c r="A2504" s="10" t="s">
        <v>374</v>
      </c>
      <c r="B2504" s="10" t="str">
        <f>MID(base_piv2[[#This Row],[fnr fylke]],4,25)</f>
        <v>Nordland</v>
      </c>
      <c r="C2504" s="10" t="s">
        <v>836</v>
      </c>
      <c r="D2504" s="10" t="str">
        <f>MID(base_piv2[[#This Row],[knr kommune]],6,25)</f>
        <v xml:space="preserve">Lurøy </v>
      </c>
      <c r="E2504" s="10" t="str">
        <f>CONCATENATE(base_piv2[[#This Row],[kommune]]," (",base_piv2[[#This Row],[fotoår]],")")</f>
        <v>Lurøy  (2004)</v>
      </c>
      <c r="F2504" s="10" t="s">
        <v>918</v>
      </c>
      <c r="G2504" s="10">
        <v>20</v>
      </c>
      <c r="H2504" s="11" t="s">
        <v>908</v>
      </c>
    </row>
    <row r="2505" spans="1:8">
      <c r="A2505" s="10" t="s">
        <v>374</v>
      </c>
      <c r="B2505" s="10" t="str">
        <f>MID(base_piv2[[#This Row],[fnr fylke]],4,25)</f>
        <v>Nordland</v>
      </c>
      <c r="C2505" s="10" t="s">
        <v>836</v>
      </c>
      <c r="D2505" s="10" t="str">
        <f>MID(base_piv2[[#This Row],[knr kommune]],6,25)</f>
        <v xml:space="preserve">Lurøy </v>
      </c>
      <c r="E2505" s="10" t="str">
        <f>CONCATENATE(base_piv2[[#This Row],[kommune]]," (",base_piv2[[#This Row],[fotoår]],")")</f>
        <v>Lurøy  (2004)</v>
      </c>
      <c r="F2505" s="10" t="s">
        <v>470</v>
      </c>
      <c r="G2505" s="10">
        <v>16</v>
      </c>
      <c r="H2505" s="11" t="s">
        <v>908</v>
      </c>
    </row>
    <row r="2506" spans="1:8">
      <c r="A2506" s="10" t="s">
        <v>374</v>
      </c>
      <c r="B2506" s="10" t="str">
        <f>MID(base_piv2[[#This Row],[fnr fylke]],4,25)</f>
        <v>Nordland</v>
      </c>
      <c r="C2506" s="10" t="s">
        <v>836</v>
      </c>
      <c r="D2506" s="10" t="str">
        <f>MID(base_piv2[[#This Row],[knr kommune]],6,25)</f>
        <v xml:space="preserve">Lurøy </v>
      </c>
      <c r="E2506" s="10" t="str">
        <f>CONCATENATE(base_piv2[[#This Row],[kommune]]," (",base_piv2[[#This Row],[fotoår]],")")</f>
        <v>Lurøy  (2004)</v>
      </c>
      <c r="F2506" s="10" t="s">
        <v>471</v>
      </c>
      <c r="G2506" s="10">
        <v>15</v>
      </c>
      <c r="H2506" s="11" t="s">
        <v>908</v>
      </c>
    </row>
    <row r="2507" spans="1:8">
      <c r="A2507" s="10" t="s">
        <v>374</v>
      </c>
      <c r="B2507" s="10" t="str">
        <f>MID(base_piv2[[#This Row],[fnr fylke]],4,25)</f>
        <v>Nordland</v>
      </c>
      <c r="C2507" s="10" t="s">
        <v>836</v>
      </c>
      <c r="D2507" s="10" t="str">
        <f>MID(base_piv2[[#This Row],[knr kommune]],6,25)</f>
        <v xml:space="preserve">Lurøy </v>
      </c>
      <c r="E2507" s="10" t="str">
        <f>CONCATENATE(base_piv2[[#This Row],[kommune]]," (",base_piv2[[#This Row],[fotoår]],")")</f>
        <v>Lurøy  (2004)</v>
      </c>
      <c r="F2507" s="10" t="s">
        <v>472</v>
      </c>
      <c r="G2507" s="10">
        <v>5</v>
      </c>
      <c r="H2507" s="11" t="s">
        <v>908</v>
      </c>
    </row>
    <row r="2508" spans="1:8">
      <c r="A2508" s="10" t="s">
        <v>374</v>
      </c>
      <c r="B2508" s="10" t="str">
        <f>MID(base_piv2[[#This Row],[fnr fylke]],4,25)</f>
        <v>Nordland</v>
      </c>
      <c r="C2508" s="10" t="s">
        <v>837</v>
      </c>
      <c r="D2508" s="10" t="str">
        <f>MID(base_piv2[[#This Row],[knr kommune]],6,25)</f>
        <v xml:space="preserve">Træna </v>
      </c>
      <c r="E2508" s="10" t="str">
        <f>CONCATENATE(base_piv2[[#This Row],[kommune]]," (",base_piv2[[#This Row],[fotoår]],")")</f>
        <v>Træna  (2005)</v>
      </c>
      <c r="F2508" s="10" t="s">
        <v>467</v>
      </c>
      <c r="G2508" s="10">
        <v>0</v>
      </c>
      <c r="H2508" s="11" t="s">
        <v>911</v>
      </c>
    </row>
    <row r="2509" spans="1:8">
      <c r="A2509" s="10" t="s">
        <v>374</v>
      </c>
      <c r="B2509" s="10" t="str">
        <f>MID(base_piv2[[#This Row],[fnr fylke]],4,25)</f>
        <v>Nordland</v>
      </c>
      <c r="C2509" s="10" t="s">
        <v>837</v>
      </c>
      <c r="D2509" s="10" t="str">
        <f>MID(base_piv2[[#This Row],[knr kommune]],6,25)</f>
        <v xml:space="preserve">Træna </v>
      </c>
      <c r="E2509" s="10" t="str">
        <f>CONCATENATE(base_piv2[[#This Row],[kommune]]," (",base_piv2[[#This Row],[fotoår]],")")</f>
        <v>Træna  (2005)</v>
      </c>
      <c r="F2509" s="10" t="s">
        <v>466</v>
      </c>
      <c r="G2509" s="10">
        <v>0</v>
      </c>
      <c r="H2509" s="11" t="s">
        <v>911</v>
      </c>
    </row>
    <row r="2510" spans="1:8">
      <c r="A2510" s="10" t="s">
        <v>374</v>
      </c>
      <c r="B2510" s="10" t="str">
        <f>MID(base_piv2[[#This Row],[fnr fylke]],4,25)</f>
        <v>Nordland</v>
      </c>
      <c r="C2510" s="10" t="s">
        <v>837</v>
      </c>
      <c r="D2510" s="10" t="str">
        <f>MID(base_piv2[[#This Row],[knr kommune]],6,25)</f>
        <v xml:space="preserve">Træna </v>
      </c>
      <c r="E2510" s="10" t="str">
        <f>CONCATENATE(base_piv2[[#This Row],[kommune]]," (",base_piv2[[#This Row],[fotoår]],")")</f>
        <v>Træna  (2005)</v>
      </c>
      <c r="F2510" s="10" t="s">
        <v>468</v>
      </c>
      <c r="G2510" s="10">
        <v>0</v>
      </c>
      <c r="H2510" s="11" t="s">
        <v>911</v>
      </c>
    </row>
    <row r="2511" spans="1:8">
      <c r="A2511" s="10" t="s">
        <v>374</v>
      </c>
      <c r="B2511" s="10" t="str">
        <f>MID(base_piv2[[#This Row],[fnr fylke]],4,25)</f>
        <v>Nordland</v>
      </c>
      <c r="C2511" s="10" t="s">
        <v>837</v>
      </c>
      <c r="D2511" s="10" t="str">
        <f>MID(base_piv2[[#This Row],[knr kommune]],6,25)</f>
        <v xml:space="preserve">Træna </v>
      </c>
      <c r="E2511" s="10" t="str">
        <f>CONCATENATE(base_piv2[[#This Row],[kommune]]," (",base_piv2[[#This Row],[fotoår]],")")</f>
        <v>Træna  (2005)</v>
      </c>
      <c r="F2511" s="10" t="s">
        <v>918</v>
      </c>
      <c r="G2511" s="10">
        <v>0</v>
      </c>
      <c r="H2511" s="11" t="s">
        <v>911</v>
      </c>
    </row>
    <row r="2512" spans="1:8">
      <c r="A2512" s="10" t="s">
        <v>374</v>
      </c>
      <c r="B2512" s="10" t="str">
        <f>MID(base_piv2[[#This Row],[fnr fylke]],4,25)</f>
        <v>Nordland</v>
      </c>
      <c r="C2512" s="10" t="s">
        <v>837</v>
      </c>
      <c r="D2512" s="10" t="str">
        <f>MID(base_piv2[[#This Row],[knr kommune]],6,25)</f>
        <v xml:space="preserve">Træna </v>
      </c>
      <c r="E2512" s="10" t="str">
        <f>CONCATENATE(base_piv2[[#This Row],[kommune]]," (",base_piv2[[#This Row],[fotoår]],")")</f>
        <v>Træna  (2005)</v>
      </c>
      <c r="F2512" s="10" t="s">
        <v>470</v>
      </c>
      <c r="G2512" s="10">
        <v>0</v>
      </c>
      <c r="H2512" s="11" t="s">
        <v>911</v>
      </c>
    </row>
    <row r="2513" spans="1:8">
      <c r="A2513" s="10" t="s">
        <v>374</v>
      </c>
      <c r="B2513" s="10" t="str">
        <f>MID(base_piv2[[#This Row],[fnr fylke]],4,25)</f>
        <v>Nordland</v>
      </c>
      <c r="C2513" s="10" t="s">
        <v>837</v>
      </c>
      <c r="D2513" s="10" t="str">
        <f>MID(base_piv2[[#This Row],[knr kommune]],6,25)</f>
        <v xml:space="preserve">Træna </v>
      </c>
      <c r="E2513" s="10" t="str">
        <f>CONCATENATE(base_piv2[[#This Row],[kommune]]," (",base_piv2[[#This Row],[fotoår]],")")</f>
        <v>Træna  (2005)</v>
      </c>
      <c r="F2513" s="10" t="s">
        <v>471</v>
      </c>
      <c r="G2513" s="10">
        <v>0</v>
      </c>
      <c r="H2513" s="11" t="s">
        <v>911</v>
      </c>
    </row>
    <row r="2514" spans="1:8">
      <c r="A2514" s="10" t="s">
        <v>374</v>
      </c>
      <c r="B2514" s="10" t="str">
        <f>MID(base_piv2[[#This Row],[fnr fylke]],4,25)</f>
        <v>Nordland</v>
      </c>
      <c r="C2514" s="10" t="s">
        <v>837</v>
      </c>
      <c r="D2514" s="10" t="str">
        <f>MID(base_piv2[[#This Row],[knr kommune]],6,25)</f>
        <v xml:space="preserve">Træna </v>
      </c>
      <c r="E2514" s="10" t="str">
        <f>CONCATENATE(base_piv2[[#This Row],[kommune]]," (",base_piv2[[#This Row],[fotoår]],")")</f>
        <v>Træna  (2005)</v>
      </c>
      <c r="F2514" s="10" t="s">
        <v>472</v>
      </c>
      <c r="G2514" s="10">
        <v>1</v>
      </c>
      <c r="H2514" s="11" t="s">
        <v>911</v>
      </c>
    </row>
    <row r="2515" spans="1:8">
      <c r="A2515" s="10" t="s">
        <v>374</v>
      </c>
      <c r="B2515" s="10" t="str">
        <f>MID(base_piv2[[#This Row],[fnr fylke]],4,25)</f>
        <v>Nordland</v>
      </c>
      <c r="C2515" s="10" t="s">
        <v>838</v>
      </c>
      <c r="D2515" s="10" t="str">
        <f>MID(base_piv2[[#This Row],[knr kommune]],6,25)</f>
        <v xml:space="preserve">Rødøy </v>
      </c>
      <c r="E2515" s="10" t="str">
        <f>CONCATENATE(base_piv2[[#This Row],[kommune]]," (",base_piv2[[#This Row],[fotoår]],")")</f>
        <v>Rødøy  (2004)</v>
      </c>
      <c r="F2515" s="10" t="s">
        <v>467</v>
      </c>
      <c r="G2515" s="10">
        <v>10</v>
      </c>
      <c r="H2515" s="11" t="s">
        <v>908</v>
      </c>
    </row>
    <row r="2516" spans="1:8">
      <c r="A2516" s="10" t="s">
        <v>374</v>
      </c>
      <c r="B2516" s="10" t="str">
        <f>MID(base_piv2[[#This Row],[fnr fylke]],4,25)</f>
        <v>Nordland</v>
      </c>
      <c r="C2516" s="10" t="s">
        <v>838</v>
      </c>
      <c r="D2516" s="10" t="str">
        <f>MID(base_piv2[[#This Row],[knr kommune]],6,25)</f>
        <v xml:space="preserve">Rødøy </v>
      </c>
      <c r="E2516" s="10" t="str">
        <f>CONCATENATE(base_piv2[[#This Row],[kommune]]," (",base_piv2[[#This Row],[fotoår]],")")</f>
        <v>Rødøy  (2004)</v>
      </c>
      <c r="F2516" s="10" t="s">
        <v>466</v>
      </c>
      <c r="G2516" s="10">
        <v>5</v>
      </c>
      <c r="H2516" s="11" t="s">
        <v>908</v>
      </c>
    </row>
    <row r="2517" spans="1:8">
      <c r="A2517" s="10" t="s">
        <v>374</v>
      </c>
      <c r="B2517" s="10" t="str">
        <f>MID(base_piv2[[#This Row],[fnr fylke]],4,25)</f>
        <v>Nordland</v>
      </c>
      <c r="C2517" s="10" t="s">
        <v>838</v>
      </c>
      <c r="D2517" s="10" t="str">
        <f>MID(base_piv2[[#This Row],[knr kommune]],6,25)</f>
        <v xml:space="preserve">Rødøy </v>
      </c>
      <c r="E2517" s="10" t="str">
        <f>CONCATENATE(base_piv2[[#This Row],[kommune]]," (",base_piv2[[#This Row],[fotoår]],")")</f>
        <v>Rødøy  (2004)</v>
      </c>
      <c r="F2517" s="10" t="s">
        <v>468</v>
      </c>
      <c r="G2517" s="10">
        <v>3</v>
      </c>
      <c r="H2517" s="11" t="s">
        <v>908</v>
      </c>
    </row>
    <row r="2518" spans="1:8">
      <c r="A2518" s="10" t="s">
        <v>374</v>
      </c>
      <c r="B2518" s="10" t="str">
        <f>MID(base_piv2[[#This Row],[fnr fylke]],4,25)</f>
        <v>Nordland</v>
      </c>
      <c r="C2518" s="10" t="s">
        <v>838</v>
      </c>
      <c r="D2518" s="10" t="str">
        <f>MID(base_piv2[[#This Row],[knr kommune]],6,25)</f>
        <v xml:space="preserve">Rødøy </v>
      </c>
      <c r="E2518" s="10" t="str">
        <f>CONCATENATE(base_piv2[[#This Row],[kommune]]," (",base_piv2[[#This Row],[fotoår]],")")</f>
        <v>Rødøy  (2004)</v>
      </c>
      <c r="F2518" s="10" t="s">
        <v>918</v>
      </c>
      <c r="G2518" s="10">
        <v>7</v>
      </c>
      <c r="H2518" s="11" t="s">
        <v>908</v>
      </c>
    </row>
    <row r="2519" spans="1:8">
      <c r="A2519" s="10" t="s">
        <v>374</v>
      </c>
      <c r="B2519" s="10" t="str">
        <f>MID(base_piv2[[#This Row],[fnr fylke]],4,25)</f>
        <v>Nordland</v>
      </c>
      <c r="C2519" s="10" t="s">
        <v>838</v>
      </c>
      <c r="D2519" s="10" t="str">
        <f>MID(base_piv2[[#This Row],[knr kommune]],6,25)</f>
        <v xml:space="preserve">Rødøy </v>
      </c>
      <c r="E2519" s="10" t="str">
        <f>CONCATENATE(base_piv2[[#This Row],[kommune]]," (",base_piv2[[#This Row],[fotoår]],")")</f>
        <v>Rødøy  (2004)</v>
      </c>
      <c r="F2519" s="10" t="s">
        <v>470</v>
      </c>
      <c r="G2519" s="10">
        <v>6</v>
      </c>
      <c r="H2519" s="11" t="s">
        <v>908</v>
      </c>
    </row>
    <row r="2520" spans="1:8">
      <c r="A2520" s="10" t="s">
        <v>374</v>
      </c>
      <c r="B2520" s="10" t="str">
        <f>MID(base_piv2[[#This Row],[fnr fylke]],4,25)</f>
        <v>Nordland</v>
      </c>
      <c r="C2520" s="10" t="s">
        <v>838</v>
      </c>
      <c r="D2520" s="10" t="str">
        <f>MID(base_piv2[[#This Row],[knr kommune]],6,25)</f>
        <v xml:space="preserve">Rødøy </v>
      </c>
      <c r="E2520" s="10" t="str">
        <f>CONCATENATE(base_piv2[[#This Row],[kommune]]," (",base_piv2[[#This Row],[fotoår]],")")</f>
        <v>Rødøy  (2004)</v>
      </c>
      <c r="F2520" s="10" t="s">
        <v>471</v>
      </c>
      <c r="G2520" s="10">
        <v>10</v>
      </c>
      <c r="H2520" s="11" t="s">
        <v>908</v>
      </c>
    </row>
    <row r="2521" spans="1:8">
      <c r="A2521" s="10" t="s">
        <v>374</v>
      </c>
      <c r="B2521" s="10" t="str">
        <f>MID(base_piv2[[#This Row],[fnr fylke]],4,25)</f>
        <v>Nordland</v>
      </c>
      <c r="C2521" s="10" t="s">
        <v>838</v>
      </c>
      <c r="D2521" s="10" t="str">
        <f>MID(base_piv2[[#This Row],[knr kommune]],6,25)</f>
        <v xml:space="preserve">Rødøy </v>
      </c>
      <c r="E2521" s="10" t="str">
        <f>CONCATENATE(base_piv2[[#This Row],[kommune]]," (",base_piv2[[#This Row],[fotoår]],")")</f>
        <v>Rødøy  (2004)</v>
      </c>
      <c r="F2521" s="10" t="s">
        <v>472</v>
      </c>
      <c r="G2521" s="10">
        <v>2</v>
      </c>
      <c r="H2521" s="11" t="s">
        <v>908</v>
      </c>
    </row>
    <row r="2522" spans="1:8">
      <c r="A2522" s="10" t="s">
        <v>374</v>
      </c>
      <c r="B2522" s="10" t="str">
        <f>MID(base_piv2[[#This Row],[fnr fylke]],4,25)</f>
        <v>Nordland</v>
      </c>
      <c r="C2522" s="10" t="s">
        <v>839</v>
      </c>
      <c r="D2522" s="10" t="str">
        <f>MID(base_piv2[[#This Row],[knr kommune]],6,25)</f>
        <v xml:space="preserve">Meløy </v>
      </c>
      <c r="E2522" s="10" t="str">
        <f>CONCATENATE(base_piv2[[#This Row],[kommune]]," (",base_piv2[[#This Row],[fotoår]],")")</f>
        <v>Meløy  (2004)</v>
      </c>
      <c r="F2522" s="10" t="s">
        <v>467</v>
      </c>
      <c r="G2522" s="10">
        <v>48</v>
      </c>
      <c r="H2522" s="11" t="s">
        <v>908</v>
      </c>
    </row>
    <row r="2523" spans="1:8">
      <c r="A2523" s="10" t="s">
        <v>374</v>
      </c>
      <c r="B2523" s="10" t="str">
        <f>MID(base_piv2[[#This Row],[fnr fylke]],4,25)</f>
        <v>Nordland</v>
      </c>
      <c r="C2523" s="10" t="s">
        <v>839</v>
      </c>
      <c r="D2523" s="10" t="str">
        <f>MID(base_piv2[[#This Row],[knr kommune]],6,25)</f>
        <v xml:space="preserve">Meløy </v>
      </c>
      <c r="E2523" s="10" t="str">
        <f>CONCATENATE(base_piv2[[#This Row],[kommune]]," (",base_piv2[[#This Row],[fotoår]],")")</f>
        <v>Meløy  (2004)</v>
      </c>
      <c r="F2523" s="10" t="s">
        <v>466</v>
      </c>
      <c r="G2523" s="10">
        <v>10</v>
      </c>
      <c r="H2523" s="11" t="s">
        <v>908</v>
      </c>
    </row>
    <row r="2524" spans="1:8">
      <c r="A2524" s="10" t="s">
        <v>374</v>
      </c>
      <c r="B2524" s="10" t="str">
        <f>MID(base_piv2[[#This Row],[fnr fylke]],4,25)</f>
        <v>Nordland</v>
      </c>
      <c r="C2524" s="10" t="s">
        <v>839</v>
      </c>
      <c r="D2524" s="10" t="str">
        <f>MID(base_piv2[[#This Row],[knr kommune]],6,25)</f>
        <v xml:space="preserve">Meløy </v>
      </c>
      <c r="E2524" s="10" t="str">
        <f>CONCATENATE(base_piv2[[#This Row],[kommune]]," (",base_piv2[[#This Row],[fotoår]],")")</f>
        <v>Meløy  (2004)</v>
      </c>
      <c r="F2524" s="10" t="s">
        <v>468</v>
      </c>
      <c r="G2524" s="10">
        <v>13</v>
      </c>
      <c r="H2524" s="11" t="s">
        <v>908</v>
      </c>
    </row>
    <row r="2525" spans="1:8">
      <c r="A2525" s="10" t="s">
        <v>374</v>
      </c>
      <c r="B2525" s="10" t="str">
        <f>MID(base_piv2[[#This Row],[fnr fylke]],4,25)</f>
        <v>Nordland</v>
      </c>
      <c r="C2525" s="10" t="s">
        <v>839</v>
      </c>
      <c r="D2525" s="10" t="str">
        <f>MID(base_piv2[[#This Row],[knr kommune]],6,25)</f>
        <v xml:space="preserve">Meløy </v>
      </c>
      <c r="E2525" s="10" t="str">
        <f>CONCATENATE(base_piv2[[#This Row],[kommune]]," (",base_piv2[[#This Row],[fotoår]],")")</f>
        <v>Meløy  (2004)</v>
      </c>
      <c r="F2525" s="10" t="s">
        <v>918</v>
      </c>
      <c r="G2525" s="10">
        <v>24</v>
      </c>
      <c r="H2525" s="11" t="s">
        <v>908</v>
      </c>
    </row>
    <row r="2526" spans="1:8">
      <c r="A2526" s="10" t="s">
        <v>374</v>
      </c>
      <c r="B2526" s="10" t="str">
        <f>MID(base_piv2[[#This Row],[fnr fylke]],4,25)</f>
        <v>Nordland</v>
      </c>
      <c r="C2526" s="10" t="s">
        <v>839</v>
      </c>
      <c r="D2526" s="10" t="str">
        <f>MID(base_piv2[[#This Row],[knr kommune]],6,25)</f>
        <v xml:space="preserve">Meløy </v>
      </c>
      <c r="E2526" s="10" t="str">
        <f>CONCATENATE(base_piv2[[#This Row],[kommune]]," (",base_piv2[[#This Row],[fotoår]],")")</f>
        <v>Meløy  (2004)</v>
      </c>
      <c r="F2526" s="10" t="s">
        <v>470</v>
      </c>
      <c r="G2526" s="10">
        <v>27</v>
      </c>
      <c r="H2526" s="11" t="s">
        <v>908</v>
      </c>
    </row>
    <row r="2527" spans="1:8">
      <c r="A2527" s="10" t="s">
        <v>374</v>
      </c>
      <c r="B2527" s="10" t="str">
        <f>MID(base_piv2[[#This Row],[fnr fylke]],4,25)</f>
        <v>Nordland</v>
      </c>
      <c r="C2527" s="10" t="s">
        <v>839</v>
      </c>
      <c r="D2527" s="10" t="str">
        <f>MID(base_piv2[[#This Row],[knr kommune]],6,25)</f>
        <v xml:space="preserve">Meløy </v>
      </c>
      <c r="E2527" s="10" t="str">
        <f>CONCATENATE(base_piv2[[#This Row],[kommune]]," (",base_piv2[[#This Row],[fotoår]],")")</f>
        <v>Meløy  (2004)</v>
      </c>
      <c r="F2527" s="10" t="s">
        <v>471</v>
      </c>
      <c r="G2527" s="10">
        <v>7</v>
      </c>
      <c r="H2527" s="11" t="s">
        <v>908</v>
      </c>
    </row>
    <row r="2528" spans="1:8">
      <c r="A2528" s="10" t="s">
        <v>374</v>
      </c>
      <c r="B2528" s="10" t="str">
        <f>MID(base_piv2[[#This Row],[fnr fylke]],4,25)</f>
        <v>Nordland</v>
      </c>
      <c r="C2528" s="10" t="s">
        <v>839</v>
      </c>
      <c r="D2528" s="10" t="str">
        <f>MID(base_piv2[[#This Row],[knr kommune]],6,25)</f>
        <v xml:space="preserve">Meløy </v>
      </c>
      <c r="E2528" s="10" t="str">
        <f>CONCATENATE(base_piv2[[#This Row],[kommune]]," (",base_piv2[[#This Row],[fotoår]],")")</f>
        <v>Meløy  (2004)</v>
      </c>
      <c r="F2528" s="10" t="s">
        <v>472</v>
      </c>
      <c r="G2528" s="10">
        <v>5</v>
      </c>
      <c r="H2528" s="11" t="s">
        <v>908</v>
      </c>
    </row>
    <row r="2529" spans="1:8">
      <c r="A2529" s="10" t="s">
        <v>374</v>
      </c>
      <c r="B2529" s="10" t="str">
        <f>MID(base_piv2[[#This Row],[fnr fylke]],4,25)</f>
        <v>Nordland</v>
      </c>
      <c r="C2529" s="10" t="s">
        <v>840</v>
      </c>
      <c r="D2529" s="10" t="str">
        <f>MID(base_piv2[[#This Row],[knr kommune]],6,25)</f>
        <v xml:space="preserve">Gildeskål </v>
      </c>
      <c r="E2529" s="10" t="str">
        <f>CONCATENATE(base_piv2[[#This Row],[kommune]]," (",base_piv2[[#This Row],[fotoår]],")")</f>
        <v>Gildeskål  (2004)</v>
      </c>
      <c r="F2529" s="10" t="s">
        <v>467</v>
      </c>
      <c r="G2529" s="10">
        <v>38</v>
      </c>
      <c r="H2529" s="11" t="s">
        <v>908</v>
      </c>
    </row>
    <row r="2530" spans="1:8">
      <c r="A2530" s="10" t="s">
        <v>374</v>
      </c>
      <c r="B2530" s="10" t="str">
        <f>MID(base_piv2[[#This Row],[fnr fylke]],4,25)</f>
        <v>Nordland</v>
      </c>
      <c r="C2530" s="10" t="s">
        <v>840</v>
      </c>
      <c r="D2530" s="10" t="str">
        <f>MID(base_piv2[[#This Row],[knr kommune]],6,25)</f>
        <v xml:space="preserve">Gildeskål </v>
      </c>
      <c r="E2530" s="10" t="str">
        <f>CONCATENATE(base_piv2[[#This Row],[kommune]]," (",base_piv2[[#This Row],[fotoår]],")")</f>
        <v>Gildeskål  (2004)</v>
      </c>
      <c r="F2530" s="10" t="s">
        <v>466</v>
      </c>
      <c r="G2530" s="10">
        <v>32</v>
      </c>
      <c r="H2530" s="11" t="s">
        <v>908</v>
      </c>
    </row>
    <row r="2531" spans="1:8">
      <c r="A2531" s="10" t="s">
        <v>374</v>
      </c>
      <c r="B2531" s="10" t="str">
        <f>MID(base_piv2[[#This Row],[fnr fylke]],4,25)</f>
        <v>Nordland</v>
      </c>
      <c r="C2531" s="10" t="s">
        <v>840</v>
      </c>
      <c r="D2531" s="10" t="str">
        <f>MID(base_piv2[[#This Row],[knr kommune]],6,25)</f>
        <v xml:space="preserve">Gildeskål </v>
      </c>
      <c r="E2531" s="10" t="str">
        <f>CONCATENATE(base_piv2[[#This Row],[kommune]]," (",base_piv2[[#This Row],[fotoår]],")")</f>
        <v>Gildeskål  (2004)</v>
      </c>
      <c r="F2531" s="10" t="s">
        <v>468</v>
      </c>
      <c r="G2531" s="10">
        <v>5</v>
      </c>
      <c r="H2531" s="11" t="s">
        <v>908</v>
      </c>
    </row>
    <row r="2532" spans="1:8">
      <c r="A2532" s="10" t="s">
        <v>374</v>
      </c>
      <c r="B2532" s="10" t="str">
        <f>MID(base_piv2[[#This Row],[fnr fylke]],4,25)</f>
        <v>Nordland</v>
      </c>
      <c r="C2532" s="10" t="s">
        <v>840</v>
      </c>
      <c r="D2532" s="10" t="str">
        <f>MID(base_piv2[[#This Row],[knr kommune]],6,25)</f>
        <v xml:space="preserve">Gildeskål </v>
      </c>
      <c r="E2532" s="10" t="str">
        <f>CONCATENATE(base_piv2[[#This Row],[kommune]]," (",base_piv2[[#This Row],[fotoår]],")")</f>
        <v>Gildeskål  (2004)</v>
      </c>
      <c r="F2532" s="10" t="s">
        <v>918</v>
      </c>
      <c r="G2532" s="10">
        <v>14</v>
      </c>
      <c r="H2532" s="11" t="s">
        <v>908</v>
      </c>
    </row>
    <row r="2533" spans="1:8">
      <c r="A2533" s="10" t="s">
        <v>374</v>
      </c>
      <c r="B2533" s="10" t="str">
        <f>MID(base_piv2[[#This Row],[fnr fylke]],4,25)</f>
        <v>Nordland</v>
      </c>
      <c r="C2533" s="10" t="s">
        <v>840</v>
      </c>
      <c r="D2533" s="10" t="str">
        <f>MID(base_piv2[[#This Row],[knr kommune]],6,25)</f>
        <v xml:space="preserve">Gildeskål </v>
      </c>
      <c r="E2533" s="10" t="str">
        <f>CONCATENATE(base_piv2[[#This Row],[kommune]]," (",base_piv2[[#This Row],[fotoår]],")")</f>
        <v>Gildeskål  (2004)</v>
      </c>
      <c r="F2533" s="10" t="s">
        <v>470</v>
      </c>
      <c r="G2533" s="10">
        <v>24</v>
      </c>
      <c r="H2533" s="11" t="s">
        <v>908</v>
      </c>
    </row>
    <row r="2534" spans="1:8">
      <c r="A2534" s="10" t="s">
        <v>374</v>
      </c>
      <c r="B2534" s="10" t="str">
        <f>MID(base_piv2[[#This Row],[fnr fylke]],4,25)</f>
        <v>Nordland</v>
      </c>
      <c r="C2534" s="10" t="s">
        <v>840</v>
      </c>
      <c r="D2534" s="10" t="str">
        <f>MID(base_piv2[[#This Row],[knr kommune]],6,25)</f>
        <v xml:space="preserve">Gildeskål </v>
      </c>
      <c r="E2534" s="10" t="str">
        <f>CONCATENATE(base_piv2[[#This Row],[kommune]]," (",base_piv2[[#This Row],[fotoår]],")")</f>
        <v>Gildeskål  (2004)</v>
      </c>
      <c r="F2534" s="10" t="s">
        <v>471</v>
      </c>
      <c r="G2534" s="10">
        <v>16</v>
      </c>
      <c r="H2534" s="11" t="s">
        <v>908</v>
      </c>
    </row>
    <row r="2535" spans="1:8">
      <c r="A2535" s="10" t="s">
        <v>374</v>
      </c>
      <c r="B2535" s="10" t="str">
        <f>MID(base_piv2[[#This Row],[fnr fylke]],4,25)</f>
        <v>Nordland</v>
      </c>
      <c r="C2535" s="10" t="s">
        <v>840</v>
      </c>
      <c r="D2535" s="10" t="str">
        <f>MID(base_piv2[[#This Row],[knr kommune]],6,25)</f>
        <v xml:space="preserve">Gildeskål </v>
      </c>
      <c r="E2535" s="10" t="str">
        <f>CONCATENATE(base_piv2[[#This Row],[kommune]]," (",base_piv2[[#This Row],[fotoår]],")")</f>
        <v>Gildeskål  (2004)</v>
      </c>
      <c r="F2535" s="10" t="s">
        <v>472</v>
      </c>
      <c r="G2535" s="10">
        <v>11</v>
      </c>
      <c r="H2535" s="11" t="s">
        <v>908</v>
      </c>
    </row>
    <row r="2536" spans="1:8">
      <c r="A2536" s="10" t="s">
        <v>374</v>
      </c>
      <c r="B2536" s="10" t="str">
        <f>MID(base_piv2[[#This Row],[fnr fylke]],4,25)</f>
        <v>Nordland</v>
      </c>
      <c r="C2536" s="10" t="s">
        <v>841</v>
      </c>
      <c r="D2536" s="10" t="str">
        <f>MID(base_piv2[[#This Row],[knr kommune]],6,25)</f>
        <v xml:space="preserve">Beiarn </v>
      </c>
      <c r="E2536" s="10" t="str">
        <f>CONCATENATE(base_piv2[[#This Row],[kommune]]," (",base_piv2[[#This Row],[fotoår]],")")</f>
        <v>Beiarn  (2007)</v>
      </c>
      <c r="F2536" s="10" t="s">
        <v>467</v>
      </c>
      <c r="G2536" s="10">
        <v>9</v>
      </c>
      <c r="H2536" s="11" t="s">
        <v>907</v>
      </c>
    </row>
    <row r="2537" spans="1:8">
      <c r="A2537" s="10" t="s">
        <v>374</v>
      </c>
      <c r="B2537" s="10" t="str">
        <f>MID(base_piv2[[#This Row],[fnr fylke]],4,25)</f>
        <v>Nordland</v>
      </c>
      <c r="C2537" s="10" t="s">
        <v>841</v>
      </c>
      <c r="D2537" s="10" t="str">
        <f>MID(base_piv2[[#This Row],[knr kommune]],6,25)</f>
        <v xml:space="preserve">Beiarn </v>
      </c>
      <c r="E2537" s="10" t="str">
        <f>CONCATENATE(base_piv2[[#This Row],[kommune]]," (",base_piv2[[#This Row],[fotoår]],")")</f>
        <v>Beiarn  (2007)</v>
      </c>
      <c r="F2537" s="10" t="s">
        <v>466</v>
      </c>
      <c r="G2537" s="10">
        <v>2</v>
      </c>
      <c r="H2537" s="11" t="s">
        <v>907</v>
      </c>
    </row>
    <row r="2538" spans="1:8">
      <c r="A2538" s="10" t="s">
        <v>374</v>
      </c>
      <c r="B2538" s="10" t="str">
        <f>MID(base_piv2[[#This Row],[fnr fylke]],4,25)</f>
        <v>Nordland</v>
      </c>
      <c r="C2538" s="10" t="s">
        <v>841</v>
      </c>
      <c r="D2538" s="10" t="str">
        <f>MID(base_piv2[[#This Row],[knr kommune]],6,25)</f>
        <v xml:space="preserve">Beiarn </v>
      </c>
      <c r="E2538" s="10" t="str">
        <f>CONCATENATE(base_piv2[[#This Row],[kommune]]," (",base_piv2[[#This Row],[fotoår]],")")</f>
        <v>Beiarn  (2007)</v>
      </c>
      <c r="F2538" s="10" t="s">
        <v>468</v>
      </c>
      <c r="G2538" s="10">
        <v>0</v>
      </c>
      <c r="H2538" s="11" t="s">
        <v>907</v>
      </c>
    </row>
    <row r="2539" spans="1:8">
      <c r="A2539" s="10" t="s">
        <v>374</v>
      </c>
      <c r="B2539" s="10" t="str">
        <f>MID(base_piv2[[#This Row],[fnr fylke]],4,25)</f>
        <v>Nordland</v>
      </c>
      <c r="C2539" s="10" t="s">
        <v>841</v>
      </c>
      <c r="D2539" s="10" t="str">
        <f>MID(base_piv2[[#This Row],[knr kommune]],6,25)</f>
        <v xml:space="preserve">Beiarn </v>
      </c>
      <c r="E2539" s="10" t="str">
        <f>CONCATENATE(base_piv2[[#This Row],[kommune]]," (",base_piv2[[#This Row],[fotoår]],")")</f>
        <v>Beiarn  (2007)</v>
      </c>
      <c r="F2539" s="10" t="s">
        <v>918</v>
      </c>
      <c r="G2539" s="10">
        <v>11</v>
      </c>
      <c r="H2539" s="11" t="s">
        <v>907</v>
      </c>
    </row>
    <row r="2540" spans="1:8">
      <c r="A2540" s="10" t="s">
        <v>374</v>
      </c>
      <c r="B2540" s="10" t="str">
        <f>MID(base_piv2[[#This Row],[fnr fylke]],4,25)</f>
        <v>Nordland</v>
      </c>
      <c r="C2540" s="10" t="s">
        <v>841</v>
      </c>
      <c r="D2540" s="10" t="str">
        <f>MID(base_piv2[[#This Row],[knr kommune]],6,25)</f>
        <v xml:space="preserve">Beiarn </v>
      </c>
      <c r="E2540" s="10" t="str">
        <f>CONCATENATE(base_piv2[[#This Row],[kommune]]," (",base_piv2[[#This Row],[fotoår]],")")</f>
        <v>Beiarn  (2007)</v>
      </c>
      <c r="F2540" s="10" t="s">
        <v>470</v>
      </c>
      <c r="G2540" s="10">
        <v>20</v>
      </c>
      <c r="H2540" s="11" t="s">
        <v>907</v>
      </c>
    </row>
    <row r="2541" spans="1:8">
      <c r="A2541" s="10" t="s">
        <v>374</v>
      </c>
      <c r="B2541" s="10" t="str">
        <f>MID(base_piv2[[#This Row],[fnr fylke]],4,25)</f>
        <v>Nordland</v>
      </c>
      <c r="C2541" s="10" t="s">
        <v>841</v>
      </c>
      <c r="D2541" s="10" t="str">
        <f>MID(base_piv2[[#This Row],[knr kommune]],6,25)</f>
        <v xml:space="preserve">Beiarn </v>
      </c>
      <c r="E2541" s="10" t="str">
        <f>CONCATENATE(base_piv2[[#This Row],[kommune]]," (",base_piv2[[#This Row],[fotoår]],")")</f>
        <v>Beiarn  (2007)</v>
      </c>
      <c r="F2541" s="10" t="s">
        <v>471</v>
      </c>
      <c r="G2541" s="10">
        <v>0</v>
      </c>
      <c r="H2541" s="11" t="s">
        <v>907</v>
      </c>
    </row>
    <row r="2542" spans="1:8">
      <c r="A2542" s="10" t="s">
        <v>374</v>
      </c>
      <c r="B2542" s="10" t="str">
        <f>MID(base_piv2[[#This Row],[fnr fylke]],4,25)</f>
        <v>Nordland</v>
      </c>
      <c r="C2542" s="10" t="s">
        <v>841</v>
      </c>
      <c r="D2542" s="10" t="str">
        <f>MID(base_piv2[[#This Row],[knr kommune]],6,25)</f>
        <v xml:space="preserve">Beiarn </v>
      </c>
      <c r="E2542" s="10" t="str">
        <f>CONCATENATE(base_piv2[[#This Row],[kommune]]," (",base_piv2[[#This Row],[fotoår]],")")</f>
        <v>Beiarn  (2007)</v>
      </c>
      <c r="F2542" s="10" t="s">
        <v>472</v>
      </c>
      <c r="G2542" s="10">
        <v>2</v>
      </c>
      <c r="H2542" s="11" t="s">
        <v>907</v>
      </c>
    </row>
    <row r="2543" spans="1:8">
      <c r="A2543" s="10" t="s">
        <v>374</v>
      </c>
      <c r="B2543" s="10" t="str">
        <f>MID(base_piv2[[#This Row],[fnr fylke]],4,25)</f>
        <v>Nordland</v>
      </c>
      <c r="C2543" s="10" t="s">
        <v>842</v>
      </c>
      <c r="D2543" s="10" t="str">
        <f>MID(base_piv2[[#This Row],[knr kommune]],6,25)</f>
        <v xml:space="preserve">Saltdal </v>
      </c>
      <c r="E2543" s="10" t="str">
        <f>CONCATENATE(base_piv2[[#This Row],[kommune]]," (",base_piv2[[#This Row],[fotoår]],")")</f>
        <v>Saltdal  (2004)</v>
      </c>
      <c r="F2543" s="10" t="s">
        <v>467</v>
      </c>
      <c r="G2543" s="10">
        <v>31</v>
      </c>
      <c r="H2543" s="11" t="s">
        <v>908</v>
      </c>
    </row>
    <row r="2544" spans="1:8">
      <c r="A2544" s="10" t="s">
        <v>374</v>
      </c>
      <c r="B2544" s="10" t="str">
        <f>MID(base_piv2[[#This Row],[fnr fylke]],4,25)</f>
        <v>Nordland</v>
      </c>
      <c r="C2544" s="10" t="s">
        <v>842</v>
      </c>
      <c r="D2544" s="10" t="str">
        <f>MID(base_piv2[[#This Row],[knr kommune]],6,25)</f>
        <v xml:space="preserve">Saltdal </v>
      </c>
      <c r="E2544" s="10" t="str">
        <f>CONCATENATE(base_piv2[[#This Row],[kommune]]," (",base_piv2[[#This Row],[fotoår]],")")</f>
        <v>Saltdal  (2004)</v>
      </c>
      <c r="F2544" s="10" t="s">
        <v>466</v>
      </c>
      <c r="G2544" s="10">
        <v>2</v>
      </c>
      <c r="H2544" s="11" t="s">
        <v>908</v>
      </c>
    </row>
    <row r="2545" spans="1:8">
      <c r="A2545" s="10" t="s">
        <v>374</v>
      </c>
      <c r="B2545" s="10" t="str">
        <f>MID(base_piv2[[#This Row],[fnr fylke]],4,25)</f>
        <v>Nordland</v>
      </c>
      <c r="C2545" s="10" t="s">
        <v>842</v>
      </c>
      <c r="D2545" s="10" t="str">
        <f>MID(base_piv2[[#This Row],[knr kommune]],6,25)</f>
        <v xml:space="preserve">Saltdal </v>
      </c>
      <c r="E2545" s="10" t="str">
        <f>CONCATENATE(base_piv2[[#This Row],[kommune]]," (",base_piv2[[#This Row],[fotoår]],")")</f>
        <v>Saltdal  (2004)</v>
      </c>
      <c r="F2545" s="10" t="s">
        <v>468</v>
      </c>
      <c r="G2545" s="10">
        <v>9</v>
      </c>
      <c r="H2545" s="11" t="s">
        <v>908</v>
      </c>
    </row>
    <row r="2546" spans="1:8">
      <c r="A2546" s="10" t="s">
        <v>374</v>
      </c>
      <c r="B2546" s="10" t="str">
        <f>MID(base_piv2[[#This Row],[fnr fylke]],4,25)</f>
        <v>Nordland</v>
      </c>
      <c r="C2546" s="10" t="s">
        <v>842</v>
      </c>
      <c r="D2546" s="10" t="str">
        <f>MID(base_piv2[[#This Row],[knr kommune]],6,25)</f>
        <v xml:space="preserve">Saltdal </v>
      </c>
      <c r="E2546" s="10" t="str">
        <f>CONCATENATE(base_piv2[[#This Row],[kommune]]," (",base_piv2[[#This Row],[fotoår]],")")</f>
        <v>Saltdal  (2004)</v>
      </c>
      <c r="F2546" s="10" t="s">
        <v>918</v>
      </c>
      <c r="G2546" s="10">
        <v>23</v>
      </c>
      <c r="H2546" s="11" t="s">
        <v>908</v>
      </c>
    </row>
    <row r="2547" spans="1:8">
      <c r="A2547" s="10" t="s">
        <v>374</v>
      </c>
      <c r="B2547" s="10" t="str">
        <f>MID(base_piv2[[#This Row],[fnr fylke]],4,25)</f>
        <v>Nordland</v>
      </c>
      <c r="C2547" s="10" t="s">
        <v>842</v>
      </c>
      <c r="D2547" s="10" t="str">
        <f>MID(base_piv2[[#This Row],[knr kommune]],6,25)</f>
        <v xml:space="preserve">Saltdal </v>
      </c>
      <c r="E2547" s="10" t="str">
        <f>CONCATENATE(base_piv2[[#This Row],[kommune]]," (",base_piv2[[#This Row],[fotoår]],")")</f>
        <v>Saltdal  (2004)</v>
      </c>
      <c r="F2547" s="10" t="s">
        <v>470</v>
      </c>
      <c r="G2547" s="10">
        <v>17</v>
      </c>
      <c r="H2547" s="11" t="s">
        <v>908</v>
      </c>
    </row>
    <row r="2548" spans="1:8">
      <c r="A2548" s="10" t="s">
        <v>374</v>
      </c>
      <c r="B2548" s="10" t="str">
        <f>MID(base_piv2[[#This Row],[fnr fylke]],4,25)</f>
        <v>Nordland</v>
      </c>
      <c r="C2548" s="10" t="s">
        <v>842</v>
      </c>
      <c r="D2548" s="10" t="str">
        <f>MID(base_piv2[[#This Row],[knr kommune]],6,25)</f>
        <v xml:space="preserve">Saltdal </v>
      </c>
      <c r="E2548" s="10" t="str">
        <f>CONCATENATE(base_piv2[[#This Row],[kommune]]," (",base_piv2[[#This Row],[fotoår]],")")</f>
        <v>Saltdal  (2004)</v>
      </c>
      <c r="F2548" s="10" t="s">
        <v>471</v>
      </c>
      <c r="G2548" s="10">
        <v>0</v>
      </c>
      <c r="H2548" s="11" t="s">
        <v>908</v>
      </c>
    </row>
    <row r="2549" spans="1:8">
      <c r="A2549" s="10" t="s">
        <v>374</v>
      </c>
      <c r="B2549" s="10" t="str">
        <f>MID(base_piv2[[#This Row],[fnr fylke]],4,25)</f>
        <v>Nordland</v>
      </c>
      <c r="C2549" s="10" t="s">
        <v>842</v>
      </c>
      <c r="D2549" s="10" t="str">
        <f>MID(base_piv2[[#This Row],[knr kommune]],6,25)</f>
        <v xml:space="preserve">Saltdal </v>
      </c>
      <c r="E2549" s="10" t="str">
        <f>CONCATENATE(base_piv2[[#This Row],[kommune]]," (",base_piv2[[#This Row],[fotoår]],")")</f>
        <v>Saltdal  (2004)</v>
      </c>
      <c r="F2549" s="10" t="s">
        <v>472</v>
      </c>
      <c r="G2549" s="10">
        <v>6</v>
      </c>
      <c r="H2549" s="11" t="s">
        <v>908</v>
      </c>
    </row>
    <row r="2550" spans="1:8">
      <c r="A2550" s="10" t="s">
        <v>374</v>
      </c>
      <c r="B2550" s="10" t="str">
        <f>MID(base_piv2[[#This Row],[fnr fylke]],4,25)</f>
        <v>Nordland</v>
      </c>
      <c r="C2550" s="10" t="s">
        <v>843</v>
      </c>
      <c r="D2550" s="10" t="str">
        <f>MID(base_piv2[[#This Row],[knr kommune]],6,25)</f>
        <v xml:space="preserve">Fauske </v>
      </c>
      <c r="E2550" s="10" t="str">
        <f>CONCATENATE(base_piv2[[#This Row],[kommune]]," (",base_piv2[[#This Row],[fotoår]],")")</f>
        <v>Fauske  (2004)</v>
      </c>
      <c r="F2550" s="10" t="s">
        <v>467</v>
      </c>
      <c r="G2550" s="10">
        <v>26</v>
      </c>
      <c r="H2550" s="11" t="s">
        <v>908</v>
      </c>
    </row>
    <row r="2551" spans="1:8">
      <c r="A2551" s="10" t="s">
        <v>374</v>
      </c>
      <c r="B2551" s="10" t="str">
        <f>MID(base_piv2[[#This Row],[fnr fylke]],4,25)</f>
        <v>Nordland</v>
      </c>
      <c r="C2551" s="10" t="s">
        <v>843</v>
      </c>
      <c r="D2551" s="10" t="str">
        <f>MID(base_piv2[[#This Row],[knr kommune]],6,25)</f>
        <v xml:space="preserve">Fauske </v>
      </c>
      <c r="E2551" s="10" t="str">
        <f>CONCATENATE(base_piv2[[#This Row],[kommune]]," (",base_piv2[[#This Row],[fotoår]],")")</f>
        <v>Fauske  (2004)</v>
      </c>
      <c r="F2551" s="10" t="s">
        <v>466</v>
      </c>
      <c r="G2551" s="10">
        <v>2</v>
      </c>
      <c r="H2551" s="11" t="s">
        <v>908</v>
      </c>
    </row>
    <row r="2552" spans="1:8">
      <c r="A2552" s="10" t="s">
        <v>374</v>
      </c>
      <c r="B2552" s="10" t="str">
        <f>MID(base_piv2[[#This Row],[fnr fylke]],4,25)</f>
        <v>Nordland</v>
      </c>
      <c r="C2552" s="10" t="s">
        <v>843</v>
      </c>
      <c r="D2552" s="10" t="str">
        <f>MID(base_piv2[[#This Row],[knr kommune]],6,25)</f>
        <v xml:space="preserve">Fauske </v>
      </c>
      <c r="E2552" s="10" t="str">
        <f>CONCATENATE(base_piv2[[#This Row],[kommune]]," (",base_piv2[[#This Row],[fotoår]],")")</f>
        <v>Fauske  (2004)</v>
      </c>
      <c r="F2552" s="10" t="s">
        <v>468</v>
      </c>
      <c r="G2552" s="10">
        <v>7</v>
      </c>
      <c r="H2552" s="11" t="s">
        <v>908</v>
      </c>
    </row>
    <row r="2553" spans="1:8">
      <c r="A2553" s="10" t="s">
        <v>374</v>
      </c>
      <c r="B2553" s="10" t="str">
        <f>MID(base_piv2[[#This Row],[fnr fylke]],4,25)</f>
        <v>Nordland</v>
      </c>
      <c r="C2553" s="10" t="s">
        <v>843</v>
      </c>
      <c r="D2553" s="10" t="str">
        <f>MID(base_piv2[[#This Row],[knr kommune]],6,25)</f>
        <v xml:space="preserve">Fauske </v>
      </c>
      <c r="E2553" s="10" t="str">
        <f>CONCATENATE(base_piv2[[#This Row],[kommune]]," (",base_piv2[[#This Row],[fotoår]],")")</f>
        <v>Fauske  (2004)</v>
      </c>
      <c r="F2553" s="10" t="s">
        <v>918</v>
      </c>
      <c r="G2553" s="10">
        <v>7</v>
      </c>
      <c r="H2553" s="11" t="s">
        <v>908</v>
      </c>
    </row>
    <row r="2554" spans="1:8">
      <c r="A2554" s="10" t="s">
        <v>374</v>
      </c>
      <c r="B2554" s="10" t="str">
        <f>MID(base_piv2[[#This Row],[fnr fylke]],4,25)</f>
        <v>Nordland</v>
      </c>
      <c r="C2554" s="10" t="s">
        <v>843</v>
      </c>
      <c r="D2554" s="10" t="str">
        <f>MID(base_piv2[[#This Row],[knr kommune]],6,25)</f>
        <v xml:space="preserve">Fauske </v>
      </c>
      <c r="E2554" s="10" t="str">
        <f>CONCATENATE(base_piv2[[#This Row],[kommune]]," (",base_piv2[[#This Row],[fotoår]],")")</f>
        <v>Fauske  (2004)</v>
      </c>
      <c r="F2554" s="10" t="s">
        <v>470</v>
      </c>
      <c r="G2554" s="10">
        <v>29</v>
      </c>
      <c r="H2554" s="11" t="s">
        <v>908</v>
      </c>
    </row>
    <row r="2555" spans="1:8">
      <c r="A2555" s="10" t="s">
        <v>374</v>
      </c>
      <c r="B2555" s="10" t="str">
        <f>MID(base_piv2[[#This Row],[fnr fylke]],4,25)</f>
        <v>Nordland</v>
      </c>
      <c r="C2555" s="10" t="s">
        <v>843</v>
      </c>
      <c r="D2555" s="10" t="str">
        <f>MID(base_piv2[[#This Row],[knr kommune]],6,25)</f>
        <v xml:space="preserve">Fauske </v>
      </c>
      <c r="E2555" s="10" t="str">
        <f>CONCATENATE(base_piv2[[#This Row],[kommune]]," (",base_piv2[[#This Row],[fotoår]],")")</f>
        <v>Fauske  (2004)</v>
      </c>
      <c r="F2555" s="10" t="s">
        <v>471</v>
      </c>
      <c r="G2555" s="10">
        <v>4</v>
      </c>
      <c r="H2555" s="11" t="s">
        <v>908</v>
      </c>
    </row>
    <row r="2556" spans="1:8">
      <c r="A2556" s="10" t="s">
        <v>374</v>
      </c>
      <c r="B2556" s="10" t="str">
        <f>MID(base_piv2[[#This Row],[fnr fylke]],4,25)</f>
        <v>Nordland</v>
      </c>
      <c r="C2556" s="10" t="s">
        <v>843</v>
      </c>
      <c r="D2556" s="10" t="str">
        <f>MID(base_piv2[[#This Row],[knr kommune]],6,25)</f>
        <v xml:space="preserve">Fauske </v>
      </c>
      <c r="E2556" s="10" t="str">
        <f>CONCATENATE(base_piv2[[#This Row],[kommune]]," (",base_piv2[[#This Row],[fotoår]],")")</f>
        <v>Fauske  (2004)</v>
      </c>
      <c r="F2556" s="10" t="s">
        <v>472</v>
      </c>
      <c r="G2556" s="10">
        <v>10</v>
      </c>
      <c r="H2556" s="11" t="s">
        <v>908</v>
      </c>
    </row>
    <row r="2557" spans="1:8">
      <c r="A2557" s="10" t="s">
        <v>374</v>
      </c>
      <c r="B2557" s="10" t="str">
        <f>MID(base_piv2[[#This Row],[fnr fylke]],4,25)</f>
        <v>Nordland</v>
      </c>
      <c r="C2557" s="10" t="s">
        <v>844</v>
      </c>
      <c r="D2557" s="10" t="str">
        <f>MID(base_piv2[[#This Row],[knr kommune]],6,25)</f>
        <v xml:space="preserve">Sørfold </v>
      </c>
      <c r="E2557" s="10" t="str">
        <f>CONCATENATE(base_piv2[[#This Row],[kommune]]," (",base_piv2[[#This Row],[fotoår]],")")</f>
        <v>Sørfold  (2004)</v>
      </c>
      <c r="F2557" s="10" t="s">
        <v>467</v>
      </c>
      <c r="G2557" s="10">
        <v>6</v>
      </c>
      <c r="H2557" s="11" t="s">
        <v>908</v>
      </c>
    </row>
    <row r="2558" spans="1:8">
      <c r="A2558" s="10" t="s">
        <v>374</v>
      </c>
      <c r="B2558" s="10" t="str">
        <f>MID(base_piv2[[#This Row],[fnr fylke]],4,25)</f>
        <v>Nordland</v>
      </c>
      <c r="C2558" s="10" t="s">
        <v>844</v>
      </c>
      <c r="D2558" s="10" t="str">
        <f>MID(base_piv2[[#This Row],[knr kommune]],6,25)</f>
        <v xml:space="preserve">Sørfold </v>
      </c>
      <c r="E2558" s="10" t="str">
        <f>CONCATENATE(base_piv2[[#This Row],[kommune]]," (",base_piv2[[#This Row],[fotoår]],")")</f>
        <v>Sørfold  (2004)</v>
      </c>
      <c r="F2558" s="10" t="s">
        <v>466</v>
      </c>
      <c r="G2558" s="10">
        <v>5</v>
      </c>
      <c r="H2558" s="11" t="s">
        <v>908</v>
      </c>
    </row>
    <row r="2559" spans="1:8">
      <c r="A2559" s="10" t="s">
        <v>374</v>
      </c>
      <c r="B2559" s="10" t="str">
        <f>MID(base_piv2[[#This Row],[fnr fylke]],4,25)</f>
        <v>Nordland</v>
      </c>
      <c r="C2559" s="10" t="s">
        <v>844</v>
      </c>
      <c r="D2559" s="10" t="str">
        <f>MID(base_piv2[[#This Row],[knr kommune]],6,25)</f>
        <v xml:space="preserve">Sørfold </v>
      </c>
      <c r="E2559" s="10" t="str">
        <f>CONCATENATE(base_piv2[[#This Row],[kommune]]," (",base_piv2[[#This Row],[fotoår]],")")</f>
        <v>Sørfold  (2004)</v>
      </c>
      <c r="F2559" s="10" t="s">
        <v>468</v>
      </c>
      <c r="G2559" s="10">
        <v>1</v>
      </c>
      <c r="H2559" s="11" t="s">
        <v>908</v>
      </c>
    </row>
    <row r="2560" spans="1:8">
      <c r="A2560" s="10" t="s">
        <v>374</v>
      </c>
      <c r="B2560" s="10" t="str">
        <f>MID(base_piv2[[#This Row],[fnr fylke]],4,25)</f>
        <v>Nordland</v>
      </c>
      <c r="C2560" s="10" t="s">
        <v>844</v>
      </c>
      <c r="D2560" s="10" t="str">
        <f>MID(base_piv2[[#This Row],[knr kommune]],6,25)</f>
        <v xml:space="preserve">Sørfold </v>
      </c>
      <c r="E2560" s="10" t="str">
        <f>CONCATENATE(base_piv2[[#This Row],[kommune]]," (",base_piv2[[#This Row],[fotoår]],")")</f>
        <v>Sørfold  (2004)</v>
      </c>
      <c r="F2560" s="10" t="s">
        <v>918</v>
      </c>
      <c r="G2560" s="10">
        <v>30</v>
      </c>
      <c r="H2560" s="11" t="s">
        <v>908</v>
      </c>
    </row>
    <row r="2561" spans="1:8">
      <c r="A2561" s="10" t="s">
        <v>374</v>
      </c>
      <c r="B2561" s="10" t="str">
        <f>MID(base_piv2[[#This Row],[fnr fylke]],4,25)</f>
        <v>Nordland</v>
      </c>
      <c r="C2561" s="10" t="s">
        <v>844</v>
      </c>
      <c r="D2561" s="10" t="str">
        <f>MID(base_piv2[[#This Row],[knr kommune]],6,25)</f>
        <v xml:space="preserve">Sørfold </v>
      </c>
      <c r="E2561" s="10" t="str">
        <f>CONCATENATE(base_piv2[[#This Row],[kommune]]," (",base_piv2[[#This Row],[fotoår]],")")</f>
        <v>Sørfold  (2004)</v>
      </c>
      <c r="F2561" s="10" t="s">
        <v>470</v>
      </c>
      <c r="G2561" s="10">
        <v>7</v>
      </c>
      <c r="H2561" s="11" t="s">
        <v>908</v>
      </c>
    </row>
    <row r="2562" spans="1:8">
      <c r="A2562" s="10" t="s">
        <v>374</v>
      </c>
      <c r="B2562" s="10" t="str">
        <f>MID(base_piv2[[#This Row],[fnr fylke]],4,25)</f>
        <v>Nordland</v>
      </c>
      <c r="C2562" s="10" t="s">
        <v>844</v>
      </c>
      <c r="D2562" s="10" t="str">
        <f>MID(base_piv2[[#This Row],[knr kommune]],6,25)</f>
        <v xml:space="preserve">Sørfold </v>
      </c>
      <c r="E2562" s="10" t="str">
        <f>CONCATENATE(base_piv2[[#This Row],[kommune]]," (",base_piv2[[#This Row],[fotoår]],")")</f>
        <v>Sørfold  (2004)</v>
      </c>
      <c r="F2562" s="10" t="s">
        <v>471</v>
      </c>
      <c r="G2562" s="10">
        <v>0</v>
      </c>
      <c r="H2562" s="11" t="s">
        <v>908</v>
      </c>
    </row>
    <row r="2563" spans="1:8">
      <c r="A2563" s="10" t="s">
        <v>374</v>
      </c>
      <c r="B2563" s="10" t="str">
        <f>MID(base_piv2[[#This Row],[fnr fylke]],4,25)</f>
        <v>Nordland</v>
      </c>
      <c r="C2563" s="10" t="s">
        <v>844</v>
      </c>
      <c r="D2563" s="10" t="str">
        <f>MID(base_piv2[[#This Row],[knr kommune]],6,25)</f>
        <v xml:space="preserve">Sørfold </v>
      </c>
      <c r="E2563" s="10" t="str">
        <f>CONCATENATE(base_piv2[[#This Row],[kommune]]," (",base_piv2[[#This Row],[fotoår]],")")</f>
        <v>Sørfold  (2004)</v>
      </c>
      <c r="F2563" s="10" t="s">
        <v>472</v>
      </c>
      <c r="G2563" s="10">
        <v>0</v>
      </c>
      <c r="H2563" s="11" t="s">
        <v>908</v>
      </c>
    </row>
    <row r="2564" spans="1:8">
      <c r="A2564" s="10" t="s">
        <v>374</v>
      </c>
      <c r="B2564" s="10" t="str">
        <f>MID(base_piv2[[#This Row],[fnr fylke]],4,25)</f>
        <v>Nordland</v>
      </c>
      <c r="C2564" s="10" t="s">
        <v>845</v>
      </c>
      <c r="D2564" s="10" t="str">
        <f>MID(base_piv2[[#This Row],[knr kommune]],6,25)</f>
        <v xml:space="preserve">Steigen </v>
      </c>
      <c r="E2564" s="10" t="str">
        <f>CONCATENATE(base_piv2[[#This Row],[kommune]]," (",base_piv2[[#This Row],[fotoår]],")")</f>
        <v>Steigen  (2004)</v>
      </c>
      <c r="F2564" s="10" t="s">
        <v>467</v>
      </c>
      <c r="G2564" s="10">
        <v>25</v>
      </c>
      <c r="H2564" s="11" t="s">
        <v>908</v>
      </c>
    </row>
    <row r="2565" spans="1:8">
      <c r="A2565" s="10" t="s">
        <v>374</v>
      </c>
      <c r="B2565" s="10" t="str">
        <f>MID(base_piv2[[#This Row],[fnr fylke]],4,25)</f>
        <v>Nordland</v>
      </c>
      <c r="C2565" s="10" t="s">
        <v>845</v>
      </c>
      <c r="D2565" s="10" t="str">
        <f>MID(base_piv2[[#This Row],[knr kommune]],6,25)</f>
        <v xml:space="preserve">Steigen </v>
      </c>
      <c r="E2565" s="10" t="str">
        <f>CONCATENATE(base_piv2[[#This Row],[kommune]]," (",base_piv2[[#This Row],[fotoår]],")")</f>
        <v>Steigen  (2004)</v>
      </c>
      <c r="F2565" s="10" t="s">
        <v>466</v>
      </c>
      <c r="G2565" s="10">
        <v>24</v>
      </c>
      <c r="H2565" s="11" t="s">
        <v>908</v>
      </c>
    </row>
    <row r="2566" spans="1:8">
      <c r="A2566" s="10" t="s">
        <v>374</v>
      </c>
      <c r="B2566" s="10" t="str">
        <f>MID(base_piv2[[#This Row],[fnr fylke]],4,25)</f>
        <v>Nordland</v>
      </c>
      <c r="C2566" s="10" t="s">
        <v>845</v>
      </c>
      <c r="D2566" s="10" t="str">
        <f>MID(base_piv2[[#This Row],[knr kommune]],6,25)</f>
        <v xml:space="preserve">Steigen </v>
      </c>
      <c r="E2566" s="10" t="str">
        <f>CONCATENATE(base_piv2[[#This Row],[kommune]]," (",base_piv2[[#This Row],[fotoår]],")")</f>
        <v>Steigen  (2004)</v>
      </c>
      <c r="F2566" s="10" t="s">
        <v>468</v>
      </c>
      <c r="G2566" s="10">
        <v>8</v>
      </c>
      <c r="H2566" s="11" t="s">
        <v>908</v>
      </c>
    </row>
    <row r="2567" spans="1:8">
      <c r="A2567" s="10" t="s">
        <v>374</v>
      </c>
      <c r="B2567" s="10" t="str">
        <f>MID(base_piv2[[#This Row],[fnr fylke]],4,25)</f>
        <v>Nordland</v>
      </c>
      <c r="C2567" s="10" t="s">
        <v>845</v>
      </c>
      <c r="D2567" s="10" t="str">
        <f>MID(base_piv2[[#This Row],[knr kommune]],6,25)</f>
        <v xml:space="preserve">Steigen </v>
      </c>
      <c r="E2567" s="10" t="str">
        <f>CONCATENATE(base_piv2[[#This Row],[kommune]]," (",base_piv2[[#This Row],[fotoår]],")")</f>
        <v>Steigen  (2004)</v>
      </c>
      <c r="F2567" s="10" t="s">
        <v>918</v>
      </c>
      <c r="G2567" s="10">
        <v>4</v>
      </c>
      <c r="H2567" s="11" t="s">
        <v>908</v>
      </c>
    </row>
    <row r="2568" spans="1:8">
      <c r="A2568" s="10" t="s">
        <v>374</v>
      </c>
      <c r="B2568" s="10" t="str">
        <f>MID(base_piv2[[#This Row],[fnr fylke]],4,25)</f>
        <v>Nordland</v>
      </c>
      <c r="C2568" s="10" t="s">
        <v>845</v>
      </c>
      <c r="D2568" s="10" t="str">
        <f>MID(base_piv2[[#This Row],[knr kommune]],6,25)</f>
        <v xml:space="preserve">Steigen </v>
      </c>
      <c r="E2568" s="10" t="str">
        <f>CONCATENATE(base_piv2[[#This Row],[kommune]]," (",base_piv2[[#This Row],[fotoår]],")")</f>
        <v>Steigen  (2004)</v>
      </c>
      <c r="F2568" s="10" t="s">
        <v>470</v>
      </c>
      <c r="G2568" s="10">
        <v>30</v>
      </c>
      <c r="H2568" s="11" t="s">
        <v>908</v>
      </c>
    </row>
    <row r="2569" spans="1:8">
      <c r="A2569" s="10" t="s">
        <v>374</v>
      </c>
      <c r="B2569" s="10" t="str">
        <f>MID(base_piv2[[#This Row],[fnr fylke]],4,25)</f>
        <v>Nordland</v>
      </c>
      <c r="C2569" s="10" t="s">
        <v>845</v>
      </c>
      <c r="D2569" s="10" t="str">
        <f>MID(base_piv2[[#This Row],[knr kommune]],6,25)</f>
        <v xml:space="preserve">Steigen </v>
      </c>
      <c r="E2569" s="10" t="str">
        <f>CONCATENATE(base_piv2[[#This Row],[kommune]]," (",base_piv2[[#This Row],[fotoår]],")")</f>
        <v>Steigen  (2004)</v>
      </c>
      <c r="F2569" s="10" t="s">
        <v>471</v>
      </c>
      <c r="G2569" s="10">
        <v>10</v>
      </c>
      <c r="H2569" s="11" t="s">
        <v>908</v>
      </c>
    </row>
    <row r="2570" spans="1:8">
      <c r="A2570" s="10" t="s">
        <v>374</v>
      </c>
      <c r="B2570" s="10" t="str">
        <f>MID(base_piv2[[#This Row],[fnr fylke]],4,25)</f>
        <v>Nordland</v>
      </c>
      <c r="C2570" s="10" t="s">
        <v>845</v>
      </c>
      <c r="D2570" s="10" t="str">
        <f>MID(base_piv2[[#This Row],[knr kommune]],6,25)</f>
        <v xml:space="preserve">Steigen </v>
      </c>
      <c r="E2570" s="10" t="str">
        <f>CONCATENATE(base_piv2[[#This Row],[kommune]]," (",base_piv2[[#This Row],[fotoår]],")")</f>
        <v>Steigen  (2004)</v>
      </c>
      <c r="F2570" s="10" t="s">
        <v>472</v>
      </c>
      <c r="G2570" s="10">
        <v>4</v>
      </c>
      <c r="H2570" s="11" t="s">
        <v>908</v>
      </c>
    </row>
    <row r="2571" spans="1:8">
      <c r="A2571" s="10" t="s">
        <v>374</v>
      </c>
      <c r="B2571" s="10" t="str">
        <f>MID(base_piv2[[#This Row],[fnr fylke]],4,25)</f>
        <v>Nordland</v>
      </c>
      <c r="C2571" s="10" t="s">
        <v>846</v>
      </c>
      <c r="D2571" s="10" t="str">
        <f>MID(base_piv2[[#This Row],[knr kommune]],6,25)</f>
        <v xml:space="preserve">Hamarøy </v>
      </c>
      <c r="E2571" s="10" t="str">
        <f>CONCATENATE(base_piv2[[#This Row],[kommune]]," (",base_piv2[[#This Row],[fotoår]],")")</f>
        <v>Hamarøy  (2004)</v>
      </c>
      <c r="F2571" s="10" t="s">
        <v>467</v>
      </c>
      <c r="G2571" s="10">
        <v>21</v>
      </c>
      <c r="H2571" s="11" t="s">
        <v>908</v>
      </c>
    </row>
    <row r="2572" spans="1:8">
      <c r="A2572" s="10" t="s">
        <v>374</v>
      </c>
      <c r="B2572" s="10" t="str">
        <f>MID(base_piv2[[#This Row],[fnr fylke]],4,25)</f>
        <v>Nordland</v>
      </c>
      <c r="C2572" s="10" t="s">
        <v>846</v>
      </c>
      <c r="D2572" s="10" t="str">
        <f>MID(base_piv2[[#This Row],[knr kommune]],6,25)</f>
        <v xml:space="preserve">Hamarøy </v>
      </c>
      <c r="E2572" s="10" t="str">
        <f>CONCATENATE(base_piv2[[#This Row],[kommune]]," (",base_piv2[[#This Row],[fotoår]],")")</f>
        <v>Hamarøy  (2004)</v>
      </c>
      <c r="F2572" s="10" t="s">
        <v>466</v>
      </c>
      <c r="G2572" s="10">
        <v>13</v>
      </c>
      <c r="H2572" s="11" t="s">
        <v>908</v>
      </c>
    </row>
    <row r="2573" spans="1:8">
      <c r="A2573" s="10" t="s">
        <v>374</v>
      </c>
      <c r="B2573" s="10" t="str">
        <f>MID(base_piv2[[#This Row],[fnr fylke]],4,25)</f>
        <v>Nordland</v>
      </c>
      <c r="C2573" s="10" t="s">
        <v>846</v>
      </c>
      <c r="D2573" s="10" t="str">
        <f>MID(base_piv2[[#This Row],[knr kommune]],6,25)</f>
        <v xml:space="preserve">Hamarøy </v>
      </c>
      <c r="E2573" s="10" t="str">
        <f>CONCATENATE(base_piv2[[#This Row],[kommune]]," (",base_piv2[[#This Row],[fotoår]],")")</f>
        <v>Hamarøy  (2004)</v>
      </c>
      <c r="F2573" s="10" t="s">
        <v>468</v>
      </c>
      <c r="G2573" s="10">
        <v>8</v>
      </c>
      <c r="H2573" s="11" t="s">
        <v>908</v>
      </c>
    </row>
    <row r="2574" spans="1:8">
      <c r="A2574" s="10" t="s">
        <v>374</v>
      </c>
      <c r="B2574" s="10" t="str">
        <f>MID(base_piv2[[#This Row],[fnr fylke]],4,25)</f>
        <v>Nordland</v>
      </c>
      <c r="C2574" s="10" t="s">
        <v>846</v>
      </c>
      <c r="D2574" s="10" t="str">
        <f>MID(base_piv2[[#This Row],[knr kommune]],6,25)</f>
        <v xml:space="preserve">Hamarøy </v>
      </c>
      <c r="E2574" s="10" t="str">
        <f>CONCATENATE(base_piv2[[#This Row],[kommune]]," (",base_piv2[[#This Row],[fotoår]],")")</f>
        <v>Hamarøy  (2004)</v>
      </c>
      <c r="F2574" s="10" t="s">
        <v>918</v>
      </c>
      <c r="G2574" s="10">
        <v>2</v>
      </c>
      <c r="H2574" s="11" t="s">
        <v>908</v>
      </c>
    </row>
    <row r="2575" spans="1:8">
      <c r="A2575" s="10" t="s">
        <v>374</v>
      </c>
      <c r="B2575" s="10" t="str">
        <f>MID(base_piv2[[#This Row],[fnr fylke]],4,25)</f>
        <v>Nordland</v>
      </c>
      <c r="C2575" s="10" t="s">
        <v>846</v>
      </c>
      <c r="D2575" s="10" t="str">
        <f>MID(base_piv2[[#This Row],[knr kommune]],6,25)</f>
        <v xml:space="preserve">Hamarøy </v>
      </c>
      <c r="E2575" s="10" t="str">
        <f>CONCATENATE(base_piv2[[#This Row],[kommune]]," (",base_piv2[[#This Row],[fotoår]],")")</f>
        <v>Hamarøy  (2004)</v>
      </c>
      <c r="F2575" s="10" t="s">
        <v>470</v>
      </c>
      <c r="G2575" s="10">
        <v>13</v>
      </c>
      <c r="H2575" s="11" t="s">
        <v>908</v>
      </c>
    </row>
    <row r="2576" spans="1:8">
      <c r="A2576" s="10" t="s">
        <v>374</v>
      </c>
      <c r="B2576" s="10" t="str">
        <f>MID(base_piv2[[#This Row],[fnr fylke]],4,25)</f>
        <v>Nordland</v>
      </c>
      <c r="C2576" s="10" t="s">
        <v>846</v>
      </c>
      <c r="D2576" s="10" t="str">
        <f>MID(base_piv2[[#This Row],[knr kommune]],6,25)</f>
        <v xml:space="preserve">Hamarøy </v>
      </c>
      <c r="E2576" s="10" t="str">
        <f>CONCATENATE(base_piv2[[#This Row],[kommune]]," (",base_piv2[[#This Row],[fotoår]],")")</f>
        <v>Hamarøy  (2004)</v>
      </c>
      <c r="F2576" s="10" t="s">
        <v>471</v>
      </c>
      <c r="G2576" s="10">
        <v>5</v>
      </c>
      <c r="H2576" s="11" t="s">
        <v>908</v>
      </c>
    </row>
    <row r="2577" spans="1:8">
      <c r="A2577" s="10" t="s">
        <v>374</v>
      </c>
      <c r="B2577" s="10" t="str">
        <f>MID(base_piv2[[#This Row],[fnr fylke]],4,25)</f>
        <v>Nordland</v>
      </c>
      <c r="C2577" s="10" t="s">
        <v>846</v>
      </c>
      <c r="D2577" s="10" t="str">
        <f>MID(base_piv2[[#This Row],[knr kommune]],6,25)</f>
        <v xml:space="preserve">Hamarøy </v>
      </c>
      <c r="E2577" s="10" t="str">
        <f>CONCATENATE(base_piv2[[#This Row],[kommune]]," (",base_piv2[[#This Row],[fotoår]],")")</f>
        <v>Hamarøy  (2004)</v>
      </c>
      <c r="F2577" s="10" t="s">
        <v>472</v>
      </c>
      <c r="G2577" s="10">
        <v>8</v>
      </c>
      <c r="H2577" s="11" t="s">
        <v>908</v>
      </c>
    </row>
    <row r="2578" spans="1:8">
      <c r="A2578" s="10" t="s">
        <v>374</v>
      </c>
      <c r="B2578" s="10" t="str">
        <f>MID(base_piv2[[#This Row],[fnr fylke]],4,25)</f>
        <v>Nordland</v>
      </c>
      <c r="C2578" s="10" t="s">
        <v>847</v>
      </c>
      <c r="D2578" s="10" t="str">
        <f>MID(base_piv2[[#This Row],[knr kommune]],6,25)</f>
        <v xml:space="preserve">Tysfjord </v>
      </c>
      <c r="E2578" s="10" t="str">
        <f>CONCATENATE(base_piv2[[#This Row],[kommune]]," (",base_piv2[[#This Row],[fotoår]],")")</f>
        <v>Tysfjord  (2004)</v>
      </c>
      <c r="F2578" s="10" t="s">
        <v>467</v>
      </c>
      <c r="G2578" s="10">
        <v>1</v>
      </c>
      <c r="H2578" s="11" t="s">
        <v>908</v>
      </c>
    </row>
    <row r="2579" spans="1:8">
      <c r="A2579" s="10" t="s">
        <v>374</v>
      </c>
      <c r="B2579" s="10" t="str">
        <f>MID(base_piv2[[#This Row],[fnr fylke]],4,25)</f>
        <v>Nordland</v>
      </c>
      <c r="C2579" s="10" t="s">
        <v>847</v>
      </c>
      <c r="D2579" s="10" t="str">
        <f>MID(base_piv2[[#This Row],[knr kommune]],6,25)</f>
        <v xml:space="preserve">Tysfjord </v>
      </c>
      <c r="E2579" s="10" t="str">
        <f>CONCATENATE(base_piv2[[#This Row],[kommune]]," (",base_piv2[[#This Row],[fotoår]],")")</f>
        <v>Tysfjord  (2004)</v>
      </c>
      <c r="F2579" s="10" t="s">
        <v>466</v>
      </c>
      <c r="G2579" s="10">
        <v>7</v>
      </c>
      <c r="H2579" s="11" t="s">
        <v>908</v>
      </c>
    </row>
    <row r="2580" spans="1:8">
      <c r="A2580" s="10" t="s">
        <v>374</v>
      </c>
      <c r="B2580" s="10" t="str">
        <f>MID(base_piv2[[#This Row],[fnr fylke]],4,25)</f>
        <v>Nordland</v>
      </c>
      <c r="C2580" s="10" t="s">
        <v>847</v>
      </c>
      <c r="D2580" s="10" t="str">
        <f>MID(base_piv2[[#This Row],[knr kommune]],6,25)</f>
        <v xml:space="preserve">Tysfjord </v>
      </c>
      <c r="E2580" s="10" t="str">
        <f>CONCATENATE(base_piv2[[#This Row],[kommune]]," (",base_piv2[[#This Row],[fotoår]],")")</f>
        <v>Tysfjord  (2004)</v>
      </c>
      <c r="F2580" s="10" t="s">
        <v>468</v>
      </c>
      <c r="G2580" s="10">
        <v>0</v>
      </c>
      <c r="H2580" s="11" t="s">
        <v>908</v>
      </c>
    </row>
    <row r="2581" spans="1:8">
      <c r="A2581" s="10" t="s">
        <v>374</v>
      </c>
      <c r="B2581" s="10" t="str">
        <f>MID(base_piv2[[#This Row],[fnr fylke]],4,25)</f>
        <v>Nordland</v>
      </c>
      <c r="C2581" s="10" t="s">
        <v>847</v>
      </c>
      <c r="D2581" s="10" t="str">
        <f>MID(base_piv2[[#This Row],[knr kommune]],6,25)</f>
        <v xml:space="preserve">Tysfjord </v>
      </c>
      <c r="E2581" s="10" t="str">
        <f>CONCATENATE(base_piv2[[#This Row],[kommune]]," (",base_piv2[[#This Row],[fotoår]],")")</f>
        <v>Tysfjord  (2004)</v>
      </c>
      <c r="F2581" s="10" t="s">
        <v>918</v>
      </c>
      <c r="G2581" s="10">
        <v>0</v>
      </c>
      <c r="H2581" s="11" t="s">
        <v>908</v>
      </c>
    </row>
    <row r="2582" spans="1:8">
      <c r="A2582" s="10" t="s">
        <v>374</v>
      </c>
      <c r="B2582" s="10" t="str">
        <f>MID(base_piv2[[#This Row],[fnr fylke]],4,25)</f>
        <v>Nordland</v>
      </c>
      <c r="C2582" s="10" t="s">
        <v>847</v>
      </c>
      <c r="D2582" s="10" t="str">
        <f>MID(base_piv2[[#This Row],[knr kommune]],6,25)</f>
        <v xml:space="preserve">Tysfjord </v>
      </c>
      <c r="E2582" s="10" t="str">
        <f>CONCATENATE(base_piv2[[#This Row],[kommune]]," (",base_piv2[[#This Row],[fotoår]],")")</f>
        <v>Tysfjord  (2004)</v>
      </c>
      <c r="F2582" s="10" t="s">
        <v>470</v>
      </c>
      <c r="G2582" s="10">
        <v>4</v>
      </c>
      <c r="H2582" s="11" t="s">
        <v>908</v>
      </c>
    </row>
    <row r="2583" spans="1:8">
      <c r="A2583" s="10" t="s">
        <v>374</v>
      </c>
      <c r="B2583" s="10" t="str">
        <f>MID(base_piv2[[#This Row],[fnr fylke]],4,25)</f>
        <v>Nordland</v>
      </c>
      <c r="C2583" s="10" t="s">
        <v>847</v>
      </c>
      <c r="D2583" s="10" t="str">
        <f>MID(base_piv2[[#This Row],[knr kommune]],6,25)</f>
        <v xml:space="preserve">Tysfjord </v>
      </c>
      <c r="E2583" s="10" t="str">
        <f>CONCATENATE(base_piv2[[#This Row],[kommune]]," (",base_piv2[[#This Row],[fotoår]],")")</f>
        <v>Tysfjord  (2004)</v>
      </c>
      <c r="F2583" s="10" t="s">
        <v>471</v>
      </c>
      <c r="G2583" s="10">
        <v>0</v>
      </c>
      <c r="H2583" s="11" t="s">
        <v>908</v>
      </c>
    </row>
    <row r="2584" spans="1:8">
      <c r="A2584" s="10" t="s">
        <v>374</v>
      </c>
      <c r="B2584" s="10" t="str">
        <f>MID(base_piv2[[#This Row],[fnr fylke]],4,25)</f>
        <v>Nordland</v>
      </c>
      <c r="C2584" s="10" t="s">
        <v>847</v>
      </c>
      <c r="D2584" s="10" t="str">
        <f>MID(base_piv2[[#This Row],[knr kommune]],6,25)</f>
        <v xml:space="preserve">Tysfjord </v>
      </c>
      <c r="E2584" s="10" t="str">
        <f>CONCATENATE(base_piv2[[#This Row],[kommune]]," (",base_piv2[[#This Row],[fotoår]],")")</f>
        <v>Tysfjord  (2004)</v>
      </c>
      <c r="F2584" s="10" t="s">
        <v>472</v>
      </c>
      <c r="G2584" s="10">
        <v>0</v>
      </c>
      <c r="H2584" s="11" t="s">
        <v>908</v>
      </c>
    </row>
    <row r="2585" spans="1:8">
      <c r="A2585" s="10" t="s">
        <v>374</v>
      </c>
      <c r="B2585" s="10" t="str">
        <f>MID(base_piv2[[#This Row],[fnr fylke]],4,25)</f>
        <v>Nordland</v>
      </c>
      <c r="C2585" s="10" t="s">
        <v>848</v>
      </c>
      <c r="D2585" s="10" t="str">
        <f>MID(base_piv2[[#This Row],[knr kommune]],6,25)</f>
        <v xml:space="preserve">Lødingen </v>
      </c>
      <c r="E2585" s="10" t="str">
        <f>CONCATENATE(base_piv2[[#This Row],[kommune]]," (",base_piv2[[#This Row],[fotoår]],")")</f>
        <v>Lødingen  (2004)</v>
      </c>
      <c r="F2585" s="10" t="s">
        <v>467</v>
      </c>
      <c r="G2585" s="10">
        <v>3</v>
      </c>
      <c r="H2585" s="11" t="s">
        <v>908</v>
      </c>
    </row>
    <row r="2586" spans="1:8">
      <c r="A2586" s="10" t="s">
        <v>374</v>
      </c>
      <c r="B2586" s="10" t="str">
        <f>MID(base_piv2[[#This Row],[fnr fylke]],4,25)</f>
        <v>Nordland</v>
      </c>
      <c r="C2586" s="10" t="s">
        <v>848</v>
      </c>
      <c r="D2586" s="10" t="str">
        <f>MID(base_piv2[[#This Row],[knr kommune]],6,25)</f>
        <v xml:space="preserve">Lødingen </v>
      </c>
      <c r="E2586" s="10" t="str">
        <f>CONCATENATE(base_piv2[[#This Row],[kommune]]," (",base_piv2[[#This Row],[fotoår]],")")</f>
        <v>Lødingen  (2004)</v>
      </c>
      <c r="F2586" s="10" t="s">
        <v>466</v>
      </c>
      <c r="G2586" s="10">
        <v>4</v>
      </c>
      <c r="H2586" s="11" t="s">
        <v>908</v>
      </c>
    </row>
    <row r="2587" spans="1:8">
      <c r="A2587" s="10" t="s">
        <v>374</v>
      </c>
      <c r="B2587" s="10" t="str">
        <f>MID(base_piv2[[#This Row],[fnr fylke]],4,25)</f>
        <v>Nordland</v>
      </c>
      <c r="C2587" s="10" t="s">
        <v>848</v>
      </c>
      <c r="D2587" s="10" t="str">
        <f>MID(base_piv2[[#This Row],[knr kommune]],6,25)</f>
        <v xml:space="preserve">Lødingen </v>
      </c>
      <c r="E2587" s="10" t="str">
        <f>CONCATENATE(base_piv2[[#This Row],[kommune]]," (",base_piv2[[#This Row],[fotoår]],")")</f>
        <v>Lødingen  (2004)</v>
      </c>
      <c r="F2587" s="10" t="s">
        <v>468</v>
      </c>
      <c r="G2587" s="10">
        <v>4</v>
      </c>
      <c r="H2587" s="11" t="s">
        <v>908</v>
      </c>
    </row>
    <row r="2588" spans="1:8">
      <c r="A2588" s="10" t="s">
        <v>374</v>
      </c>
      <c r="B2588" s="10" t="str">
        <f>MID(base_piv2[[#This Row],[fnr fylke]],4,25)</f>
        <v>Nordland</v>
      </c>
      <c r="C2588" s="10" t="s">
        <v>848</v>
      </c>
      <c r="D2588" s="10" t="str">
        <f>MID(base_piv2[[#This Row],[knr kommune]],6,25)</f>
        <v xml:space="preserve">Lødingen </v>
      </c>
      <c r="E2588" s="10" t="str">
        <f>CONCATENATE(base_piv2[[#This Row],[kommune]]," (",base_piv2[[#This Row],[fotoår]],")")</f>
        <v>Lødingen  (2004)</v>
      </c>
      <c r="F2588" s="10" t="s">
        <v>918</v>
      </c>
      <c r="G2588" s="10">
        <v>0</v>
      </c>
      <c r="H2588" s="11" t="s">
        <v>908</v>
      </c>
    </row>
    <row r="2589" spans="1:8">
      <c r="A2589" s="10" t="s">
        <v>374</v>
      </c>
      <c r="B2589" s="10" t="str">
        <f>MID(base_piv2[[#This Row],[fnr fylke]],4,25)</f>
        <v>Nordland</v>
      </c>
      <c r="C2589" s="10" t="s">
        <v>848</v>
      </c>
      <c r="D2589" s="10" t="str">
        <f>MID(base_piv2[[#This Row],[knr kommune]],6,25)</f>
        <v xml:space="preserve">Lødingen </v>
      </c>
      <c r="E2589" s="10" t="str">
        <f>CONCATENATE(base_piv2[[#This Row],[kommune]]," (",base_piv2[[#This Row],[fotoår]],")")</f>
        <v>Lødingen  (2004)</v>
      </c>
      <c r="F2589" s="10" t="s">
        <v>470</v>
      </c>
      <c r="G2589" s="10">
        <v>5</v>
      </c>
      <c r="H2589" s="11" t="s">
        <v>908</v>
      </c>
    </row>
    <row r="2590" spans="1:8">
      <c r="A2590" s="10" t="s">
        <v>374</v>
      </c>
      <c r="B2590" s="10" t="str">
        <f>MID(base_piv2[[#This Row],[fnr fylke]],4,25)</f>
        <v>Nordland</v>
      </c>
      <c r="C2590" s="10" t="s">
        <v>848</v>
      </c>
      <c r="D2590" s="10" t="str">
        <f>MID(base_piv2[[#This Row],[knr kommune]],6,25)</f>
        <v xml:space="preserve">Lødingen </v>
      </c>
      <c r="E2590" s="10" t="str">
        <f>CONCATENATE(base_piv2[[#This Row],[kommune]]," (",base_piv2[[#This Row],[fotoår]],")")</f>
        <v>Lødingen  (2004)</v>
      </c>
      <c r="F2590" s="10" t="s">
        <v>471</v>
      </c>
      <c r="G2590" s="10">
        <v>1</v>
      </c>
      <c r="H2590" s="11" t="s">
        <v>908</v>
      </c>
    </row>
    <row r="2591" spans="1:8">
      <c r="A2591" s="10" t="s">
        <v>374</v>
      </c>
      <c r="B2591" s="10" t="str">
        <f>MID(base_piv2[[#This Row],[fnr fylke]],4,25)</f>
        <v>Nordland</v>
      </c>
      <c r="C2591" s="10" t="s">
        <v>848</v>
      </c>
      <c r="D2591" s="10" t="str">
        <f>MID(base_piv2[[#This Row],[knr kommune]],6,25)</f>
        <v xml:space="preserve">Lødingen </v>
      </c>
      <c r="E2591" s="10" t="str">
        <f>CONCATENATE(base_piv2[[#This Row],[kommune]]," (",base_piv2[[#This Row],[fotoår]],")")</f>
        <v>Lødingen  (2004)</v>
      </c>
      <c r="F2591" s="10" t="s">
        <v>472</v>
      </c>
      <c r="G2591" s="10">
        <v>1</v>
      </c>
      <c r="H2591" s="11" t="s">
        <v>908</v>
      </c>
    </row>
    <row r="2592" spans="1:8">
      <c r="A2592" s="10" t="s">
        <v>374</v>
      </c>
      <c r="B2592" s="10" t="str">
        <f>MID(base_piv2[[#This Row],[fnr fylke]],4,25)</f>
        <v>Nordland</v>
      </c>
      <c r="C2592" s="10" t="s">
        <v>849</v>
      </c>
      <c r="D2592" s="10" t="str">
        <f>MID(base_piv2[[#This Row],[knr kommune]],6,25)</f>
        <v xml:space="preserve">Tjeldsund </v>
      </c>
      <c r="E2592" s="10" t="str">
        <f>CONCATENATE(base_piv2[[#This Row],[kommune]]," (",base_piv2[[#This Row],[fotoår]],")")</f>
        <v>Tjeldsund  (2003)</v>
      </c>
      <c r="F2592" s="10" t="s">
        <v>467</v>
      </c>
      <c r="G2592" s="10">
        <v>8</v>
      </c>
      <c r="H2592" s="11" t="s">
        <v>904</v>
      </c>
    </row>
    <row r="2593" spans="1:8">
      <c r="A2593" s="10" t="s">
        <v>374</v>
      </c>
      <c r="B2593" s="10" t="str">
        <f>MID(base_piv2[[#This Row],[fnr fylke]],4,25)</f>
        <v>Nordland</v>
      </c>
      <c r="C2593" s="10" t="s">
        <v>849</v>
      </c>
      <c r="D2593" s="10" t="str">
        <f>MID(base_piv2[[#This Row],[knr kommune]],6,25)</f>
        <v xml:space="preserve">Tjeldsund </v>
      </c>
      <c r="E2593" s="10" t="str">
        <f>CONCATENATE(base_piv2[[#This Row],[kommune]]," (",base_piv2[[#This Row],[fotoår]],")")</f>
        <v>Tjeldsund  (2003)</v>
      </c>
      <c r="F2593" s="10" t="s">
        <v>466</v>
      </c>
      <c r="G2593" s="10">
        <v>10</v>
      </c>
      <c r="H2593" s="11" t="s">
        <v>904</v>
      </c>
    </row>
    <row r="2594" spans="1:8">
      <c r="A2594" s="10" t="s">
        <v>374</v>
      </c>
      <c r="B2594" s="10" t="str">
        <f>MID(base_piv2[[#This Row],[fnr fylke]],4,25)</f>
        <v>Nordland</v>
      </c>
      <c r="C2594" s="10" t="s">
        <v>849</v>
      </c>
      <c r="D2594" s="10" t="str">
        <f>MID(base_piv2[[#This Row],[knr kommune]],6,25)</f>
        <v xml:space="preserve">Tjeldsund </v>
      </c>
      <c r="E2594" s="10" t="str">
        <f>CONCATENATE(base_piv2[[#This Row],[kommune]]," (",base_piv2[[#This Row],[fotoår]],")")</f>
        <v>Tjeldsund  (2003)</v>
      </c>
      <c r="F2594" s="10" t="s">
        <v>468</v>
      </c>
      <c r="G2594" s="10">
        <v>1</v>
      </c>
      <c r="H2594" s="11" t="s">
        <v>904</v>
      </c>
    </row>
    <row r="2595" spans="1:8">
      <c r="A2595" s="10" t="s">
        <v>374</v>
      </c>
      <c r="B2595" s="10" t="str">
        <f>MID(base_piv2[[#This Row],[fnr fylke]],4,25)</f>
        <v>Nordland</v>
      </c>
      <c r="C2595" s="10" t="s">
        <v>849</v>
      </c>
      <c r="D2595" s="10" t="str">
        <f>MID(base_piv2[[#This Row],[knr kommune]],6,25)</f>
        <v xml:space="preserve">Tjeldsund </v>
      </c>
      <c r="E2595" s="10" t="str">
        <f>CONCATENATE(base_piv2[[#This Row],[kommune]]," (",base_piv2[[#This Row],[fotoår]],")")</f>
        <v>Tjeldsund  (2003)</v>
      </c>
      <c r="F2595" s="10" t="s">
        <v>918</v>
      </c>
      <c r="G2595" s="10">
        <v>39</v>
      </c>
      <c r="H2595" s="11" t="s">
        <v>904</v>
      </c>
    </row>
    <row r="2596" spans="1:8">
      <c r="A2596" s="10" t="s">
        <v>374</v>
      </c>
      <c r="B2596" s="10" t="str">
        <f>MID(base_piv2[[#This Row],[fnr fylke]],4,25)</f>
        <v>Nordland</v>
      </c>
      <c r="C2596" s="10" t="s">
        <v>849</v>
      </c>
      <c r="D2596" s="10" t="str">
        <f>MID(base_piv2[[#This Row],[knr kommune]],6,25)</f>
        <v xml:space="preserve">Tjeldsund </v>
      </c>
      <c r="E2596" s="10" t="str">
        <f>CONCATENATE(base_piv2[[#This Row],[kommune]]," (",base_piv2[[#This Row],[fotoår]],")")</f>
        <v>Tjeldsund  (2003)</v>
      </c>
      <c r="F2596" s="10" t="s">
        <v>470</v>
      </c>
      <c r="G2596" s="10">
        <v>8</v>
      </c>
      <c r="H2596" s="11" t="s">
        <v>904</v>
      </c>
    </row>
    <row r="2597" spans="1:8">
      <c r="A2597" s="10" t="s">
        <v>374</v>
      </c>
      <c r="B2597" s="10" t="str">
        <f>MID(base_piv2[[#This Row],[fnr fylke]],4,25)</f>
        <v>Nordland</v>
      </c>
      <c r="C2597" s="10" t="s">
        <v>849</v>
      </c>
      <c r="D2597" s="10" t="str">
        <f>MID(base_piv2[[#This Row],[knr kommune]],6,25)</f>
        <v xml:space="preserve">Tjeldsund </v>
      </c>
      <c r="E2597" s="10" t="str">
        <f>CONCATENATE(base_piv2[[#This Row],[kommune]]," (",base_piv2[[#This Row],[fotoår]],")")</f>
        <v>Tjeldsund  (2003)</v>
      </c>
      <c r="F2597" s="10" t="s">
        <v>471</v>
      </c>
      <c r="G2597" s="10">
        <v>2</v>
      </c>
      <c r="H2597" s="11" t="s">
        <v>904</v>
      </c>
    </row>
    <row r="2598" spans="1:8">
      <c r="A2598" s="10" t="s">
        <v>374</v>
      </c>
      <c r="B2598" s="10" t="str">
        <f>MID(base_piv2[[#This Row],[fnr fylke]],4,25)</f>
        <v>Nordland</v>
      </c>
      <c r="C2598" s="10" t="s">
        <v>849</v>
      </c>
      <c r="D2598" s="10" t="str">
        <f>MID(base_piv2[[#This Row],[knr kommune]],6,25)</f>
        <v xml:space="preserve">Tjeldsund </v>
      </c>
      <c r="E2598" s="10" t="str">
        <f>CONCATENATE(base_piv2[[#This Row],[kommune]]," (",base_piv2[[#This Row],[fotoår]],")")</f>
        <v>Tjeldsund  (2003)</v>
      </c>
      <c r="F2598" s="10" t="s">
        <v>472</v>
      </c>
      <c r="G2598" s="10">
        <v>17</v>
      </c>
      <c r="H2598" s="11" t="s">
        <v>904</v>
      </c>
    </row>
    <row r="2599" spans="1:8">
      <c r="A2599" s="10" t="s">
        <v>374</v>
      </c>
      <c r="B2599" s="10" t="str">
        <f>MID(base_piv2[[#This Row],[fnr fylke]],4,25)</f>
        <v>Nordland</v>
      </c>
      <c r="C2599" s="10" t="s">
        <v>850</v>
      </c>
      <c r="D2599" s="10" t="str">
        <f>MID(base_piv2[[#This Row],[knr kommune]],6,25)</f>
        <v xml:space="preserve">Evenes </v>
      </c>
      <c r="E2599" s="10" t="str">
        <f>CONCATENATE(base_piv2[[#This Row],[kommune]]," (",base_piv2[[#This Row],[fotoår]],")")</f>
        <v>Evenes  (2003)</v>
      </c>
      <c r="F2599" s="10" t="s">
        <v>467</v>
      </c>
      <c r="G2599" s="10">
        <v>13</v>
      </c>
      <c r="H2599" s="11" t="s">
        <v>904</v>
      </c>
    </row>
    <row r="2600" spans="1:8">
      <c r="A2600" s="10" t="s">
        <v>374</v>
      </c>
      <c r="B2600" s="10" t="str">
        <f>MID(base_piv2[[#This Row],[fnr fylke]],4,25)</f>
        <v>Nordland</v>
      </c>
      <c r="C2600" s="10" t="s">
        <v>850</v>
      </c>
      <c r="D2600" s="10" t="str">
        <f>MID(base_piv2[[#This Row],[knr kommune]],6,25)</f>
        <v xml:space="preserve">Evenes </v>
      </c>
      <c r="E2600" s="10" t="str">
        <f>CONCATENATE(base_piv2[[#This Row],[kommune]]," (",base_piv2[[#This Row],[fotoår]],")")</f>
        <v>Evenes  (2003)</v>
      </c>
      <c r="F2600" s="10" t="s">
        <v>466</v>
      </c>
      <c r="G2600" s="10">
        <v>8</v>
      </c>
      <c r="H2600" s="11" t="s">
        <v>904</v>
      </c>
    </row>
    <row r="2601" spans="1:8">
      <c r="A2601" s="10" t="s">
        <v>374</v>
      </c>
      <c r="B2601" s="10" t="str">
        <f>MID(base_piv2[[#This Row],[fnr fylke]],4,25)</f>
        <v>Nordland</v>
      </c>
      <c r="C2601" s="10" t="s">
        <v>850</v>
      </c>
      <c r="D2601" s="10" t="str">
        <f>MID(base_piv2[[#This Row],[knr kommune]],6,25)</f>
        <v xml:space="preserve">Evenes </v>
      </c>
      <c r="E2601" s="10" t="str">
        <f>CONCATENATE(base_piv2[[#This Row],[kommune]]," (",base_piv2[[#This Row],[fotoår]],")")</f>
        <v>Evenes  (2003)</v>
      </c>
      <c r="F2601" s="10" t="s">
        <v>468</v>
      </c>
      <c r="G2601" s="10">
        <v>4</v>
      </c>
      <c r="H2601" s="11" t="s">
        <v>904</v>
      </c>
    </row>
    <row r="2602" spans="1:8">
      <c r="A2602" s="10" t="s">
        <v>374</v>
      </c>
      <c r="B2602" s="10" t="str">
        <f>MID(base_piv2[[#This Row],[fnr fylke]],4,25)</f>
        <v>Nordland</v>
      </c>
      <c r="C2602" s="10" t="s">
        <v>850</v>
      </c>
      <c r="D2602" s="10" t="str">
        <f>MID(base_piv2[[#This Row],[knr kommune]],6,25)</f>
        <v xml:space="preserve">Evenes </v>
      </c>
      <c r="E2602" s="10" t="str">
        <f>CONCATENATE(base_piv2[[#This Row],[kommune]]," (",base_piv2[[#This Row],[fotoår]],")")</f>
        <v>Evenes  (2003)</v>
      </c>
      <c r="F2602" s="10" t="s">
        <v>918</v>
      </c>
      <c r="G2602" s="10">
        <v>0</v>
      </c>
      <c r="H2602" s="11" t="s">
        <v>904</v>
      </c>
    </row>
    <row r="2603" spans="1:8">
      <c r="A2603" s="10" t="s">
        <v>374</v>
      </c>
      <c r="B2603" s="10" t="str">
        <f>MID(base_piv2[[#This Row],[fnr fylke]],4,25)</f>
        <v>Nordland</v>
      </c>
      <c r="C2603" s="10" t="s">
        <v>850</v>
      </c>
      <c r="D2603" s="10" t="str">
        <f>MID(base_piv2[[#This Row],[knr kommune]],6,25)</f>
        <v xml:space="preserve">Evenes </v>
      </c>
      <c r="E2603" s="10" t="str">
        <f>CONCATENATE(base_piv2[[#This Row],[kommune]]," (",base_piv2[[#This Row],[fotoår]],")")</f>
        <v>Evenes  (2003)</v>
      </c>
      <c r="F2603" s="10" t="s">
        <v>470</v>
      </c>
      <c r="G2603" s="10">
        <v>6</v>
      </c>
      <c r="H2603" s="11" t="s">
        <v>904</v>
      </c>
    </row>
    <row r="2604" spans="1:8">
      <c r="A2604" s="10" t="s">
        <v>374</v>
      </c>
      <c r="B2604" s="10" t="str">
        <f>MID(base_piv2[[#This Row],[fnr fylke]],4,25)</f>
        <v>Nordland</v>
      </c>
      <c r="C2604" s="10" t="s">
        <v>850</v>
      </c>
      <c r="D2604" s="10" t="str">
        <f>MID(base_piv2[[#This Row],[knr kommune]],6,25)</f>
        <v xml:space="preserve">Evenes </v>
      </c>
      <c r="E2604" s="10" t="str">
        <f>CONCATENATE(base_piv2[[#This Row],[kommune]]," (",base_piv2[[#This Row],[fotoår]],")")</f>
        <v>Evenes  (2003)</v>
      </c>
      <c r="F2604" s="10" t="s">
        <v>471</v>
      </c>
      <c r="G2604" s="10">
        <v>1</v>
      </c>
      <c r="H2604" s="11" t="s">
        <v>904</v>
      </c>
    </row>
    <row r="2605" spans="1:8">
      <c r="A2605" s="10" t="s">
        <v>374</v>
      </c>
      <c r="B2605" s="10" t="str">
        <f>MID(base_piv2[[#This Row],[fnr fylke]],4,25)</f>
        <v>Nordland</v>
      </c>
      <c r="C2605" s="10" t="s">
        <v>850</v>
      </c>
      <c r="D2605" s="10" t="str">
        <f>MID(base_piv2[[#This Row],[knr kommune]],6,25)</f>
        <v xml:space="preserve">Evenes </v>
      </c>
      <c r="E2605" s="10" t="str">
        <f>CONCATENATE(base_piv2[[#This Row],[kommune]]," (",base_piv2[[#This Row],[fotoår]],")")</f>
        <v>Evenes  (2003)</v>
      </c>
      <c r="F2605" s="10" t="s">
        <v>472</v>
      </c>
      <c r="G2605" s="10">
        <v>0</v>
      </c>
      <c r="H2605" s="11" t="s">
        <v>904</v>
      </c>
    </row>
    <row r="2606" spans="1:8">
      <c r="A2606" s="10" t="s">
        <v>374</v>
      </c>
      <c r="B2606" s="10" t="str">
        <f>MID(base_piv2[[#This Row],[fnr fylke]],4,25)</f>
        <v>Nordland</v>
      </c>
      <c r="C2606" s="10" t="s">
        <v>851</v>
      </c>
      <c r="D2606" s="10" t="str">
        <f>MID(base_piv2[[#This Row],[knr kommune]],6,25)</f>
        <v xml:space="preserve">Ballangen </v>
      </c>
      <c r="E2606" s="10" t="str">
        <f>CONCATENATE(base_piv2[[#This Row],[kommune]]," (",base_piv2[[#This Row],[fotoår]],")")</f>
        <v>Ballangen  (2003)</v>
      </c>
      <c r="F2606" s="10" t="s">
        <v>467</v>
      </c>
      <c r="G2606" s="10">
        <v>19</v>
      </c>
      <c r="H2606" s="11" t="s">
        <v>904</v>
      </c>
    </row>
    <row r="2607" spans="1:8">
      <c r="A2607" s="10" t="s">
        <v>374</v>
      </c>
      <c r="B2607" s="10" t="str">
        <f>MID(base_piv2[[#This Row],[fnr fylke]],4,25)</f>
        <v>Nordland</v>
      </c>
      <c r="C2607" s="10" t="s">
        <v>851</v>
      </c>
      <c r="D2607" s="10" t="str">
        <f>MID(base_piv2[[#This Row],[knr kommune]],6,25)</f>
        <v xml:space="preserve">Ballangen </v>
      </c>
      <c r="E2607" s="10" t="str">
        <f>CONCATENATE(base_piv2[[#This Row],[kommune]]," (",base_piv2[[#This Row],[fotoår]],")")</f>
        <v>Ballangen  (2003)</v>
      </c>
      <c r="F2607" s="10" t="s">
        <v>466</v>
      </c>
      <c r="G2607" s="10">
        <v>8</v>
      </c>
      <c r="H2607" s="11" t="s">
        <v>904</v>
      </c>
    </row>
    <row r="2608" spans="1:8">
      <c r="A2608" s="10" t="s">
        <v>374</v>
      </c>
      <c r="B2608" s="10" t="str">
        <f>MID(base_piv2[[#This Row],[fnr fylke]],4,25)</f>
        <v>Nordland</v>
      </c>
      <c r="C2608" s="10" t="s">
        <v>851</v>
      </c>
      <c r="D2608" s="10" t="str">
        <f>MID(base_piv2[[#This Row],[knr kommune]],6,25)</f>
        <v xml:space="preserve">Ballangen </v>
      </c>
      <c r="E2608" s="10" t="str">
        <f>CONCATENATE(base_piv2[[#This Row],[kommune]]," (",base_piv2[[#This Row],[fotoår]],")")</f>
        <v>Ballangen  (2003)</v>
      </c>
      <c r="F2608" s="10" t="s">
        <v>468</v>
      </c>
      <c r="G2608" s="10">
        <v>2</v>
      </c>
      <c r="H2608" s="11" t="s">
        <v>904</v>
      </c>
    </row>
    <row r="2609" spans="1:8">
      <c r="A2609" s="10" t="s">
        <v>374</v>
      </c>
      <c r="B2609" s="10" t="str">
        <f>MID(base_piv2[[#This Row],[fnr fylke]],4,25)</f>
        <v>Nordland</v>
      </c>
      <c r="C2609" s="10" t="s">
        <v>851</v>
      </c>
      <c r="D2609" s="10" t="str">
        <f>MID(base_piv2[[#This Row],[knr kommune]],6,25)</f>
        <v xml:space="preserve">Ballangen </v>
      </c>
      <c r="E2609" s="10" t="str">
        <f>CONCATENATE(base_piv2[[#This Row],[kommune]]," (",base_piv2[[#This Row],[fotoår]],")")</f>
        <v>Ballangen  (2003)</v>
      </c>
      <c r="F2609" s="10" t="s">
        <v>918</v>
      </c>
      <c r="G2609" s="10">
        <v>8</v>
      </c>
      <c r="H2609" s="11" t="s">
        <v>904</v>
      </c>
    </row>
    <row r="2610" spans="1:8">
      <c r="A2610" s="10" t="s">
        <v>374</v>
      </c>
      <c r="B2610" s="10" t="str">
        <f>MID(base_piv2[[#This Row],[fnr fylke]],4,25)</f>
        <v>Nordland</v>
      </c>
      <c r="C2610" s="10" t="s">
        <v>851</v>
      </c>
      <c r="D2610" s="10" t="str">
        <f>MID(base_piv2[[#This Row],[knr kommune]],6,25)</f>
        <v xml:space="preserve">Ballangen </v>
      </c>
      <c r="E2610" s="10" t="str">
        <f>CONCATENATE(base_piv2[[#This Row],[kommune]]," (",base_piv2[[#This Row],[fotoår]],")")</f>
        <v>Ballangen  (2003)</v>
      </c>
      <c r="F2610" s="10" t="s">
        <v>470</v>
      </c>
      <c r="G2610" s="10">
        <v>22</v>
      </c>
      <c r="H2610" s="11" t="s">
        <v>904</v>
      </c>
    </row>
    <row r="2611" spans="1:8">
      <c r="A2611" s="10" t="s">
        <v>374</v>
      </c>
      <c r="B2611" s="10" t="str">
        <f>MID(base_piv2[[#This Row],[fnr fylke]],4,25)</f>
        <v>Nordland</v>
      </c>
      <c r="C2611" s="10" t="s">
        <v>851</v>
      </c>
      <c r="D2611" s="10" t="str">
        <f>MID(base_piv2[[#This Row],[knr kommune]],6,25)</f>
        <v xml:space="preserve">Ballangen </v>
      </c>
      <c r="E2611" s="10" t="str">
        <f>CONCATENATE(base_piv2[[#This Row],[kommune]]," (",base_piv2[[#This Row],[fotoår]],")")</f>
        <v>Ballangen  (2003)</v>
      </c>
      <c r="F2611" s="10" t="s">
        <v>471</v>
      </c>
      <c r="G2611" s="10">
        <v>0</v>
      </c>
      <c r="H2611" s="11" t="s">
        <v>904</v>
      </c>
    </row>
    <row r="2612" spans="1:8">
      <c r="A2612" s="10" t="s">
        <v>374</v>
      </c>
      <c r="B2612" s="10" t="str">
        <f>MID(base_piv2[[#This Row],[fnr fylke]],4,25)</f>
        <v>Nordland</v>
      </c>
      <c r="C2612" s="10" t="s">
        <v>851</v>
      </c>
      <c r="D2612" s="10" t="str">
        <f>MID(base_piv2[[#This Row],[knr kommune]],6,25)</f>
        <v xml:space="preserve">Ballangen </v>
      </c>
      <c r="E2612" s="10" t="str">
        <f>CONCATENATE(base_piv2[[#This Row],[kommune]]," (",base_piv2[[#This Row],[fotoår]],")")</f>
        <v>Ballangen  (2003)</v>
      </c>
      <c r="F2612" s="10" t="s">
        <v>472</v>
      </c>
      <c r="G2612" s="10">
        <v>0</v>
      </c>
      <c r="H2612" s="11" t="s">
        <v>904</v>
      </c>
    </row>
    <row r="2613" spans="1:8">
      <c r="A2613" s="10" t="s">
        <v>374</v>
      </c>
      <c r="B2613" s="10" t="str">
        <f>MID(base_piv2[[#This Row],[fnr fylke]],4,25)</f>
        <v>Nordland</v>
      </c>
      <c r="C2613" s="10" t="s">
        <v>852</v>
      </c>
      <c r="D2613" s="10" t="str">
        <f>MID(base_piv2[[#This Row],[knr kommune]],6,25)</f>
        <v xml:space="preserve">Røst </v>
      </c>
      <c r="E2613" s="10" t="str">
        <f>CONCATENATE(base_piv2[[#This Row],[kommune]]," (",base_piv2[[#This Row],[fotoår]],")")</f>
        <v>Røst  (2004)</v>
      </c>
      <c r="F2613" s="10" t="s">
        <v>467</v>
      </c>
      <c r="G2613" s="10">
        <v>5</v>
      </c>
      <c r="H2613" s="11" t="s">
        <v>908</v>
      </c>
    </row>
    <row r="2614" spans="1:8">
      <c r="A2614" s="10" t="s">
        <v>374</v>
      </c>
      <c r="B2614" s="10" t="str">
        <f>MID(base_piv2[[#This Row],[fnr fylke]],4,25)</f>
        <v>Nordland</v>
      </c>
      <c r="C2614" s="10" t="s">
        <v>852</v>
      </c>
      <c r="D2614" s="10" t="str">
        <f>MID(base_piv2[[#This Row],[knr kommune]],6,25)</f>
        <v xml:space="preserve">Røst </v>
      </c>
      <c r="E2614" s="10" t="str">
        <f>CONCATENATE(base_piv2[[#This Row],[kommune]]," (",base_piv2[[#This Row],[fotoår]],")")</f>
        <v>Røst  (2004)</v>
      </c>
      <c r="F2614" s="10" t="s">
        <v>466</v>
      </c>
      <c r="G2614" s="10">
        <v>0</v>
      </c>
      <c r="H2614" s="11" t="s">
        <v>908</v>
      </c>
    </row>
    <row r="2615" spans="1:8">
      <c r="A2615" s="10" t="s">
        <v>374</v>
      </c>
      <c r="B2615" s="10" t="str">
        <f>MID(base_piv2[[#This Row],[fnr fylke]],4,25)</f>
        <v>Nordland</v>
      </c>
      <c r="C2615" s="10" t="s">
        <v>852</v>
      </c>
      <c r="D2615" s="10" t="str">
        <f>MID(base_piv2[[#This Row],[knr kommune]],6,25)</f>
        <v xml:space="preserve">Røst </v>
      </c>
      <c r="E2615" s="10" t="str">
        <f>CONCATENATE(base_piv2[[#This Row],[kommune]]," (",base_piv2[[#This Row],[fotoår]],")")</f>
        <v>Røst  (2004)</v>
      </c>
      <c r="F2615" s="10" t="s">
        <v>468</v>
      </c>
      <c r="G2615" s="10">
        <v>0</v>
      </c>
      <c r="H2615" s="11" t="s">
        <v>908</v>
      </c>
    </row>
    <row r="2616" spans="1:8">
      <c r="A2616" s="10" t="s">
        <v>374</v>
      </c>
      <c r="B2616" s="10" t="str">
        <f>MID(base_piv2[[#This Row],[fnr fylke]],4,25)</f>
        <v>Nordland</v>
      </c>
      <c r="C2616" s="10" t="s">
        <v>852</v>
      </c>
      <c r="D2616" s="10" t="str">
        <f>MID(base_piv2[[#This Row],[knr kommune]],6,25)</f>
        <v xml:space="preserve">Røst </v>
      </c>
      <c r="E2616" s="10" t="str">
        <f>CONCATENATE(base_piv2[[#This Row],[kommune]]," (",base_piv2[[#This Row],[fotoår]],")")</f>
        <v>Røst  (2004)</v>
      </c>
      <c r="F2616" s="10" t="s">
        <v>918</v>
      </c>
      <c r="G2616" s="10">
        <v>0</v>
      </c>
      <c r="H2616" s="11" t="s">
        <v>908</v>
      </c>
    </row>
    <row r="2617" spans="1:8">
      <c r="A2617" s="10" t="s">
        <v>374</v>
      </c>
      <c r="B2617" s="10" t="str">
        <f>MID(base_piv2[[#This Row],[fnr fylke]],4,25)</f>
        <v>Nordland</v>
      </c>
      <c r="C2617" s="10" t="s">
        <v>852</v>
      </c>
      <c r="D2617" s="10" t="str">
        <f>MID(base_piv2[[#This Row],[knr kommune]],6,25)</f>
        <v xml:space="preserve">Røst </v>
      </c>
      <c r="E2617" s="10" t="str">
        <f>CONCATENATE(base_piv2[[#This Row],[kommune]]," (",base_piv2[[#This Row],[fotoår]],")")</f>
        <v>Røst  (2004)</v>
      </c>
      <c r="F2617" s="10" t="s">
        <v>470</v>
      </c>
      <c r="G2617" s="10">
        <v>0</v>
      </c>
      <c r="H2617" s="11" t="s">
        <v>908</v>
      </c>
    </row>
    <row r="2618" spans="1:8">
      <c r="A2618" s="10" t="s">
        <v>374</v>
      </c>
      <c r="B2618" s="10" t="str">
        <f>MID(base_piv2[[#This Row],[fnr fylke]],4,25)</f>
        <v>Nordland</v>
      </c>
      <c r="C2618" s="10" t="s">
        <v>852</v>
      </c>
      <c r="D2618" s="10" t="str">
        <f>MID(base_piv2[[#This Row],[knr kommune]],6,25)</f>
        <v xml:space="preserve">Røst </v>
      </c>
      <c r="E2618" s="10" t="str">
        <f>CONCATENATE(base_piv2[[#This Row],[kommune]]," (",base_piv2[[#This Row],[fotoår]],")")</f>
        <v>Røst  (2004)</v>
      </c>
      <c r="F2618" s="10" t="s">
        <v>471</v>
      </c>
      <c r="G2618" s="10">
        <v>0</v>
      </c>
      <c r="H2618" s="11" t="s">
        <v>908</v>
      </c>
    </row>
    <row r="2619" spans="1:8">
      <c r="A2619" s="10" t="s">
        <v>374</v>
      </c>
      <c r="B2619" s="10" t="str">
        <f>MID(base_piv2[[#This Row],[fnr fylke]],4,25)</f>
        <v>Nordland</v>
      </c>
      <c r="C2619" s="10" t="s">
        <v>852</v>
      </c>
      <c r="D2619" s="10" t="str">
        <f>MID(base_piv2[[#This Row],[knr kommune]],6,25)</f>
        <v xml:space="preserve">Røst </v>
      </c>
      <c r="E2619" s="10" t="str">
        <f>CONCATENATE(base_piv2[[#This Row],[kommune]]," (",base_piv2[[#This Row],[fotoår]],")")</f>
        <v>Røst  (2004)</v>
      </c>
      <c r="F2619" s="10" t="s">
        <v>472</v>
      </c>
      <c r="G2619" s="10">
        <v>1</v>
      </c>
      <c r="H2619" s="11" t="s">
        <v>908</v>
      </c>
    </row>
    <row r="2620" spans="1:8">
      <c r="A2620" s="10" t="s">
        <v>374</v>
      </c>
      <c r="B2620" s="10" t="str">
        <f>MID(base_piv2[[#This Row],[fnr fylke]],4,25)</f>
        <v>Nordland</v>
      </c>
      <c r="C2620" s="10" t="s">
        <v>853</v>
      </c>
      <c r="D2620" s="10" t="str">
        <f>MID(base_piv2[[#This Row],[knr kommune]],6,25)</f>
        <v xml:space="preserve">Værøy </v>
      </c>
      <c r="E2620" s="10" t="str">
        <f>CONCATENATE(base_piv2[[#This Row],[kommune]]," (",base_piv2[[#This Row],[fotoår]],")")</f>
        <v>Værøy  (2004)</v>
      </c>
      <c r="F2620" s="10" t="s">
        <v>467</v>
      </c>
      <c r="G2620" s="10">
        <v>2</v>
      </c>
      <c r="H2620" s="11" t="s">
        <v>908</v>
      </c>
    </row>
    <row r="2621" spans="1:8">
      <c r="A2621" s="10" t="s">
        <v>374</v>
      </c>
      <c r="B2621" s="10" t="str">
        <f>MID(base_piv2[[#This Row],[fnr fylke]],4,25)</f>
        <v>Nordland</v>
      </c>
      <c r="C2621" s="10" t="s">
        <v>853</v>
      </c>
      <c r="D2621" s="10" t="str">
        <f>MID(base_piv2[[#This Row],[knr kommune]],6,25)</f>
        <v xml:space="preserve">Værøy </v>
      </c>
      <c r="E2621" s="10" t="str">
        <f>CONCATENATE(base_piv2[[#This Row],[kommune]]," (",base_piv2[[#This Row],[fotoår]],")")</f>
        <v>Værøy  (2004)</v>
      </c>
      <c r="F2621" s="10" t="s">
        <v>466</v>
      </c>
      <c r="G2621" s="10">
        <v>0</v>
      </c>
      <c r="H2621" s="11" t="s">
        <v>908</v>
      </c>
    </row>
    <row r="2622" spans="1:8">
      <c r="A2622" s="10" t="s">
        <v>374</v>
      </c>
      <c r="B2622" s="10" t="str">
        <f>MID(base_piv2[[#This Row],[fnr fylke]],4,25)</f>
        <v>Nordland</v>
      </c>
      <c r="C2622" s="10" t="s">
        <v>853</v>
      </c>
      <c r="D2622" s="10" t="str">
        <f>MID(base_piv2[[#This Row],[knr kommune]],6,25)</f>
        <v xml:space="preserve">Værøy </v>
      </c>
      <c r="E2622" s="10" t="str">
        <f>CONCATENATE(base_piv2[[#This Row],[kommune]]," (",base_piv2[[#This Row],[fotoår]],")")</f>
        <v>Værøy  (2004)</v>
      </c>
      <c r="F2622" s="10" t="s">
        <v>468</v>
      </c>
      <c r="G2622" s="10">
        <v>0</v>
      </c>
      <c r="H2622" s="11" t="s">
        <v>908</v>
      </c>
    </row>
    <row r="2623" spans="1:8">
      <c r="A2623" s="10" t="s">
        <v>374</v>
      </c>
      <c r="B2623" s="10" t="str">
        <f>MID(base_piv2[[#This Row],[fnr fylke]],4,25)</f>
        <v>Nordland</v>
      </c>
      <c r="C2623" s="10" t="s">
        <v>853</v>
      </c>
      <c r="D2623" s="10" t="str">
        <f>MID(base_piv2[[#This Row],[knr kommune]],6,25)</f>
        <v xml:space="preserve">Værøy </v>
      </c>
      <c r="E2623" s="10" t="str">
        <f>CONCATENATE(base_piv2[[#This Row],[kommune]]," (",base_piv2[[#This Row],[fotoår]],")")</f>
        <v>Værøy  (2004)</v>
      </c>
      <c r="F2623" s="10" t="s">
        <v>918</v>
      </c>
      <c r="G2623" s="10">
        <v>0</v>
      </c>
      <c r="H2623" s="11" t="s">
        <v>908</v>
      </c>
    </row>
    <row r="2624" spans="1:8">
      <c r="A2624" s="10" t="s">
        <v>374</v>
      </c>
      <c r="B2624" s="10" t="str">
        <f>MID(base_piv2[[#This Row],[fnr fylke]],4,25)</f>
        <v>Nordland</v>
      </c>
      <c r="C2624" s="10" t="s">
        <v>853</v>
      </c>
      <c r="D2624" s="10" t="str">
        <f>MID(base_piv2[[#This Row],[knr kommune]],6,25)</f>
        <v xml:space="preserve">Værøy </v>
      </c>
      <c r="E2624" s="10" t="str">
        <f>CONCATENATE(base_piv2[[#This Row],[kommune]]," (",base_piv2[[#This Row],[fotoår]],")")</f>
        <v>Værøy  (2004)</v>
      </c>
      <c r="F2624" s="10" t="s">
        <v>470</v>
      </c>
      <c r="G2624" s="10">
        <v>1</v>
      </c>
      <c r="H2624" s="11" t="s">
        <v>908</v>
      </c>
    </row>
    <row r="2625" spans="1:8">
      <c r="A2625" s="10" t="s">
        <v>374</v>
      </c>
      <c r="B2625" s="10" t="str">
        <f>MID(base_piv2[[#This Row],[fnr fylke]],4,25)</f>
        <v>Nordland</v>
      </c>
      <c r="C2625" s="10" t="s">
        <v>853</v>
      </c>
      <c r="D2625" s="10" t="str">
        <f>MID(base_piv2[[#This Row],[knr kommune]],6,25)</f>
        <v xml:space="preserve">Værøy </v>
      </c>
      <c r="E2625" s="10" t="str">
        <f>CONCATENATE(base_piv2[[#This Row],[kommune]]," (",base_piv2[[#This Row],[fotoår]],")")</f>
        <v>Værøy  (2004)</v>
      </c>
      <c r="F2625" s="10" t="s">
        <v>471</v>
      </c>
      <c r="G2625" s="10">
        <v>1</v>
      </c>
      <c r="H2625" s="11" t="s">
        <v>908</v>
      </c>
    </row>
    <row r="2626" spans="1:8">
      <c r="A2626" s="10" t="s">
        <v>374</v>
      </c>
      <c r="B2626" s="10" t="str">
        <f>MID(base_piv2[[#This Row],[fnr fylke]],4,25)</f>
        <v>Nordland</v>
      </c>
      <c r="C2626" s="10" t="s">
        <v>853</v>
      </c>
      <c r="D2626" s="10" t="str">
        <f>MID(base_piv2[[#This Row],[knr kommune]],6,25)</f>
        <v xml:space="preserve">Værøy </v>
      </c>
      <c r="E2626" s="10" t="str">
        <f>CONCATENATE(base_piv2[[#This Row],[kommune]]," (",base_piv2[[#This Row],[fotoår]],")")</f>
        <v>Værøy  (2004)</v>
      </c>
      <c r="F2626" s="10" t="s">
        <v>472</v>
      </c>
      <c r="G2626" s="10">
        <v>0</v>
      </c>
      <c r="H2626" s="11" t="s">
        <v>908</v>
      </c>
    </row>
    <row r="2627" spans="1:8">
      <c r="A2627" s="10" t="s">
        <v>374</v>
      </c>
      <c r="B2627" s="10" t="str">
        <f>MID(base_piv2[[#This Row],[fnr fylke]],4,25)</f>
        <v>Nordland</v>
      </c>
      <c r="C2627" s="10" t="s">
        <v>854</v>
      </c>
      <c r="D2627" s="10" t="str">
        <f>MID(base_piv2[[#This Row],[knr kommune]],6,25)</f>
        <v xml:space="preserve">Flakstad </v>
      </c>
      <c r="E2627" s="10" t="str">
        <f>CONCATENATE(base_piv2[[#This Row],[kommune]]," (",base_piv2[[#This Row],[fotoår]],")")</f>
        <v>Flakstad  (2004)</v>
      </c>
      <c r="F2627" s="10" t="s">
        <v>467</v>
      </c>
      <c r="G2627" s="10">
        <v>15</v>
      </c>
      <c r="H2627" s="11" t="s">
        <v>908</v>
      </c>
    </row>
    <row r="2628" spans="1:8">
      <c r="A2628" s="10" t="s">
        <v>374</v>
      </c>
      <c r="B2628" s="10" t="str">
        <f>MID(base_piv2[[#This Row],[fnr fylke]],4,25)</f>
        <v>Nordland</v>
      </c>
      <c r="C2628" s="10" t="s">
        <v>854</v>
      </c>
      <c r="D2628" s="10" t="str">
        <f>MID(base_piv2[[#This Row],[knr kommune]],6,25)</f>
        <v xml:space="preserve">Flakstad </v>
      </c>
      <c r="E2628" s="10" t="str">
        <f>CONCATENATE(base_piv2[[#This Row],[kommune]]," (",base_piv2[[#This Row],[fotoår]],")")</f>
        <v>Flakstad  (2004)</v>
      </c>
      <c r="F2628" s="10" t="s">
        <v>466</v>
      </c>
      <c r="G2628" s="10">
        <v>3</v>
      </c>
      <c r="H2628" s="11" t="s">
        <v>908</v>
      </c>
    </row>
    <row r="2629" spans="1:8">
      <c r="A2629" s="10" t="s">
        <v>374</v>
      </c>
      <c r="B2629" s="10" t="str">
        <f>MID(base_piv2[[#This Row],[fnr fylke]],4,25)</f>
        <v>Nordland</v>
      </c>
      <c r="C2629" s="10" t="s">
        <v>854</v>
      </c>
      <c r="D2629" s="10" t="str">
        <f>MID(base_piv2[[#This Row],[knr kommune]],6,25)</f>
        <v xml:space="preserve">Flakstad </v>
      </c>
      <c r="E2629" s="10" t="str">
        <f>CONCATENATE(base_piv2[[#This Row],[kommune]]," (",base_piv2[[#This Row],[fotoår]],")")</f>
        <v>Flakstad  (2004)</v>
      </c>
      <c r="F2629" s="10" t="s">
        <v>468</v>
      </c>
      <c r="G2629" s="10">
        <v>0</v>
      </c>
      <c r="H2629" s="11" t="s">
        <v>908</v>
      </c>
    </row>
    <row r="2630" spans="1:8">
      <c r="A2630" s="10" t="s">
        <v>374</v>
      </c>
      <c r="B2630" s="10" t="str">
        <f>MID(base_piv2[[#This Row],[fnr fylke]],4,25)</f>
        <v>Nordland</v>
      </c>
      <c r="C2630" s="10" t="s">
        <v>854</v>
      </c>
      <c r="D2630" s="10" t="str">
        <f>MID(base_piv2[[#This Row],[knr kommune]],6,25)</f>
        <v xml:space="preserve">Flakstad </v>
      </c>
      <c r="E2630" s="10" t="str">
        <f>CONCATENATE(base_piv2[[#This Row],[kommune]]," (",base_piv2[[#This Row],[fotoår]],")")</f>
        <v>Flakstad  (2004)</v>
      </c>
      <c r="F2630" s="10" t="s">
        <v>918</v>
      </c>
      <c r="G2630" s="10">
        <v>12</v>
      </c>
      <c r="H2630" s="11" t="s">
        <v>908</v>
      </c>
    </row>
    <row r="2631" spans="1:8">
      <c r="A2631" s="10" t="s">
        <v>374</v>
      </c>
      <c r="B2631" s="10" t="str">
        <f>MID(base_piv2[[#This Row],[fnr fylke]],4,25)</f>
        <v>Nordland</v>
      </c>
      <c r="C2631" s="10" t="s">
        <v>854</v>
      </c>
      <c r="D2631" s="10" t="str">
        <f>MID(base_piv2[[#This Row],[knr kommune]],6,25)</f>
        <v xml:space="preserve">Flakstad </v>
      </c>
      <c r="E2631" s="10" t="str">
        <f>CONCATENATE(base_piv2[[#This Row],[kommune]]," (",base_piv2[[#This Row],[fotoår]],")")</f>
        <v>Flakstad  (2004)</v>
      </c>
      <c r="F2631" s="10" t="s">
        <v>470</v>
      </c>
      <c r="G2631" s="10">
        <v>4</v>
      </c>
      <c r="H2631" s="11" t="s">
        <v>908</v>
      </c>
    </row>
    <row r="2632" spans="1:8">
      <c r="A2632" s="10" t="s">
        <v>374</v>
      </c>
      <c r="B2632" s="10" t="str">
        <f>MID(base_piv2[[#This Row],[fnr fylke]],4,25)</f>
        <v>Nordland</v>
      </c>
      <c r="C2632" s="10" t="s">
        <v>854</v>
      </c>
      <c r="D2632" s="10" t="str">
        <f>MID(base_piv2[[#This Row],[knr kommune]],6,25)</f>
        <v xml:space="preserve">Flakstad </v>
      </c>
      <c r="E2632" s="10" t="str">
        <f>CONCATENATE(base_piv2[[#This Row],[kommune]]," (",base_piv2[[#This Row],[fotoår]],")")</f>
        <v>Flakstad  (2004)</v>
      </c>
      <c r="F2632" s="10" t="s">
        <v>471</v>
      </c>
      <c r="G2632" s="10">
        <v>6</v>
      </c>
      <c r="H2632" s="11" t="s">
        <v>908</v>
      </c>
    </row>
    <row r="2633" spans="1:8">
      <c r="A2633" s="10" t="s">
        <v>374</v>
      </c>
      <c r="B2633" s="10" t="str">
        <f>MID(base_piv2[[#This Row],[fnr fylke]],4,25)</f>
        <v>Nordland</v>
      </c>
      <c r="C2633" s="10" t="s">
        <v>854</v>
      </c>
      <c r="D2633" s="10" t="str">
        <f>MID(base_piv2[[#This Row],[knr kommune]],6,25)</f>
        <v xml:space="preserve">Flakstad </v>
      </c>
      <c r="E2633" s="10" t="str">
        <f>CONCATENATE(base_piv2[[#This Row],[kommune]]," (",base_piv2[[#This Row],[fotoår]],")")</f>
        <v>Flakstad  (2004)</v>
      </c>
      <c r="F2633" s="10" t="s">
        <v>472</v>
      </c>
      <c r="G2633" s="10">
        <v>0</v>
      </c>
      <c r="H2633" s="11" t="s">
        <v>908</v>
      </c>
    </row>
    <row r="2634" spans="1:8">
      <c r="A2634" s="10" t="s">
        <v>374</v>
      </c>
      <c r="B2634" s="10" t="str">
        <f>MID(base_piv2[[#This Row],[fnr fylke]],4,25)</f>
        <v>Nordland</v>
      </c>
      <c r="C2634" s="10" t="s">
        <v>855</v>
      </c>
      <c r="D2634" s="10" t="str">
        <f>MID(base_piv2[[#This Row],[knr kommune]],6,25)</f>
        <v xml:space="preserve">Vestvågøy </v>
      </c>
      <c r="E2634" s="10" t="str">
        <f>CONCATENATE(base_piv2[[#This Row],[kommune]]," (",base_piv2[[#This Row],[fotoår]],")")</f>
        <v>Vestvågøy  (2004)</v>
      </c>
      <c r="F2634" s="10" t="s">
        <v>467</v>
      </c>
      <c r="G2634" s="10">
        <v>76</v>
      </c>
      <c r="H2634" s="11" t="s">
        <v>908</v>
      </c>
    </row>
    <row r="2635" spans="1:8">
      <c r="A2635" s="10" t="s">
        <v>374</v>
      </c>
      <c r="B2635" s="10" t="str">
        <f>MID(base_piv2[[#This Row],[fnr fylke]],4,25)</f>
        <v>Nordland</v>
      </c>
      <c r="C2635" s="10" t="s">
        <v>855</v>
      </c>
      <c r="D2635" s="10" t="str">
        <f>MID(base_piv2[[#This Row],[knr kommune]],6,25)</f>
        <v xml:space="preserve">Vestvågøy </v>
      </c>
      <c r="E2635" s="10" t="str">
        <f>CONCATENATE(base_piv2[[#This Row],[kommune]]," (",base_piv2[[#This Row],[fotoår]],")")</f>
        <v>Vestvågøy  (2004)</v>
      </c>
      <c r="F2635" s="10" t="s">
        <v>466</v>
      </c>
      <c r="G2635" s="10">
        <v>18</v>
      </c>
      <c r="H2635" s="11" t="s">
        <v>908</v>
      </c>
    </row>
    <row r="2636" spans="1:8">
      <c r="A2636" s="10" t="s">
        <v>374</v>
      </c>
      <c r="B2636" s="10" t="str">
        <f>MID(base_piv2[[#This Row],[fnr fylke]],4,25)</f>
        <v>Nordland</v>
      </c>
      <c r="C2636" s="10" t="s">
        <v>855</v>
      </c>
      <c r="D2636" s="10" t="str">
        <f>MID(base_piv2[[#This Row],[knr kommune]],6,25)</f>
        <v xml:space="preserve">Vestvågøy </v>
      </c>
      <c r="E2636" s="10" t="str">
        <f>CONCATENATE(base_piv2[[#This Row],[kommune]]," (",base_piv2[[#This Row],[fotoår]],")")</f>
        <v>Vestvågøy  (2004)</v>
      </c>
      <c r="F2636" s="10" t="s">
        <v>468</v>
      </c>
      <c r="G2636" s="10">
        <v>6</v>
      </c>
      <c r="H2636" s="11" t="s">
        <v>908</v>
      </c>
    </row>
    <row r="2637" spans="1:8">
      <c r="A2637" s="10" t="s">
        <v>374</v>
      </c>
      <c r="B2637" s="10" t="str">
        <f>MID(base_piv2[[#This Row],[fnr fylke]],4,25)</f>
        <v>Nordland</v>
      </c>
      <c r="C2637" s="10" t="s">
        <v>855</v>
      </c>
      <c r="D2637" s="10" t="str">
        <f>MID(base_piv2[[#This Row],[knr kommune]],6,25)</f>
        <v xml:space="preserve">Vestvågøy </v>
      </c>
      <c r="E2637" s="10" t="str">
        <f>CONCATENATE(base_piv2[[#This Row],[kommune]]," (",base_piv2[[#This Row],[fotoår]],")")</f>
        <v>Vestvågøy  (2004)</v>
      </c>
      <c r="F2637" s="10" t="s">
        <v>918</v>
      </c>
      <c r="G2637" s="10">
        <v>32</v>
      </c>
      <c r="H2637" s="11" t="s">
        <v>908</v>
      </c>
    </row>
    <row r="2638" spans="1:8">
      <c r="A2638" s="10" t="s">
        <v>374</v>
      </c>
      <c r="B2638" s="10" t="str">
        <f>MID(base_piv2[[#This Row],[fnr fylke]],4,25)</f>
        <v>Nordland</v>
      </c>
      <c r="C2638" s="10" t="s">
        <v>855</v>
      </c>
      <c r="D2638" s="10" t="str">
        <f>MID(base_piv2[[#This Row],[knr kommune]],6,25)</f>
        <v xml:space="preserve">Vestvågøy </v>
      </c>
      <c r="E2638" s="10" t="str">
        <f>CONCATENATE(base_piv2[[#This Row],[kommune]]," (",base_piv2[[#This Row],[fotoår]],")")</f>
        <v>Vestvågøy  (2004)</v>
      </c>
      <c r="F2638" s="10" t="s">
        <v>470</v>
      </c>
      <c r="G2638" s="10">
        <v>27</v>
      </c>
      <c r="H2638" s="11" t="s">
        <v>908</v>
      </c>
    </row>
    <row r="2639" spans="1:8">
      <c r="A2639" s="10" t="s">
        <v>374</v>
      </c>
      <c r="B2639" s="10" t="str">
        <f>MID(base_piv2[[#This Row],[fnr fylke]],4,25)</f>
        <v>Nordland</v>
      </c>
      <c r="C2639" s="10" t="s">
        <v>855</v>
      </c>
      <c r="D2639" s="10" t="str">
        <f>MID(base_piv2[[#This Row],[knr kommune]],6,25)</f>
        <v xml:space="preserve">Vestvågøy </v>
      </c>
      <c r="E2639" s="10" t="str">
        <f>CONCATENATE(base_piv2[[#This Row],[kommune]]," (",base_piv2[[#This Row],[fotoår]],")")</f>
        <v>Vestvågøy  (2004)</v>
      </c>
      <c r="F2639" s="10" t="s">
        <v>471</v>
      </c>
      <c r="G2639" s="10">
        <v>2</v>
      </c>
      <c r="H2639" s="11" t="s">
        <v>908</v>
      </c>
    </row>
    <row r="2640" spans="1:8">
      <c r="A2640" s="10" t="s">
        <v>374</v>
      </c>
      <c r="B2640" s="10" t="str">
        <f>MID(base_piv2[[#This Row],[fnr fylke]],4,25)</f>
        <v>Nordland</v>
      </c>
      <c r="C2640" s="10" t="s">
        <v>855</v>
      </c>
      <c r="D2640" s="10" t="str">
        <f>MID(base_piv2[[#This Row],[knr kommune]],6,25)</f>
        <v xml:space="preserve">Vestvågøy </v>
      </c>
      <c r="E2640" s="10" t="str">
        <f>CONCATENATE(base_piv2[[#This Row],[kommune]]," (",base_piv2[[#This Row],[fotoår]],")")</f>
        <v>Vestvågøy  (2004)</v>
      </c>
      <c r="F2640" s="10" t="s">
        <v>472</v>
      </c>
      <c r="G2640" s="10">
        <v>3</v>
      </c>
      <c r="H2640" s="11" t="s">
        <v>908</v>
      </c>
    </row>
    <row r="2641" spans="1:8">
      <c r="A2641" s="10" t="s">
        <v>374</v>
      </c>
      <c r="B2641" s="10" t="str">
        <f>MID(base_piv2[[#This Row],[fnr fylke]],4,25)</f>
        <v>Nordland</v>
      </c>
      <c r="C2641" s="10" t="s">
        <v>856</v>
      </c>
      <c r="D2641" s="10" t="str">
        <f>MID(base_piv2[[#This Row],[knr kommune]],6,25)</f>
        <v xml:space="preserve">Vågan </v>
      </c>
      <c r="E2641" s="10" t="str">
        <f>CONCATENATE(base_piv2[[#This Row],[kommune]]," (",base_piv2[[#This Row],[fotoår]],")")</f>
        <v>Vågan  (2004)</v>
      </c>
      <c r="F2641" s="10" t="s">
        <v>467</v>
      </c>
      <c r="G2641" s="10">
        <v>33</v>
      </c>
      <c r="H2641" s="11" t="s">
        <v>908</v>
      </c>
    </row>
    <row r="2642" spans="1:8">
      <c r="A2642" s="10" t="s">
        <v>374</v>
      </c>
      <c r="B2642" s="10" t="str">
        <f>MID(base_piv2[[#This Row],[fnr fylke]],4,25)</f>
        <v>Nordland</v>
      </c>
      <c r="C2642" s="10" t="s">
        <v>856</v>
      </c>
      <c r="D2642" s="10" t="str">
        <f>MID(base_piv2[[#This Row],[knr kommune]],6,25)</f>
        <v xml:space="preserve">Vågan </v>
      </c>
      <c r="E2642" s="10" t="str">
        <f>CONCATENATE(base_piv2[[#This Row],[kommune]]," (",base_piv2[[#This Row],[fotoår]],")")</f>
        <v>Vågan  (2004)</v>
      </c>
      <c r="F2642" s="10" t="s">
        <v>466</v>
      </c>
      <c r="G2642" s="10">
        <v>4</v>
      </c>
      <c r="H2642" s="11" t="s">
        <v>908</v>
      </c>
    </row>
    <row r="2643" spans="1:8">
      <c r="A2643" s="10" t="s">
        <v>374</v>
      </c>
      <c r="B2643" s="10" t="str">
        <f>MID(base_piv2[[#This Row],[fnr fylke]],4,25)</f>
        <v>Nordland</v>
      </c>
      <c r="C2643" s="10" t="s">
        <v>856</v>
      </c>
      <c r="D2643" s="10" t="str">
        <f>MID(base_piv2[[#This Row],[knr kommune]],6,25)</f>
        <v xml:space="preserve">Vågan </v>
      </c>
      <c r="E2643" s="10" t="str">
        <f>CONCATENATE(base_piv2[[#This Row],[kommune]]," (",base_piv2[[#This Row],[fotoår]],")")</f>
        <v>Vågan  (2004)</v>
      </c>
      <c r="F2643" s="10" t="s">
        <v>468</v>
      </c>
      <c r="G2643" s="10">
        <v>3</v>
      </c>
      <c r="H2643" s="11" t="s">
        <v>908</v>
      </c>
    </row>
    <row r="2644" spans="1:8">
      <c r="A2644" s="10" t="s">
        <v>374</v>
      </c>
      <c r="B2644" s="10" t="str">
        <f>MID(base_piv2[[#This Row],[fnr fylke]],4,25)</f>
        <v>Nordland</v>
      </c>
      <c r="C2644" s="10" t="s">
        <v>856</v>
      </c>
      <c r="D2644" s="10" t="str">
        <f>MID(base_piv2[[#This Row],[knr kommune]],6,25)</f>
        <v xml:space="preserve">Vågan </v>
      </c>
      <c r="E2644" s="10" t="str">
        <f>CONCATENATE(base_piv2[[#This Row],[kommune]]," (",base_piv2[[#This Row],[fotoår]],")")</f>
        <v>Vågan  (2004)</v>
      </c>
      <c r="F2644" s="10" t="s">
        <v>918</v>
      </c>
      <c r="G2644" s="10">
        <v>7</v>
      </c>
      <c r="H2644" s="11" t="s">
        <v>908</v>
      </c>
    </row>
    <row r="2645" spans="1:8">
      <c r="A2645" s="10" t="s">
        <v>374</v>
      </c>
      <c r="B2645" s="10" t="str">
        <f>MID(base_piv2[[#This Row],[fnr fylke]],4,25)</f>
        <v>Nordland</v>
      </c>
      <c r="C2645" s="10" t="s">
        <v>856</v>
      </c>
      <c r="D2645" s="10" t="str">
        <f>MID(base_piv2[[#This Row],[knr kommune]],6,25)</f>
        <v xml:space="preserve">Vågan </v>
      </c>
      <c r="E2645" s="10" t="str">
        <f>CONCATENATE(base_piv2[[#This Row],[kommune]]," (",base_piv2[[#This Row],[fotoår]],")")</f>
        <v>Vågan  (2004)</v>
      </c>
      <c r="F2645" s="10" t="s">
        <v>470</v>
      </c>
      <c r="G2645" s="10">
        <v>21</v>
      </c>
      <c r="H2645" s="11" t="s">
        <v>908</v>
      </c>
    </row>
    <row r="2646" spans="1:8">
      <c r="A2646" s="10" t="s">
        <v>374</v>
      </c>
      <c r="B2646" s="10" t="str">
        <f>MID(base_piv2[[#This Row],[fnr fylke]],4,25)</f>
        <v>Nordland</v>
      </c>
      <c r="C2646" s="10" t="s">
        <v>856</v>
      </c>
      <c r="D2646" s="10" t="str">
        <f>MID(base_piv2[[#This Row],[knr kommune]],6,25)</f>
        <v xml:space="preserve">Vågan </v>
      </c>
      <c r="E2646" s="10" t="str">
        <f>CONCATENATE(base_piv2[[#This Row],[kommune]]," (",base_piv2[[#This Row],[fotoår]],")")</f>
        <v>Vågan  (2004)</v>
      </c>
      <c r="F2646" s="10" t="s">
        <v>471</v>
      </c>
      <c r="G2646" s="10">
        <v>6</v>
      </c>
      <c r="H2646" s="11" t="s">
        <v>908</v>
      </c>
    </row>
    <row r="2647" spans="1:8">
      <c r="A2647" s="10" t="s">
        <v>374</v>
      </c>
      <c r="B2647" s="10" t="str">
        <f>MID(base_piv2[[#This Row],[fnr fylke]],4,25)</f>
        <v>Nordland</v>
      </c>
      <c r="C2647" s="10" t="s">
        <v>856</v>
      </c>
      <c r="D2647" s="10" t="str">
        <f>MID(base_piv2[[#This Row],[knr kommune]],6,25)</f>
        <v xml:space="preserve">Vågan </v>
      </c>
      <c r="E2647" s="10" t="str">
        <f>CONCATENATE(base_piv2[[#This Row],[kommune]]," (",base_piv2[[#This Row],[fotoår]],")")</f>
        <v>Vågan  (2004)</v>
      </c>
      <c r="F2647" s="10" t="s">
        <v>472</v>
      </c>
      <c r="G2647" s="10">
        <v>4</v>
      </c>
      <c r="H2647" s="11" t="s">
        <v>908</v>
      </c>
    </row>
    <row r="2648" spans="1:8">
      <c r="A2648" s="10" t="s">
        <v>374</v>
      </c>
      <c r="B2648" s="10" t="str">
        <f>MID(base_piv2[[#This Row],[fnr fylke]],4,25)</f>
        <v>Nordland</v>
      </c>
      <c r="C2648" s="10" t="s">
        <v>857</v>
      </c>
      <c r="D2648" s="10" t="str">
        <f>MID(base_piv2[[#This Row],[knr kommune]],6,25)</f>
        <v xml:space="preserve">Hadsel </v>
      </c>
      <c r="E2648" s="10" t="str">
        <f>CONCATENATE(base_piv2[[#This Row],[kommune]]," (",base_piv2[[#This Row],[fotoår]],")")</f>
        <v>Hadsel  (2006)</v>
      </c>
      <c r="F2648" s="10" t="s">
        <v>467</v>
      </c>
      <c r="G2648" s="10">
        <v>49</v>
      </c>
      <c r="H2648" s="11" t="s">
        <v>910</v>
      </c>
    </row>
    <row r="2649" spans="1:8">
      <c r="A2649" s="10" t="s">
        <v>374</v>
      </c>
      <c r="B2649" s="10" t="str">
        <f>MID(base_piv2[[#This Row],[fnr fylke]],4,25)</f>
        <v>Nordland</v>
      </c>
      <c r="C2649" s="10" t="s">
        <v>857</v>
      </c>
      <c r="D2649" s="10" t="str">
        <f>MID(base_piv2[[#This Row],[knr kommune]],6,25)</f>
        <v xml:space="preserve">Hadsel </v>
      </c>
      <c r="E2649" s="10" t="str">
        <f>CONCATENATE(base_piv2[[#This Row],[kommune]]," (",base_piv2[[#This Row],[fotoår]],")")</f>
        <v>Hadsel  (2006)</v>
      </c>
      <c r="F2649" s="10" t="s">
        <v>466</v>
      </c>
      <c r="G2649" s="10">
        <v>10</v>
      </c>
      <c r="H2649" s="11" t="s">
        <v>910</v>
      </c>
    </row>
    <row r="2650" spans="1:8">
      <c r="A2650" s="10" t="s">
        <v>374</v>
      </c>
      <c r="B2650" s="10" t="str">
        <f>MID(base_piv2[[#This Row],[fnr fylke]],4,25)</f>
        <v>Nordland</v>
      </c>
      <c r="C2650" s="10" t="s">
        <v>857</v>
      </c>
      <c r="D2650" s="10" t="str">
        <f>MID(base_piv2[[#This Row],[knr kommune]],6,25)</f>
        <v xml:space="preserve">Hadsel </v>
      </c>
      <c r="E2650" s="10" t="str">
        <f>CONCATENATE(base_piv2[[#This Row],[kommune]]," (",base_piv2[[#This Row],[fotoår]],")")</f>
        <v>Hadsel  (2006)</v>
      </c>
      <c r="F2650" s="10" t="s">
        <v>468</v>
      </c>
      <c r="G2650" s="10">
        <v>10</v>
      </c>
      <c r="H2650" s="11" t="s">
        <v>910</v>
      </c>
    </row>
    <row r="2651" spans="1:8">
      <c r="A2651" s="10" t="s">
        <v>374</v>
      </c>
      <c r="B2651" s="10" t="str">
        <f>MID(base_piv2[[#This Row],[fnr fylke]],4,25)</f>
        <v>Nordland</v>
      </c>
      <c r="C2651" s="10" t="s">
        <v>857</v>
      </c>
      <c r="D2651" s="10" t="str">
        <f>MID(base_piv2[[#This Row],[knr kommune]],6,25)</f>
        <v xml:space="preserve">Hadsel </v>
      </c>
      <c r="E2651" s="10" t="str">
        <f>CONCATENATE(base_piv2[[#This Row],[kommune]]," (",base_piv2[[#This Row],[fotoår]],")")</f>
        <v>Hadsel  (2006)</v>
      </c>
      <c r="F2651" s="10" t="s">
        <v>918</v>
      </c>
      <c r="G2651" s="10">
        <v>13</v>
      </c>
      <c r="H2651" s="11" t="s">
        <v>910</v>
      </c>
    </row>
    <row r="2652" spans="1:8">
      <c r="A2652" s="10" t="s">
        <v>374</v>
      </c>
      <c r="B2652" s="10" t="str">
        <f>MID(base_piv2[[#This Row],[fnr fylke]],4,25)</f>
        <v>Nordland</v>
      </c>
      <c r="C2652" s="10" t="s">
        <v>857</v>
      </c>
      <c r="D2652" s="10" t="str">
        <f>MID(base_piv2[[#This Row],[knr kommune]],6,25)</f>
        <v xml:space="preserve">Hadsel </v>
      </c>
      <c r="E2652" s="10" t="str">
        <f>CONCATENATE(base_piv2[[#This Row],[kommune]]," (",base_piv2[[#This Row],[fotoår]],")")</f>
        <v>Hadsel  (2006)</v>
      </c>
      <c r="F2652" s="10" t="s">
        <v>470</v>
      </c>
      <c r="G2652" s="10">
        <v>19</v>
      </c>
      <c r="H2652" s="11" t="s">
        <v>910</v>
      </c>
    </row>
    <row r="2653" spans="1:8">
      <c r="A2653" s="10" t="s">
        <v>374</v>
      </c>
      <c r="B2653" s="10" t="str">
        <f>MID(base_piv2[[#This Row],[fnr fylke]],4,25)</f>
        <v>Nordland</v>
      </c>
      <c r="C2653" s="10" t="s">
        <v>857</v>
      </c>
      <c r="D2653" s="10" t="str">
        <f>MID(base_piv2[[#This Row],[knr kommune]],6,25)</f>
        <v xml:space="preserve">Hadsel </v>
      </c>
      <c r="E2653" s="10" t="str">
        <f>CONCATENATE(base_piv2[[#This Row],[kommune]]," (",base_piv2[[#This Row],[fotoår]],")")</f>
        <v>Hadsel  (2006)</v>
      </c>
      <c r="F2653" s="10" t="s">
        <v>471</v>
      </c>
      <c r="G2653" s="10">
        <v>5</v>
      </c>
      <c r="H2653" s="11" t="s">
        <v>910</v>
      </c>
    </row>
    <row r="2654" spans="1:8">
      <c r="A2654" s="10" t="s">
        <v>374</v>
      </c>
      <c r="B2654" s="10" t="str">
        <f>MID(base_piv2[[#This Row],[fnr fylke]],4,25)</f>
        <v>Nordland</v>
      </c>
      <c r="C2654" s="10" t="s">
        <v>857</v>
      </c>
      <c r="D2654" s="10" t="str">
        <f>MID(base_piv2[[#This Row],[knr kommune]],6,25)</f>
        <v xml:space="preserve">Hadsel </v>
      </c>
      <c r="E2654" s="10" t="str">
        <f>CONCATENATE(base_piv2[[#This Row],[kommune]]," (",base_piv2[[#This Row],[fotoår]],")")</f>
        <v>Hadsel  (2006)</v>
      </c>
      <c r="F2654" s="10" t="s">
        <v>472</v>
      </c>
      <c r="G2654" s="10">
        <v>0</v>
      </c>
      <c r="H2654" s="11" t="s">
        <v>910</v>
      </c>
    </row>
    <row r="2655" spans="1:8">
      <c r="A2655" s="10" t="s">
        <v>374</v>
      </c>
      <c r="B2655" s="10" t="str">
        <f>MID(base_piv2[[#This Row],[fnr fylke]],4,25)</f>
        <v>Nordland</v>
      </c>
      <c r="C2655" s="10" t="s">
        <v>858</v>
      </c>
      <c r="D2655" s="10" t="str">
        <f>MID(base_piv2[[#This Row],[knr kommune]],6,25)</f>
        <v xml:space="preserve">Bø </v>
      </c>
      <c r="E2655" s="10" t="str">
        <f>CONCATENATE(base_piv2[[#This Row],[kommune]]," (",base_piv2[[#This Row],[fotoår]],")")</f>
        <v>Bø  (2006)</v>
      </c>
      <c r="F2655" s="10" t="s">
        <v>467</v>
      </c>
      <c r="G2655" s="10">
        <v>47</v>
      </c>
      <c r="H2655" s="11" t="s">
        <v>910</v>
      </c>
    </row>
    <row r="2656" spans="1:8">
      <c r="A2656" s="10" t="s">
        <v>374</v>
      </c>
      <c r="B2656" s="10" t="str">
        <f>MID(base_piv2[[#This Row],[fnr fylke]],4,25)</f>
        <v>Nordland</v>
      </c>
      <c r="C2656" s="10" t="s">
        <v>858</v>
      </c>
      <c r="D2656" s="10" t="str">
        <f>MID(base_piv2[[#This Row],[knr kommune]],6,25)</f>
        <v xml:space="preserve">Bø </v>
      </c>
      <c r="E2656" s="10" t="str">
        <f>CONCATENATE(base_piv2[[#This Row],[kommune]]," (",base_piv2[[#This Row],[fotoår]],")")</f>
        <v>Bø  (2006)</v>
      </c>
      <c r="F2656" s="10" t="s">
        <v>466</v>
      </c>
      <c r="G2656" s="10">
        <v>17</v>
      </c>
      <c r="H2656" s="11" t="s">
        <v>910</v>
      </c>
    </row>
    <row r="2657" spans="1:8">
      <c r="A2657" s="10" t="s">
        <v>374</v>
      </c>
      <c r="B2657" s="10" t="str">
        <f>MID(base_piv2[[#This Row],[fnr fylke]],4,25)</f>
        <v>Nordland</v>
      </c>
      <c r="C2657" s="10" t="s">
        <v>858</v>
      </c>
      <c r="D2657" s="10" t="str">
        <f>MID(base_piv2[[#This Row],[knr kommune]],6,25)</f>
        <v xml:space="preserve">Bø </v>
      </c>
      <c r="E2657" s="10" t="str">
        <f>CONCATENATE(base_piv2[[#This Row],[kommune]]," (",base_piv2[[#This Row],[fotoår]],")")</f>
        <v>Bø  (2006)</v>
      </c>
      <c r="F2657" s="10" t="s">
        <v>468</v>
      </c>
      <c r="G2657" s="10">
        <v>4</v>
      </c>
      <c r="H2657" s="11" t="s">
        <v>910</v>
      </c>
    </row>
    <row r="2658" spans="1:8">
      <c r="A2658" s="10" t="s">
        <v>374</v>
      </c>
      <c r="B2658" s="10" t="str">
        <f>MID(base_piv2[[#This Row],[fnr fylke]],4,25)</f>
        <v>Nordland</v>
      </c>
      <c r="C2658" s="10" t="s">
        <v>858</v>
      </c>
      <c r="D2658" s="10" t="str">
        <f>MID(base_piv2[[#This Row],[knr kommune]],6,25)</f>
        <v xml:space="preserve">Bø </v>
      </c>
      <c r="E2658" s="10" t="str">
        <f>CONCATENATE(base_piv2[[#This Row],[kommune]]," (",base_piv2[[#This Row],[fotoår]],")")</f>
        <v>Bø  (2006)</v>
      </c>
      <c r="F2658" s="10" t="s">
        <v>918</v>
      </c>
      <c r="G2658" s="10">
        <v>4</v>
      </c>
      <c r="H2658" s="11" t="s">
        <v>910</v>
      </c>
    </row>
    <row r="2659" spans="1:8">
      <c r="A2659" s="10" t="s">
        <v>374</v>
      </c>
      <c r="B2659" s="10" t="str">
        <f>MID(base_piv2[[#This Row],[fnr fylke]],4,25)</f>
        <v>Nordland</v>
      </c>
      <c r="C2659" s="10" t="s">
        <v>858</v>
      </c>
      <c r="D2659" s="10" t="str">
        <f>MID(base_piv2[[#This Row],[knr kommune]],6,25)</f>
        <v xml:space="preserve">Bø </v>
      </c>
      <c r="E2659" s="10" t="str">
        <f>CONCATENATE(base_piv2[[#This Row],[kommune]]," (",base_piv2[[#This Row],[fotoår]],")")</f>
        <v>Bø  (2006)</v>
      </c>
      <c r="F2659" s="10" t="s">
        <v>470</v>
      </c>
      <c r="G2659" s="10">
        <v>26</v>
      </c>
      <c r="H2659" s="11" t="s">
        <v>910</v>
      </c>
    </row>
    <row r="2660" spans="1:8">
      <c r="A2660" s="10" t="s">
        <v>374</v>
      </c>
      <c r="B2660" s="10" t="str">
        <f>MID(base_piv2[[#This Row],[fnr fylke]],4,25)</f>
        <v>Nordland</v>
      </c>
      <c r="C2660" s="10" t="s">
        <v>858</v>
      </c>
      <c r="D2660" s="10" t="str">
        <f>MID(base_piv2[[#This Row],[knr kommune]],6,25)</f>
        <v xml:space="preserve">Bø </v>
      </c>
      <c r="E2660" s="10" t="str">
        <f>CONCATENATE(base_piv2[[#This Row],[kommune]]," (",base_piv2[[#This Row],[fotoår]],")")</f>
        <v>Bø  (2006)</v>
      </c>
      <c r="F2660" s="10" t="s">
        <v>471</v>
      </c>
      <c r="G2660" s="10">
        <v>2</v>
      </c>
      <c r="H2660" s="11" t="s">
        <v>910</v>
      </c>
    </row>
    <row r="2661" spans="1:8">
      <c r="A2661" s="10" t="s">
        <v>374</v>
      </c>
      <c r="B2661" s="10" t="str">
        <f>MID(base_piv2[[#This Row],[fnr fylke]],4,25)</f>
        <v>Nordland</v>
      </c>
      <c r="C2661" s="10" t="s">
        <v>858</v>
      </c>
      <c r="D2661" s="10" t="str">
        <f>MID(base_piv2[[#This Row],[knr kommune]],6,25)</f>
        <v xml:space="preserve">Bø </v>
      </c>
      <c r="E2661" s="10" t="str">
        <f>CONCATENATE(base_piv2[[#This Row],[kommune]]," (",base_piv2[[#This Row],[fotoår]],")")</f>
        <v>Bø  (2006)</v>
      </c>
      <c r="F2661" s="10" t="s">
        <v>472</v>
      </c>
      <c r="G2661" s="10">
        <v>0</v>
      </c>
      <c r="H2661" s="11" t="s">
        <v>910</v>
      </c>
    </row>
    <row r="2662" spans="1:8">
      <c r="A2662" s="10" t="s">
        <v>374</v>
      </c>
      <c r="B2662" s="10" t="str">
        <f>MID(base_piv2[[#This Row],[fnr fylke]],4,25)</f>
        <v>Nordland</v>
      </c>
      <c r="C2662" s="10" t="s">
        <v>859</v>
      </c>
      <c r="D2662" s="10" t="str">
        <f>MID(base_piv2[[#This Row],[knr kommune]],6,25)</f>
        <v xml:space="preserve">Øksnes </v>
      </c>
      <c r="E2662" s="10" t="str">
        <f>CONCATENATE(base_piv2[[#This Row],[kommune]]," (",base_piv2[[#This Row],[fotoår]],")")</f>
        <v>Øksnes  (2008)</v>
      </c>
      <c r="F2662" s="10" t="s">
        <v>467</v>
      </c>
      <c r="G2662" s="10">
        <v>16</v>
      </c>
      <c r="H2662" s="11" t="s">
        <v>909</v>
      </c>
    </row>
    <row r="2663" spans="1:8">
      <c r="A2663" s="10" t="s">
        <v>374</v>
      </c>
      <c r="B2663" s="10" t="str">
        <f>MID(base_piv2[[#This Row],[fnr fylke]],4,25)</f>
        <v>Nordland</v>
      </c>
      <c r="C2663" s="10" t="s">
        <v>859</v>
      </c>
      <c r="D2663" s="10" t="str">
        <f>MID(base_piv2[[#This Row],[knr kommune]],6,25)</f>
        <v xml:space="preserve">Øksnes </v>
      </c>
      <c r="E2663" s="10" t="str">
        <f>CONCATENATE(base_piv2[[#This Row],[kommune]]," (",base_piv2[[#This Row],[fotoår]],")")</f>
        <v>Øksnes  (2008)</v>
      </c>
      <c r="F2663" s="10" t="s">
        <v>466</v>
      </c>
      <c r="G2663" s="10">
        <v>3</v>
      </c>
      <c r="H2663" s="11" t="s">
        <v>909</v>
      </c>
    </row>
    <row r="2664" spans="1:8">
      <c r="A2664" s="10" t="s">
        <v>374</v>
      </c>
      <c r="B2664" s="10" t="str">
        <f>MID(base_piv2[[#This Row],[fnr fylke]],4,25)</f>
        <v>Nordland</v>
      </c>
      <c r="C2664" s="10" t="s">
        <v>859</v>
      </c>
      <c r="D2664" s="10" t="str">
        <f>MID(base_piv2[[#This Row],[knr kommune]],6,25)</f>
        <v xml:space="preserve">Øksnes </v>
      </c>
      <c r="E2664" s="10" t="str">
        <f>CONCATENATE(base_piv2[[#This Row],[kommune]]," (",base_piv2[[#This Row],[fotoår]],")")</f>
        <v>Øksnes  (2008)</v>
      </c>
      <c r="F2664" s="10" t="s">
        <v>468</v>
      </c>
      <c r="G2664" s="10">
        <v>2</v>
      </c>
      <c r="H2664" s="11" t="s">
        <v>909</v>
      </c>
    </row>
    <row r="2665" spans="1:8">
      <c r="A2665" s="10" t="s">
        <v>374</v>
      </c>
      <c r="B2665" s="10" t="str">
        <f>MID(base_piv2[[#This Row],[fnr fylke]],4,25)</f>
        <v>Nordland</v>
      </c>
      <c r="C2665" s="10" t="s">
        <v>859</v>
      </c>
      <c r="D2665" s="10" t="str">
        <f>MID(base_piv2[[#This Row],[knr kommune]],6,25)</f>
        <v xml:space="preserve">Øksnes </v>
      </c>
      <c r="E2665" s="10" t="str">
        <f>CONCATENATE(base_piv2[[#This Row],[kommune]]," (",base_piv2[[#This Row],[fotoår]],")")</f>
        <v>Øksnes  (2008)</v>
      </c>
      <c r="F2665" s="10" t="s">
        <v>918</v>
      </c>
      <c r="G2665" s="10">
        <v>8</v>
      </c>
      <c r="H2665" s="11" t="s">
        <v>909</v>
      </c>
    </row>
    <row r="2666" spans="1:8">
      <c r="A2666" s="10" t="s">
        <v>374</v>
      </c>
      <c r="B2666" s="10" t="str">
        <f>MID(base_piv2[[#This Row],[fnr fylke]],4,25)</f>
        <v>Nordland</v>
      </c>
      <c r="C2666" s="10" t="s">
        <v>859</v>
      </c>
      <c r="D2666" s="10" t="str">
        <f>MID(base_piv2[[#This Row],[knr kommune]],6,25)</f>
        <v xml:space="preserve">Øksnes </v>
      </c>
      <c r="E2666" s="10" t="str">
        <f>CONCATENATE(base_piv2[[#This Row],[kommune]]," (",base_piv2[[#This Row],[fotoår]],")")</f>
        <v>Øksnes  (2008)</v>
      </c>
      <c r="F2666" s="10" t="s">
        <v>470</v>
      </c>
      <c r="G2666" s="10">
        <v>4</v>
      </c>
      <c r="H2666" s="11" t="s">
        <v>909</v>
      </c>
    </row>
    <row r="2667" spans="1:8">
      <c r="A2667" s="10" t="s">
        <v>374</v>
      </c>
      <c r="B2667" s="10" t="str">
        <f>MID(base_piv2[[#This Row],[fnr fylke]],4,25)</f>
        <v>Nordland</v>
      </c>
      <c r="C2667" s="10" t="s">
        <v>859</v>
      </c>
      <c r="D2667" s="10" t="str">
        <f>MID(base_piv2[[#This Row],[knr kommune]],6,25)</f>
        <v xml:space="preserve">Øksnes </v>
      </c>
      <c r="E2667" s="10" t="str">
        <f>CONCATENATE(base_piv2[[#This Row],[kommune]]," (",base_piv2[[#This Row],[fotoår]],")")</f>
        <v>Øksnes  (2008)</v>
      </c>
      <c r="F2667" s="10" t="s">
        <v>471</v>
      </c>
      <c r="G2667" s="10">
        <v>3</v>
      </c>
      <c r="H2667" s="11" t="s">
        <v>909</v>
      </c>
    </row>
    <row r="2668" spans="1:8">
      <c r="A2668" s="10" t="s">
        <v>374</v>
      </c>
      <c r="B2668" s="10" t="str">
        <f>MID(base_piv2[[#This Row],[fnr fylke]],4,25)</f>
        <v>Nordland</v>
      </c>
      <c r="C2668" s="10" t="s">
        <v>859</v>
      </c>
      <c r="D2668" s="10" t="str">
        <f>MID(base_piv2[[#This Row],[knr kommune]],6,25)</f>
        <v xml:space="preserve">Øksnes </v>
      </c>
      <c r="E2668" s="10" t="str">
        <f>CONCATENATE(base_piv2[[#This Row],[kommune]]," (",base_piv2[[#This Row],[fotoår]],")")</f>
        <v>Øksnes  (2008)</v>
      </c>
      <c r="F2668" s="10" t="s">
        <v>472</v>
      </c>
      <c r="G2668" s="10">
        <v>0</v>
      </c>
      <c r="H2668" s="11" t="s">
        <v>909</v>
      </c>
    </row>
    <row r="2669" spans="1:8">
      <c r="A2669" s="10" t="s">
        <v>374</v>
      </c>
      <c r="B2669" s="10" t="str">
        <f>MID(base_piv2[[#This Row],[fnr fylke]],4,25)</f>
        <v>Nordland</v>
      </c>
      <c r="C2669" s="10" t="s">
        <v>860</v>
      </c>
      <c r="D2669" s="10" t="str">
        <f>MID(base_piv2[[#This Row],[knr kommune]],6,25)</f>
        <v xml:space="preserve">Sortland </v>
      </c>
      <c r="E2669" s="10" t="str">
        <f>CONCATENATE(base_piv2[[#This Row],[kommune]]," (",base_piv2[[#This Row],[fotoår]],")")</f>
        <v>Sortland  (2006)</v>
      </c>
      <c r="F2669" s="10" t="s">
        <v>467</v>
      </c>
      <c r="G2669" s="10">
        <v>63</v>
      </c>
      <c r="H2669" s="11" t="s">
        <v>910</v>
      </c>
    </row>
    <row r="2670" spans="1:8">
      <c r="A2670" s="10" t="s">
        <v>374</v>
      </c>
      <c r="B2670" s="10" t="str">
        <f>MID(base_piv2[[#This Row],[fnr fylke]],4,25)</f>
        <v>Nordland</v>
      </c>
      <c r="C2670" s="10" t="s">
        <v>860</v>
      </c>
      <c r="D2670" s="10" t="str">
        <f>MID(base_piv2[[#This Row],[knr kommune]],6,25)</f>
        <v xml:space="preserve">Sortland </v>
      </c>
      <c r="E2670" s="10" t="str">
        <f>CONCATENATE(base_piv2[[#This Row],[kommune]]," (",base_piv2[[#This Row],[fotoår]],")")</f>
        <v>Sortland  (2006)</v>
      </c>
      <c r="F2670" s="10" t="s">
        <v>466</v>
      </c>
      <c r="G2670" s="10">
        <v>7</v>
      </c>
      <c r="H2670" s="11" t="s">
        <v>910</v>
      </c>
    </row>
    <row r="2671" spans="1:8">
      <c r="A2671" s="10" t="s">
        <v>374</v>
      </c>
      <c r="B2671" s="10" t="str">
        <f>MID(base_piv2[[#This Row],[fnr fylke]],4,25)</f>
        <v>Nordland</v>
      </c>
      <c r="C2671" s="10" t="s">
        <v>860</v>
      </c>
      <c r="D2671" s="10" t="str">
        <f>MID(base_piv2[[#This Row],[knr kommune]],6,25)</f>
        <v xml:space="preserve">Sortland </v>
      </c>
      <c r="E2671" s="10" t="str">
        <f>CONCATENATE(base_piv2[[#This Row],[kommune]]," (",base_piv2[[#This Row],[fotoår]],")")</f>
        <v>Sortland  (2006)</v>
      </c>
      <c r="F2671" s="10" t="s">
        <v>468</v>
      </c>
      <c r="G2671" s="10">
        <v>20</v>
      </c>
      <c r="H2671" s="11" t="s">
        <v>910</v>
      </c>
    </row>
    <row r="2672" spans="1:8">
      <c r="A2672" s="10" t="s">
        <v>374</v>
      </c>
      <c r="B2672" s="10" t="str">
        <f>MID(base_piv2[[#This Row],[fnr fylke]],4,25)</f>
        <v>Nordland</v>
      </c>
      <c r="C2672" s="10" t="s">
        <v>860</v>
      </c>
      <c r="D2672" s="10" t="str">
        <f>MID(base_piv2[[#This Row],[knr kommune]],6,25)</f>
        <v xml:space="preserve">Sortland </v>
      </c>
      <c r="E2672" s="10" t="str">
        <f>CONCATENATE(base_piv2[[#This Row],[kommune]]," (",base_piv2[[#This Row],[fotoår]],")")</f>
        <v>Sortland  (2006)</v>
      </c>
      <c r="F2672" s="10" t="s">
        <v>918</v>
      </c>
      <c r="G2672" s="10">
        <v>12</v>
      </c>
      <c r="H2672" s="11" t="s">
        <v>910</v>
      </c>
    </row>
    <row r="2673" spans="1:8">
      <c r="A2673" s="10" t="s">
        <v>374</v>
      </c>
      <c r="B2673" s="10" t="str">
        <f>MID(base_piv2[[#This Row],[fnr fylke]],4,25)</f>
        <v>Nordland</v>
      </c>
      <c r="C2673" s="10" t="s">
        <v>860</v>
      </c>
      <c r="D2673" s="10" t="str">
        <f>MID(base_piv2[[#This Row],[knr kommune]],6,25)</f>
        <v xml:space="preserve">Sortland </v>
      </c>
      <c r="E2673" s="10" t="str">
        <f>CONCATENATE(base_piv2[[#This Row],[kommune]]," (",base_piv2[[#This Row],[fotoår]],")")</f>
        <v>Sortland  (2006)</v>
      </c>
      <c r="F2673" s="10" t="s">
        <v>470</v>
      </c>
      <c r="G2673" s="10">
        <v>19</v>
      </c>
      <c r="H2673" s="11" t="s">
        <v>910</v>
      </c>
    </row>
    <row r="2674" spans="1:8">
      <c r="A2674" s="10" t="s">
        <v>374</v>
      </c>
      <c r="B2674" s="10" t="str">
        <f>MID(base_piv2[[#This Row],[fnr fylke]],4,25)</f>
        <v>Nordland</v>
      </c>
      <c r="C2674" s="10" t="s">
        <v>860</v>
      </c>
      <c r="D2674" s="10" t="str">
        <f>MID(base_piv2[[#This Row],[knr kommune]],6,25)</f>
        <v xml:space="preserve">Sortland </v>
      </c>
      <c r="E2674" s="10" t="str">
        <f>CONCATENATE(base_piv2[[#This Row],[kommune]]," (",base_piv2[[#This Row],[fotoår]],")")</f>
        <v>Sortland  (2006)</v>
      </c>
      <c r="F2674" s="10" t="s">
        <v>471</v>
      </c>
      <c r="G2674" s="10">
        <v>15</v>
      </c>
      <c r="H2674" s="11" t="s">
        <v>910</v>
      </c>
    </row>
    <row r="2675" spans="1:8">
      <c r="A2675" s="10" t="s">
        <v>374</v>
      </c>
      <c r="B2675" s="10" t="str">
        <f>MID(base_piv2[[#This Row],[fnr fylke]],4,25)</f>
        <v>Nordland</v>
      </c>
      <c r="C2675" s="10" t="s">
        <v>860</v>
      </c>
      <c r="D2675" s="10" t="str">
        <f>MID(base_piv2[[#This Row],[knr kommune]],6,25)</f>
        <v xml:space="preserve">Sortland </v>
      </c>
      <c r="E2675" s="10" t="str">
        <f>CONCATENATE(base_piv2[[#This Row],[kommune]]," (",base_piv2[[#This Row],[fotoår]],")")</f>
        <v>Sortland  (2006)</v>
      </c>
      <c r="F2675" s="10" t="s">
        <v>472</v>
      </c>
      <c r="G2675" s="10">
        <v>13</v>
      </c>
      <c r="H2675" s="11" t="s">
        <v>910</v>
      </c>
    </row>
    <row r="2676" spans="1:8">
      <c r="A2676" s="10" t="s">
        <v>374</v>
      </c>
      <c r="B2676" s="10" t="str">
        <f>MID(base_piv2[[#This Row],[fnr fylke]],4,25)</f>
        <v>Nordland</v>
      </c>
      <c r="C2676" s="10" t="s">
        <v>861</v>
      </c>
      <c r="D2676" s="10" t="str">
        <f>MID(base_piv2[[#This Row],[knr kommune]],6,25)</f>
        <v xml:space="preserve">Andøy </v>
      </c>
      <c r="E2676" s="10" t="str">
        <f>CONCATENATE(base_piv2[[#This Row],[kommune]]," (",base_piv2[[#This Row],[fotoår]],")")</f>
        <v>Andøy  (2008)</v>
      </c>
      <c r="F2676" s="10" t="s">
        <v>467</v>
      </c>
      <c r="G2676" s="10">
        <v>7</v>
      </c>
      <c r="H2676" s="11" t="s">
        <v>909</v>
      </c>
    </row>
    <row r="2677" spans="1:8">
      <c r="A2677" s="10" t="s">
        <v>374</v>
      </c>
      <c r="B2677" s="10" t="str">
        <f>MID(base_piv2[[#This Row],[fnr fylke]],4,25)</f>
        <v>Nordland</v>
      </c>
      <c r="C2677" s="10" t="s">
        <v>861</v>
      </c>
      <c r="D2677" s="10" t="str">
        <f>MID(base_piv2[[#This Row],[knr kommune]],6,25)</f>
        <v xml:space="preserve">Andøy </v>
      </c>
      <c r="E2677" s="10" t="str">
        <f>CONCATENATE(base_piv2[[#This Row],[kommune]]," (",base_piv2[[#This Row],[fotoår]],")")</f>
        <v>Andøy  (2008)</v>
      </c>
      <c r="F2677" s="10" t="s">
        <v>466</v>
      </c>
      <c r="G2677" s="10">
        <v>2</v>
      </c>
      <c r="H2677" s="11" t="s">
        <v>909</v>
      </c>
    </row>
    <row r="2678" spans="1:8">
      <c r="A2678" s="10" t="s">
        <v>374</v>
      </c>
      <c r="B2678" s="10" t="str">
        <f>MID(base_piv2[[#This Row],[fnr fylke]],4,25)</f>
        <v>Nordland</v>
      </c>
      <c r="C2678" s="10" t="s">
        <v>861</v>
      </c>
      <c r="D2678" s="10" t="str">
        <f>MID(base_piv2[[#This Row],[knr kommune]],6,25)</f>
        <v xml:space="preserve">Andøy </v>
      </c>
      <c r="E2678" s="10" t="str">
        <f>CONCATENATE(base_piv2[[#This Row],[kommune]]," (",base_piv2[[#This Row],[fotoår]],")")</f>
        <v>Andøy  (2008)</v>
      </c>
      <c r="F2678" s="10" t="s">
        <v>468</v>
      </c>
      <c r="G2678" s="10">
        <v>3</v>
      </c>
      <c r="H2678" s="11" t="s">
        <v>909</v>
      </c>
    </row>
    <row r="2679" spans="1:8">
      <c r="A2679" s="10" t="s">
        <v>374</v>
      </c>
      <c r="B2679" s="10" t="str">
        <f>MID(base_piv2[[#This Row],[fnr fylke]],4,25)</f>
        <v>Nordland</v>
      </c>
      <c r="C2679" s="10" t="s">
        <v>861</v>
      </c>
      <c r="D2679" s="10" t="str">
        <f>MID(base_piv2[[#This Row],[knr kommune]],6,25)</f>
        <v xml:space="preserve">Andøy </v>
      </c>
      <c r="E2679" s="10" t="str">
        <f>CONCATENATE(base_piv2[[#This Row],[kommune]]," (",base_piv2[[#This Row],[fotoår]],")")</f>
        <v>Andøy  (2008)</v>
      </c>
      <c r="F2679" s="10" t="s">
        <v>918</v>
      </c>
      <c r="G2679" s="10">
        <v>36</v>
      </c>
      <c r="H2679" s="11" t="s">
        <v>909</v>
      </c>
    </row>
    <row r="2680" spans="1:8">
      <c r="A2680" s="10" t="s">
        <v>374</v>
      </c>
      <c r="B2680" s="10" t="str">
        <f>MID(base_piv2[[#This Row],[fnr fylke]],4,25)</f>
        <v>Nordland</v>
      </c>
      <c r="C2680" s="10" t="s">
        <v>861</v>
      </c>
      <c r="D2680" s="10" t="str">
        <f>MID(base_piv2[[#This Row],[knr kommune]],6,25)</f>
        <v xml:space="preserve">Andøy </v>
      </c>
      <c r="E2680" s="10" t="str">
        <f>CONCATENATE(base_piv2[[#This Row],[kommune]]," (",base_piv2[[#This Row],[fotoår]],")")</f>
        <v>Andøy  (2008)</v>
      </c>
      <c r="F2680" s="10" t="s">
        <v>470</v>
      </c>
      <c r="G2680" s="10">
        <v>2</v>
      </c>
      <c r="H2680" s="11" t="s">
        <v>909</v>
      </c>
    </row>
    <row r="2681" spans="1:8">
      <c r="A2681" s="10" t="s">
        <v>374</v>
      </c>
      <c r="B2681" s="10" t="str">
        <f>MID(base_piv2[[#This Row],[fnr fylke]],4,25)</f>
        <v>Nordland</v>
      </c>
      <c r="C2681" s="10" t="s">
        <v>861</v>
      </c>
      <c r="D2681" s="10" t="str">
        <f>MID(base_piv2[[#This Row],[knr kommune]],6,25)</f>
        <v xml:space="preserve">Andøy </v>
      </c>
      <c r="E2681" s="10" t="str">
        <f>CONCATENATE(base_piv2[[#This Row],[kommune]]," (",base_piv2[[#This Row],[fotoår]],")")</f>
        <v>Andøy  (2008)</v>
      </c>
      <c r="F2681" s="10" t="s">
        <v>471</v>
      </c>
      <c r="G2681" s="10">
        <v>27</v>
      </c>
      <c r="H2681" s="11" t="s">
        <v>909</v>
      </c>
    </row>
    <row r="2682" spans="1:8">
      <c r="A2682" s="10" t="s">
        <v>374</v>
      </c>
      <c r="B2682" s="10" t="str">
        <f>MID(base_piv2[[#This Row],[fnr fylke]],4,25)</f>
        <v>Nordland</v>
      </c>
      <c r="C2682" s="10" t="s">
        <v>861</v>
      </c>
      <c r="D2682" s="10" t="str">
        <f>MID(base_piv2[[#This Row],[knr kommune]],6,25)</f>
        <v xml:space="preserve">Andøy </v>
      </c>
      <c r="E2682" s="10" t="str">
        <f>CONCATENATE(base_piv2[[#This Row],[kommune]]," (",base_piv2[[#This Row],[fotoår]],")")</f>
        <v>Andøy  (2008)</v>
      </c>
      <c r="F2682" s="10" t="s">
        <v>472</v>
      </c>
      <c r="G2682" s="10">
        <v>1</v>
      </c>
      <c r="H2682" s="11" t="s">
        <v>909</v>
      </c>
    </row>
    <row r="2683" spans="1:8">
      <c r="A2683" s="10" t="s">
        <v>374</v>
      </c>
      <c r="B2683" s="10" t="str">
        <f>MID(base_piv2[[#This Row],[fnr fylke]],4,25)</f>
        <v>Nordland</v>
      </c>
      <c r="C2683" s="10" t="s">
        <v>862</v>
      </c>
      <c r="D2683" s="10" t="str">
        <f>MID(base_piv2[[#This Row],[knr kommune]],6,25)</f>
        <v xml:space="preserve">Moskenes </v>
      </c>
      <c r="E2683" s="10" t="str">
        <f>CONCATENATE(base_piv2[[#This Row],[kommune]]," (",base_piv2[[#This Row],[fotoår]],")")</f>
        <v>Moskenes  (2004)</v>
      </c>
      <c r="F2683" s="10" t="s">
        <v>467</v>
      </c>
      <c r="G2683" s="10">
        <v>1</v>
      </c>
      <c r="H2683" s="11" t="s">
        <v>908</v>
      </c>
    </row>
    <row r="2684" spans="1:8">
      <c r="A2684" s="10" t="s">
        <v>374</v>
      </c>
      <c r="B2684" s="10" t="str">
        <f>MID(base_piv2[[#This Row],[fnr fylke]],4,25)</f>
        <v>Nordland</v>
      </c>
      <c r="C2684" s="10" t="s">
        <v>862</v>
      </c>
      <c r="D2684" s="10" t="str">
        <f>MID(base_piv2[[#This Row],[knr kommune]],6,25)</f>
        <v xml:space="preserve">Moskenes </v>
      </c>
      <c r="E2684" s="10" t="str">
        <f>CONCATENATE(base_piv2[[#This Row],[kommune]]," (",base_piv2[[#This Row],[fotoår]],")")</f>
        <v>Moskenes  (2004)</v>
      </c>
      <c r="F2684" s="10" t="s">
        <v>466</v>
      </c>
      <c r="G2684" s="10">
        <v>0</v>
      </c>
      <c r="H2684" s="11" t="s">
        <v>908</v>
      </c>
    </row>
    <row r="2685" spans="1:8">
      <c r="A2685" s="10" t="s">
        <v>374</v>
      </c>
      <c r="B2685" s="10" t="str">
        <f>MID(base_piv2[[#This Row],[fnr fylke]],4,25)</f>
        <v>Nordland</v>
      </c>
      <c r="C2685" s="10" t="s">
        <v>862</v>
      </c>
      <c r="D2685" s="10" t="str">
        <f>MID(base_piv2[[#This Row],[knr kommune]],6,25)</f>
        <v xml:space="preserve">Moskenes </v>
      </c>
      <c r="E2685" s="10" t="str">
        <f>CONCATENATE(base_piv2[[#This Row],[kommune]]," (",base_piv2[[#This Row],[fotoår]],")")</f>
        <v>Moskenes  (2004)</v>
      </c>
      <c r="F2685" s="10" t="s">
        <v>468</v>
      </c>
      <c r="G2685" s="10">
        <v>0</v>
      </c>
      <c r="H2685" s="11" t="s">
        <v>908</v>
      </c>
    </row>
    <row r="2686" spans="1:8">
      <c r="A2686" s="10" t="s">
        <v>374</v>
      </c>
      <c r="B2686" s="10" t="str">
        <f>MID(base_piv2[[#This Row],[fnr fylke]],4,25)</f>
        <v>Nordland</v>
      </c>
      <c r="C2686" s="10" t="s">
        <v>862</v>
      </c>
      <c r="D2686" s="10" t="str">
        <f>MID(base_piv2[[#This Row],[knr kommune]],6,25)</f>
        <v xml:space="preserve">Moskenes </v>
      </c>
      <c r="E2686" s="10" t="str">
        <f>CONCATENATE(base_piv2[[#This Row],[kommune]]," (",base_piv2[[#This Row],[fotoår]],")")</f>
        <v>Moskenes  (2004)</v>
      </c>
      <c r="F2686" s="10" t="s">
        <v>918</v>
      </c>
      <c r="G2686" s="10">
        <v>0</v>
      </c>
      <c r="H2686" s="11" t="s">
        <v>908</v>
      </c>
    </row>
    <row r="2687" spans="1:8">
      <c r="A2687" s="10" t="s">
        <v>374</v>
      </c>
      <c r="B2687" s="10" t="str">
        <f>MID(base_piv2[[#This Row],[fnr fylke]],4,25)</f>
        <v>Nordland</v>
      </c>
      <c r="C2687" s="10" t="s">
        <v>862</v>
      </c>
      <c r="D2687" s="10" t="str">
        <f>MID(base_piv2[[#This Row],[knr kommune]],6,25)</f>
        <v xml:space="preserve">Moskenes </v>
      </c>
      <c r="E2687" s="10" t="str">
        <f>CONCATENATE(base_piv2[[#This Row],[kommune]]," (",base_piv2[[#This Row],[fotoår]],")")</f>
        <v>Moskenes  (2004)</v>
      </c>
      <c r="F2687" s="10" t="s">
        <v>470</v>
      </c>
      <c r="G2687" s="10">
        <v>1</v>
      </c>
      <c r="H2687" s="11" t="s">
        <v>908</v>
      </c>
    </row>
    <row r="2688" spans="1:8">
      <c r="A2688" s="10" t="s">
        <v>374</v>
      </c>
      <c r="B2688" s="10" t="str">
        <f>MID(base_piv2[[#This Row],[fnr fylke]],4,25)</f>
        <v>Nordland</v>
      </c>
      <c r="C2688" s="10" t="s">
        <v>862</v>
      </c>
      <c r="D2688" s="10" t="str">
        <f>MID(base_piv2[[#This Row],[knr kommune]],6,25)</f>
        <v xml:space="preserve">Moskenes </v>
      </c>
      <c r="E2688" s="10" t="str">
        <f>CONCATENATE(base_piv2[[#This Row],[kommune]]," (",base_piv2[[#This Row],[fotoår]],")")</f>
        <v>Moskenes  (2004)</v>
      </c>
      <c r="F2688" s="10" t="s">
        <v>471</v>
      </c>
      <c r="G2688" s="10">
        <v>0</v>
      </c>
      <c r="H2688" s="11" t="s">
        <v>908</v>
      </c>
    </row>
    <row r="2689" spans="1:8">
      <c r="A2689" s="10" t="s">
        <v>374</v>
      </c>
      <c r="B2689" s="10" t="str">
        <f>MID(base_piv2[[#This Row],[fnr fylke]],4,25)</f>
        <v>Nordland</v>
      </c>
      <c r="C2689" s="10" t="s">
        <v>862</v>
      </c>
      <c r="D2689" s="10" t="str">
        <f>MID(base_piv2[[#This Row],[knr kommune]],6,25)</f>
        <v xml:space="preserve">Moskenes </v>
      </c>
      <c r="E2689" s="10" t="str">
        <f>CONCATENATE(base_piv2[[#This Row],[kommune]]," (",base_piv2[[#This Row],[fotoår]],")")</f>
        <v>Moskenes  (2004)</v>
      </c>
      <c r="F2689" s="10" t="s">
        <v>472</v>
      </c>
      <c r="G2689" s="10">
        <v>0</v>
      </c>
      <c r="H2689" s="11" t="s">
        <v>908</v>
      </c>
    </row>
    <row r="2690" spans="1:8">
      <c r="A2690" s="10" t="s">
        <v>464</v>
      </c>
      <c r="B2690" s="10" t="str">
        <f>MID(base_piv2[[#This Row],[fnr fylke]],4,25)</f>
        <v>Troms</v>
      </c>
      <c r="C2690" s="10" t="s">
        <v>863</v>
      </c>
      <c r="D2690" s="10" t="str">
        <f>MID(base_piv2[[#This Row],[knr kommune]],6,25)</f>
        <v xml:space="preserve">Tromsø </v>
      </c>
      <c r="E2690" s="10" t="str">
        <f>CONCATENATE(base_piv2[[#This Row],[kommune]]," (",base_piv2[[#This Row],[fotoår]],")")</f>
        <v>Tromsø  (2007)</v>
      </c>
      <c r="F2690" s="10" t="s">
        <v>467</v>
      </c>
      <c r="G2690" s="10">
        <v>229</v>
      </c>
      <c r="H2690" s="11" t="s">
        <v>907</v>
      </c>
    </row>
    <row r="2691" spans="1:8">
      <c r="A2691" s="10" t="s">
        <v>464</v>
      </c>
      <c r="B2691" s="10" t="str">
        <f>MID(base_piv2[[#This Row],[fnr fylke]],4,25)</f>
        <v>Troms</v>
      </c>
      <c r="C2691" s="10" t="s">
        <v>863</v>
      </c>
      <c r="D2691" s="10" t="str">
        <f>MID(base_piv2[[#This Row],[knr kommune]],6,25)</f>
        <v xml:space="preserve">Tromsø </v>
      </c>
      <c r="E2691" s="10" t="str">
        <f>CONCATENATE(base_piv2[[#This Row],[kommune]]," (",base_piv2[[#This Row],[fotoår]],")")</f>
        <v>Tromsø  (2007)</v>
      </c>
      <c r="F2691" s="10" t="s">
        <v>466</v>
      </c>
      <c r="G2691" s="10">
        <v>51</v>
      </c>
      <c r="H2691" s="11" t="s">
        <v>907</v>
      </c>
    </row>
    <row r="2692" spans="1:8">
      <c r="A2692" s="10" t="s">
        <v>464</v>
      </c>
      <c r="B2692" s="10" t="str">
        <f>MID(base_piv2[[#This Row],[fnr fylke]],4,25)</f>
        <v>Troms</v>
      </c>
      <c r="C2692" s="10" t="s">
        <v>863</v>
      </c>
      <c r="D2692" s="10" t="str">
        <f>MID(base_piv2[[#This Row],[knr kommune]],6,25)</f>
        <v xml:space="preserve">Tromsø </v>
      </c>
      <c r="E2692" s="10" t="str">
        <f>CONCATENATE(base_piv2[[#This Row],[kommune]]," (",base_piv2[[#This Row],[fotoår]],")")</f>
        <v>Tromsø  (2007)</v>
      </c>
      <c r="F2692" s="10" t="s">
        <v>468</v>
      </c>
      <c r="G2692" s="10">
        <v>103</v>
      </c>
      <c r="H2692" s="11" t="s">
        <v>907</v>
      </c>
    </row>
    <row r="2693" spans="1:8">
      <c r="A2693" s="10" t="s">
        <v>464</v>
      </c>
      <c r="B2693" s="10" t="str">
        <f>MID(base_piv2[[#This Row],[fnr fylke]],4,25)</f>
        <v>Troms</v>
      </c>
      <c r="C2693" s="10" t="s">
        <v>863</v>
      </c>
      <c r="D2693" s="10" t="str">
        <f>MID(base_piv2[[#This Row],[knr kommune]],6,25)</f>
        <v xml:space="preserve">Tromsø </v>
      </c>
      <c r="E2693" s="10" t="str">
        <f>CONCATENATE(base_piv2[[#This Row],[kommune]]," (",base_piv2[[#This Row],[fotoår]],")")</f>
        <v>Tromsø  (2007)</v>
      </c>
      <c r="F2693" s="10" t="s">
        <v>918</v>
      </c>
      <c r="G2693" s="10">
        <v>3</v>
      </c>
      <c r="H2693" s="11" t="s">
        <v>907</v>
      </c>
    </row>
    <row r="2694" spans="1:8">
      <c r="A2694" s="10" t="s">
        <v>464</v>
      </c>
      <c r="B2694" s="10" t="str">
        <f>MID(base_piv2[[#This Row],[fnr fylke]],4,25)</f>
        <v>Troms</v>
      </c>
      <c r="C2694" s="10" t="s">
        <v>863</v>
      </c>
      <c r="D2694" s="10" t="str">
        <f>MID(base_piv2[[#This Row],[knr kommune]],6,25)</f>
        <v xml:space="preserve">Tromsø </v>
      </c>
      <c r="E2694" s="10" t="str">
        <f>CONCATENATE(base_piv2[[#This Row],[kommune]]," (",base_piv2[[#This Row],[fotoår]],")")</f>
        <v>Tromsø  (2007)</v>
      </c>
      <c r="F2694" s="10" t="s">
        <v>470</v>
      </c>
      <c r="G2694" s="10">
        <v>40</v>
      </c>
      <c r="H2694" s="11" t="s">
        <v>907</v>
      </c>
    </row>
    <row r="2695" spans="1:8">
      <c r="A2695" s="10" t="s">
        <v>464</v>
      </c>
      <c r="B2695" s="10" t="str">
        <f>MID(base_piv2[[#This Row],[fnr fylke]],4,25)</f>
        <v>Troms</v>
      </c>
      <c r="C2695" s="10" t="s">
        <v>863</v>
      </c>
      <c r="D2695" s="10" t="str">
        <f>MID(base_piv2[[#This Row],[knr kommune]],6,25)</f>
        <v xml:space="preserve">Tromsø </v>
      </c>
      <c r="E2695" s="10" t="str">
        <f>CONCATENATE(base_piv2[[#This Row],[kommune]]," (",base_piv2[[#This Row],[fotoår]],")")</f>
        <v>Tromsø  (2007)</v>
      </c>
      <c r="F2695" s="10" t="s">
        <v>471</v>
      </c>
      <c r="G2695" s="10">
        <v>12</v>
      </c>
      <c r="H2695" s="11" t="s">
        <v>907</v>
      </c>
    </row>
    <row r="2696" spans="1:8">
      <c r="A2696" s="10" t="s">
        <v>464</v>
      </c>
      <c r="B2696" s="10" t="str">
        <f>MID(base_piv2[[#This Row],[fnr fylke]],4,25)</f>
        <v>Troms</v>
      </c>
      <c r="C2696" s="10" t="s">
        <v>863</v>
      </c>
      <c r="D2696" s="10" t="str">
        <f>MID(base_piv2[[#This Row],[knr kommune]],6,25)</f>
        <v xml:space="preserve">Tromsø </v>
      </c>
      <c r="E2696" s="10" t="str">
        <f>CONCATENATE(base_piv2[[#This Row],[kommune]]," (",base_piv2[[#This Row],[fotoår]],")")</f>
        <v>Tromsø  (2007)</v>
      </c>
      <c r="F2696" s="10" t="s">
        <v>472</v>
      </c>
      <c r="G2696" s="10">
        <v>67</v>
      </c>
      <c r="H2696" s="11" t="s">
        <v>907</v>
      </c>
    </row>
    <row r="2697" spans="1:8">
      <c r="A2697" s="10" t="s">
        <v>464</v>
      </c>
      <c r="B2697" s="10" t="str">
        <f>MID(base_piv2[[#This Row],[fnr fylke]],4,25)</f>
        <v>Troms</v>
      </c>
      <c r="C2697" s="10" t="s">
        <v>864</v>
      </c>
      <c r="D2697" s="10" t="str">
        <f>MID(base_piv2[[#This Row],[knr kommune]],6,25)</f>
        <v xml:space="preserve">Harstad </v>
      </c>
      <c r="E2697" s="10" t="str">
        <f>CONCATENATE(base_piv2[[#This Row],[kommune]]," (",base_piv2[[#This Row],[fotoår]],")")</f>
        <v>Harstad  (2001)</v>
      </c>
      <c r="F2697" s="10" t="s">
        <v>467</v>
      </c>
      <c r="G2697" s="10">
        <v>149</v>
      </c>
      <c r="H2697" s="11" t="s">
        <v>905</v>
      </c>
    </row>
    <row r="2698" spans="1:8">
      <c r="A2698" s="10" t="s">
        <v>464</v>
      </c>
      <c r="B2698" s="10" t="str">
        <f>MID(base_piv2[[#This Row],[fnr fylke]],4,25)</f>
        <v>Troms</v>
      </c>
      <c r="C2698" s="10" t="s">
        <v>864</v>
      </c>
      <c r="D2698" s="10" t="str">
        <f>MID(base_piv2[[#This Row],[knr kommune]],6,25)</f>
        <v xml:space="preserve">Harstad </v>
      </c>
      <c r="E2698" s="10" t="str">
        <f>CONCATENATE(base_piv2[[#This Row],[kommune]]," (",base_piv2[[#This Row],[fotoår]],")")</f>
        <v>Harstad  (2001)</v>
      </c>
      <c r="F2698" s="10" t="s">
        <v>466</v>
      </c>
      <c r="G2698" s="10">
        <v>34</v>
      </c>
      <c r="H2698" s="11" t="s">
        <v>905</v>
      </c>
    </row>
    <row r="2699" spans="1:8">
      <c r="A2699" s="10" t="s">
        <v>464</v>
      </c>
      <c r="B2699" s="10" t="str">
        <f>MID(base_piv2[[#This Row],[fnr fylke]],4,25)</f>
        <v>Troms</v>
      </c>
      <c r="C2699" s="10" t="s">
        <v>864</v>
      </c>
      <c r="D2699" s="10" t="str">
        <f>MID(base_piv2[[#This Row],[knr kommune]],6,25)</f>
        <v xml:space="preserve">Harstad </v>
      </c>
      <c r="E2699" s="10" t="str">
        <f>CONCATENATE(base_piv2[[#This Row],[kommune]]," (",base_piv2[[#This Row],[fotoår]],")")</f>
        <v>Harstad  (2001)</v>
      </c>
      <c r="F2699" s="10" t="s">
        <v>468</v>
      </c>
      <c r="G2699" s="10">
        <v>99</v>
      </c>
      <c r="H2699" s="11" t="s">
        <v>905</v>
      </c>
    </row>
    <row r="2700" spans="1:8">
      <c r="A2700" s="10" t="s">
        <v>464</v>
      </c>
      <c r="B2700" s="10" t="str">
        <f>MID(base_piv2[[#This Row],[fnr fylke]],4,25)</f>
        <v>Troms</v>
      </c>
      <c r="C2700" s="10" t="s">
        <v>864</v>
      </c>
      <c r="D2700" s="10" t="str">
        <f>MID(base_piv2[[#This Row],[knr kommune]],6,25)</f>
        <v xml:space="preserve">Harstad </v>
      </c>
      <c r="E2700" s="10" t="str">
        <f>CONCATENATE(base_piv2[[#This Row],[kommune]]," (",base_piv2[[#This Row],[fotoår]],")")</f>
        <v>Harstad  (2001)</v>
      </c>
      <c r="F2700" s="10" t="s">
        <v>918</v>
      </c>
      <c r="G2700" s="10">
        <v>8</v>
      </c>
      <c r="H2700" s="11" t="s">
        <v>905</v>
      </c>
    </row>
    <row r="2701" spans="1:8">
      <c r="A2701" s="10" t="s">
        <v>464</v>
      </c>
      <c r="B2701" s="10" t="str">
        <f>MID(base_piv2[[#This Row],[fnr fylke]],4,25)</f>
        <v>Troms</v>
      </c>
      <c r="C2701" s="10" t="s">
        <v>864</v>
      </c>
      <c r="D2701" s="10" t="str">
        <f>MID(base_piv2[[#This Row],[knr kommune]],6,25)</f>
        <v xml:space="preserve">Harstad </v>
      </c>
      <c r="E2701" s="10" t="str">
        <f>CONCATENATE(base_piv2[[#This Row],[kommune]]," (",base_piv2[[#This Row],[fotoår]],")")</f>
        <v>Harstad  (2001)</v>
      </c>
      <c r="F2701" s="10" t="s">
        <v>470</v>
      </c>
      <c r="G2701" s="10">
        <v>25</v>
      </c>
      <c r="H2701" s="11" t="s">
        <v>905</v>
      </c>
    </row>
    <row r="2702" spans="1:8">
      <c r="A2702" s="10" t="s">
        <v>464</v>
      </c>
      <c r="B2702" s="10" t="str">
        <f>MID(base_piv2[[#This Row],[fnr fylke]],4,25)</f>
        <v>Troms</v>
      </c>
      <c r="C2702" s="10" t="s">
        <v>864</v>
      </c>
      <c r="D2702" s="10" t="str">
        <f>MID(base_piv2[[#This Row],[knr kommune]],6,25)</f>
        <v xml:space="preserve">Harstad </v>
      </c>
      <c r="E2702" s="10" t="str">
        <f>CONCATENATE(base_piv2[[#This Row],[kommune]]," (",base_piv2[[#This Row],[fotoår]],")")</f>
        <v>Harstad  (2001)</v>
      </c>
      <c r="F2702" s="10" t="s">
        <v>471</v>
      </c>
      <c r="G2702" s="10">
        <v>97</v>
      </c>
      <c r="H2702" s="11" t="s">
        <v>905</v>
      </c>
    </row>
    <row r="2703" spans="1:8">
      <c r="A2703" s="10" t="s">
        <v>464</v>
      </c>
      <c r="B2703" s="10" t="str">
        <f>MID(base_piv2[[#This Row],[fnr fylke]],4,25)</f>
        <v>Troms</v>
      </c>
      <c r="C2703" s="10" t="s">
        <v>864</v>
      </c>
      <c r="D2703" s="10" t="str">
        <f>MID(base_piv2[[#This Row],[knr kommune]],6,25)</f>
        <v xml:space="preserve">Harstad </v>
      </c>
      <c r="E2703" s="10" t="str">
        <f>CONCATENATE(base_piv2[[#This Row],[kommune]]," (",base_piv2[[#This Row],[fotoår]],")")</f>
        <v>Harstad  (2001)</v>
      </c>
      <c r="F2703" s="10" t="s">
        <v>472</v>
      </c>
      <c r="G2703" s="10">
        <v>47</v>
      </c>
      <c r="H2703" s="11" t="s">
        <v>905</v>
      </c>
    </row>
    <row r="2704" spans="1:8">
      <c r="A2704" s="10" t="s">
        <v>464</v>
      </c>
      <c r="B2704" s="10" t="str">
        <f>MID(base_piv2[[#This Row],[fnr fylke]],4,25)</f>
        <v>Troms</v>
      </c>
      <c r="C2704" s="10" t="s">
        <v>865</v>
      </c>
      <c r="D2704" s="10" t="str">
        <f>MID(base_piv2[[#This Row],[knr kommune]],6,25)</f>
        <v xml:space="preserve">Kvæfjord </v>
      </c>
      <c r="E2704" s="10" t="str">
        <f>CONCATENATE(base_piv2[[#This Row],[kommune]]," (",base_piv2[[#This Row],[fotoår]],")")</f>
        <v>Kvæfjord  (2004)</v>
      </c>
      <c r="F2704" s="10" t="s">
        <v>467</v>
      </c>
      <c r="G2704" s="10">
        <v>10</v>
      </c>
      <c r="H2704" s="11" t="s">
        <v>908</v>
      </c>
    </row>
    <row r="2705" spans="1:8">
      <c r="A2705" s="10" t="s">
        <v>464</v>
      </c>
      <c r="B2705" s="10" t="str">
        <f>MID(base_piv2[[#This Row],[fnr fylke]],4,25)</f>
        <v>Troms</v>
      </c>
      <c r="C2705" s="10" t="s">
        <v>865</v>
      </c>
      <c r="D2705" s="10" t="str">
        <f>MID(base_piv2[[#This Row],[knr kommune]],6,25)</f>
        <v xml:space="preserve">Kvæfjord </v>
      </c>
      <c r="E2705" s="10" t="str">
        <f>CONCATENATE(base_piv2[[#This Row],[kommune]]," (",base_piv2[[#This Row],[fotoår]],")")</f>
        <v>Kvæfjord  (2004)</v>
      </c>
      <c r="F2705" s="10" t="s">
        <v>466</v>
      </c>
      <c r="G2705" s="10">
        <v>7</v>
      </c>
      <c r="H2705" s="11" t="s">
        <v>908</v>
      </c>
    </row>
    <row r="2706" spans="1:8">
      <c r="A2706" s="10" t="s">
        <v>464</v>
      </c>
      <c r="B2706" s="10" t="str">
        <f>MID(base_piv2[[#This Row],[fnr fylke]],4,25)</f>
        <v>Troms</v>
      </c>
      <c r="C2706" s="10" t="s">
        <v>865</v>
      </c>
      <c r="D2706" s="10" t="str">
        <f>MID(base_piv2[[#This Row],[knr kommune]],6,25)</f>
        <v xml:space="preserve">Kvæfjord </v>
      </c>
      <c r="E2706" s="10" t="str">
        <f>CONCATENATE(base_piv2[[#This Row],[kommune]]," (",base_piv2[[#This Row],[fotoår]],")")</f>
        <v>Kvæfjord  (2004)</v>
      </c>
      <c r="F2706" s="10" t="s">
        <v>468</v>
      </c>
      <c r="G2706" s="10">
        <v>16</v>
      </c>
      <c r="H2706" s="11" t="s">
        <v>908</v>
      </c>
    </row>
    <row r="2707" spans="1:8">
      <c r="A2707" s="10" t="s">
        <v>464</v>
      </c>
      <c r="B2707" s="10" t="str">
        <f>MID(base_piv2[[#This Row],[fnr fylke]],4,25)</f>
        <v>Troms</v>
      </c>
      <c r="C2707" s="10" t="s">
        <v>865</v>
      </c>
      <c r="D2707" s="10" t="str">
        <f>MID(base_piv2[[#This Row],[knr kommune]],6,25)</f>
        <v xml:space="preserve">Kvæfjord </v>
      </c>
      <c r="E2707" s="10" t="str">
        <f>CONCATENATE(base_piv2[[#This Row],[kommune]]," (",base_piv2[[#This Row],[fotoår]],")")</f>
        <v>Kvæfjord  (2004)</v>
      </c>
      <c r="F2707" s="10" t="s">
        <v>918</v>
      </c>
      <c r="G2707" s="10">
        <v>2</v>
      </c>
      <c r="H2707" s="11" t="s">
        <v>908</v>
      </c>
    </row>
    <row r="2708" spans="1:8">
      <c r="A2708" s="10" t="s">
        <v>464</v>
      </c>
      <c r="B2708" s="10" t="str">
        <f>MID(base_piv2[[#This Row],[fnr fylke]],4,25)</f>
        <v>Troms</v>
      </c>
      <c r="C2708" s="10" t="s">
        <v>865</v>
      </c>
      <c r="D2708" s="10" t="str">
        <f>MID(base_piv2[[#This Row],[knr kommune]],6,25)</f>
        <v xml:space="preserve">Kvæfjord </v>
      </c>
      <c r="E2708" s="10" t="str">
        <f>CONCATENATE(base_piv2[[#This Row],[kommune]]," (",base_piv2[[#This Row],[fotoår]],")")</f>
        <v>Kvæfjord  (2004)</v>
      </c>
      <c r="F2708" s="10" t="s">
        <v>470</v>
      </c>
      <c r="G2708" s="10">
        <v>7</v>
      </c>
      <c r="H2708" s="11" t="s">
        <v>908</v>
      </c>
    </row>
    <row r="2709" spans="1:8">
      <c r="A2709" s="10" t="s">
        <v>464</v>
      </c>
      <c r="B2709" s="10" t="str">
        <f>MID(base_piv2[[#This Row],[fnr fylke]],4,25)</f>
        <v>Troms</v>
      </c>
      <c r="C2709" s="10" t="s">
        <v>865</v>
      </c>
      <c r="D2709" s="10" t="str">
        <f>MID(base_piv2[[#This Row],[knr kommune]],6,25)</f>
        <v xml:space="preserve">Kvæfjord </v>
      </c>
      <c r="E2709" s="10" t="str">
        <f>CONCATENATE(base_piv2[[#This Row],[kommune]]," (",base_piv2[[#This Row],[fotoår]],")")</f>
        <v>Kvæfjord  (2004)</v>
      </c>
      <c r="F2709" s="10" t="s">
        <v>471</v>
      </c>
      <c r="G2709" s="10">
        <v>3</v>
      </c>
      <c r="H2709" s="11" t="s">
        <v>908</v>
      </c>
    </row>
    <row r="2710" spans="1:8">
      <c r="A2710" s="10" t="s">
        <v>464</v>
      </c>
      <c r="B2710" s="10" t="str">
        <f>MID(base_piv2[[#This Row],[fnr fylke]],4,25)</f>
        <v>Troms</v>
      </c>
      <c r="C2710" s="10" t="s">
        <v>865</v>
      </c>
      <c r="D2710" s="10" t="str">
        <f>MID(base_piv2[[#This Row],[knr kommune]],6,25)</f>
        <v xml:space="preserve">Kvæfjord </v>
      </c>
      <c r="E2710" s="10" t="str">
        <f>CONCATENATE(base_piv2[[#This Row],[kommune]]," (",base_piv2[[#This Row],[fotoår]],")")</f>
        <v>Kvæfjord  (2004)</v>
      </c>
      <c r="F2710" s="10" t="s">
        <v>472</v>
      </c>
      <c r="G2710" s="10">
        <v>13</v>
      </c>
      <c r="H2710" s="11" t="s">
        <v>908</v>
      </c>
    </row>
    <row r="2711" spans="1:8">
      <c r="A2711" s="10" t="s">
        <v>464</v>
      </c>
      <c r="B2711" s="10" t="str">
        <f>MID(base_piv2[[#This Row],[fnr fylke]],4,25)</f>
        <v>Troms</v>
      </c>
      <c r="C2711" s="10" t="s">
        <v>866</v>
      </c>
      <c r="D2711" s="10" t="str">
        <f>MID(base_piv2[[#This Row],[knr kommune]],6,25)</f>
        <v xml:space="preserve">Skånland </v>
      </c>
      <c r="E2711" s="10" t="str">
        <f>CONCATENATE(base_piv2[[#This Row],[kommune]]," (",base_piv2[[#This Row],[fotoår]],")")</f>
        <v>Skånland  (2008)</v>
      </c>
      <c r="F2711" s="10" t="s">
        <v>467</v>
      </c>
      <c r="G2711" s="10">
        <v>20</v>
      </c>
      <c r="H2711" s="11" t="s">
        <v>909</v>
      </c>
    </row>
    <row r="2712" spans="1:8">
      <c r="A2712" s="10" t="s">
        <v>464</v>
      </c>
      <c r="B2712" s="10" t="str">
        <f>MID(base_piv2[[#This Row],[fnr fylke]],4,25)</f>
        <v>Troms</v>
      </c>
      <c r="C2712" s="10" t="s">
        <v>866</v>
      </c>
      <c r="D2712" s="10" t="str">
        <f>MID(base_piv2[[#This Row],[knr kommune]],6,25)</f>
        <v xml:space="preserve">Skånland </v>
      </c>
      <c r="E2712" s="10" t="str">
        <f>CONCATENATE(base_piv2[[#This Row],[kommune]]," (",base_piv2[[#This Row],[fotoår]],")")</f>
        <v>Skånland  (2008)</v>
      </c>
      <c r="F2712" s="10" t="s">
        <v>466</v>
      </c>
      <c r="G2712" s="10">
        <v>2</v>
      </c>
      <c r="H2712" s="11" t="s">
        <v>909</v>
      </c>
    </row>
    <row r="2713" spans="1:8">
      <c r="A2713" s="10" t="s">
        <v>464</v>
      </c>
      <c r="B2713" s="10" t="str">
        <f>MID(base_piv2[[#This Row],[fnr fylke]],4,25)</f>
        <v>Troms</v>
      </c>
      <c r="C2713" s="10" t="s">
        <v>866</v>
      </c>
      <c r="D2713" s="10" t="str">
        <f>MID(base_piv2[[#This Row],[knr kommune]],6,25)</f>
        <v xml:space="preserve">Skånland </v>
      </c>
      <c r="E2713" s="10" t="str">
        <f>CONCATENATE(base_piv2[[#This Row],[kommune]]," (",base_piv2[[#This Row],[fotoår]],")")</f>
        <v>Skånland  (2008)</v>
      </c>
      <c r="F2713" s="10" t="s">
        <v>468</v>
      </c>
      <c r="G2713" s="10">
        <v>1</v>
      </c>
      <c r="H2713" s="11" t="s">
        <v>909</v>
      </c>
    </row>
    <row r="2714" spans="1:8">
      <c r="A2714" s="10" t="s">
        <v>464</v>
      </c>
      <c r="B2714" s="10" t="str">
        <f>MID(base_piv2[[#This Row],[fnr fylke]],4,25)</f>
        <v>Troms</v>
      </c>
      <c r="C2714" s="10" t="s">
        <v>866</v>
      </c>
      <c r="D2714" s="10" t="str">
        <f>MID(base_piv2[[#This Row],[knr kommune]],6,25)</f>
        <v xml:space="preserve">Skånland </v>
      </c>
      <c r="E2714" s="10" t="str">
        <f>CONCATENATE(base_piv2[[#This Row],[kommune]]," (",base_piv2[[#This Row],[fotoår]],")")</f>
        <v>Skånland  (2008)</v>
      </c>
      <c r="F2714" s="10" t="s">
        <v>918</v>
      </c>
      <c r="G2714" s="10">
        <v>3</v>
      </c>
      <c r="H2714" s="11" t="s">
        <v>909</v>
      </c>
    </row>
    <row r="2715" spans="1:8">
      <c r="A2715" s="10" t="s">
        <v>464</v>
      </c>
      <c r="B2715" s="10" t="str">
        <f>MID(base_piv2[[#This Row],[fnr fylke]],4,25)</f>
        <v>Troms</v>
      </c>
      <c r="C2715" s="10" t="s">
        <v>866</v>
      </c>
      <c r="D2715" s="10" t="str">
        <f>MID(base_piv2[[#This Row],[knr kommune]],6,25)</f>
        <v xml:space="preserve">Skånland </v>
      </c>
      <c r="E2715" s="10" t="str">
        <f>CONCATENATE(base_piv2[[#This Row],[kommune]]," (",base_piv2[[#This Row],[fotoår]],")")</f>
        <v>Skånland  (2008)</v>
      </c>
      <c r="F2715" s="10" t="s">
        <v>470</v>
      </c>
      <c r="G2715" s="10">
        <v>5</v>
      </c>
      <c r="H2715" s="11" t="s">
        <v>909</v>
      </c>
    </row>
    <row r="2716" spans="1:8">
      <c r="A2716" s="10" t="s">
        <v>464</v>
      </c>
      <c r="B2716" s="10" t="str">
        <f>MID(base_piv2[[#This Row],[fnr fylke]],4,25)</f>
        <v>Troms</v>
      </c>
      <c r="C2716" s="10" t="s">
        <v>866</v>
      </c>
      <c r="D2716" s="10" t="str">
        <f>MID(base_piv2[[#This Row],[knr kommune]],6,25)</f>
        <v xml:space="preserve">Skånland </v>
      </c>
      <c r="E2716" s="10" t="str">
        <f>CONCATENATE(base_piv2[[#This Row],[kommune]]," (",base_piv2[[#This Row],[fotoår]],")")</f>
        <v>Skånland  (2008)</v>
      </c>
      <c r="F2716" s="10" t="s">
        <v>471</v>
      </c>
      <c r="G2716" s="10">
        <v>8</v>
      </c>
      <c r="H2716" s="11" t="s">
        <v>909</v>
      </c>
    </row>
    <row r="2717" spans="1:8">
      <c r="A2717" s="10" t="s">
        <v>464</v>
      </c>
      <c r="B2717" s="10" t="str">
        <f>MID(base_piv2[[#This Row],[fnr fylke]],4,25)</f>
        <v>Troms</v>
      </c>
      <c r="C2717" s="10" t="s">
        <v>866</v>
      </c>
      <c r="D2717" s="10" t="str">
        <f>MID(base_piv2[[#This Row],[knr kommune]],6,25)</f>
        <v xml:space="preserve">Skånland </v>
      </c>
      <c r="E2717" s="10" t="str">
        <f>CONCATENATE(base_piv2[[#This Row],[kommune]]," (",base_piv2[[#This Row],[fotoår]],")")</f>
        <v>Skånland  (2008)</v>
      </c>
      <c r="F2717" s="10" t="s">
        <v>472</v>
      </c>
      <c r="G2717" s="10">
        <v>0</v>
      </c>
      <c r="H2717" s="11" t="s">
        <v>909</v>
      </c>
    </row>
    <row r="2718" spans="1:8">
      <c r="A2718" s="10" t="s">
        <v>464</v>
      </c>
      <c r="B2718" s="10" t="str">
        <f>MID(base_piv2[[#This Row],[fnr fylke]],4,25)</f>
        <v>Troms</v>
      </c>
      <c r="C2718" s="10" t="s">
        <v>867</v>
      </c>
      <c r="D2718" s="10" t="str">
        <f>MID(base_piv2[[#This Row],[knr kommune]],6,25)</f>
        <v xml:space="preserve">Ibestad </v>
      </c>
      <c r="E2718" s="10" t="str">
        <f>CONCATENATE(base_piv2[[#This Row],[kommune]]," (",base_piv2[[#This Row],[fotoår]],")")</f>
        <v>Ibestad  (2006)</v>
      </c>
      <c r="F2718" s="10" t="s">
        <v>467</v>
      </c>
      <c r="G2718" s="10">
        <v>11</v>
      </c>
      <c r="H2718" s="11" t="s">
        <v>910</v>
      </c>
    </row>
    <row r="2719" spans="1:8">
      <c r="A2719" s="10" t="s">
        <v>464</v>
      </c>
      <c r="B2719" s="10" t="str">
        <f>MID(base_piv2[[#This Row],[fnr fylke]],4,25)</f>
        <v>Troms</v>
      </c>
      <c r="C2719" s="10" t="s">
        <v>867</v>
      </c>
      <c r="D2719" s="10" t="str">
        <f>MID(base_piv2[[#This Row],[knr kommune]],6,25)</f>
        <v xml:space="preserve">Ibestad </v>
      </c>
      <c r="E2719" s="10" t="str">
        <f>CONCATENATE(base_piv2[[#This Row],[kommune]]," (",base_piv2[[#This Row],[fotoår]],")")</f>
        <v>Ibestad  (2006)</v>
      </c>
      <c r="F2719" s="10" t="s">
        <v>466</v>
      </c>
      <c r="G2719" s="10">
        <v>7</v>
      </c>
      <c r="H2719" s="11" t="s">
        <v>910</v>
      </c>
    </row>
    <row r="2720" spans="1:8">
      <c r="A2720" s="10" t="s">
        <v>464</v>
      </c>
      <c r="B2720" s="10" t="str">
        <f>MID(base_piv2[[#This Row],[fnr fylke]],4,25)</f>
        <v>Troms</v>
      </c>
      <c r="C2720" s="10" t="s">
        <v>867</v>
      </c>
      <c r="D2720" s="10" t="str">
        <f>MID(base_piv2[[#This Row],[knr kommune]],6,25)</f>
        <v xml:space="preserve">Ibestad </v>
      </c>
      <c r="E2720" s="10" t="str">
        <f>CONCATENATE(base_piv2[[#This Row],[kommune]]," (",base_piv2[[#This Row],[fotoår]],")")</f>
        <v>Ibestad  (2006)</v>
      </c>
      <c r="F2720" s="10" t="s">
        <v>468</v>
      </c>
      <c r="G2720" s="10">
        <v>1</v>
      </c>
      <c r="H2720" s="11" t="s">
        <v>910</v>
      </c>
    </row>
    <row r="2721" spans="1:8">
      <c r="A2721" s="10" t="s">
        <v>464</v>
      </c>
      <c r="B2721" s="10" t="str">
        <f>MID(base_piv2[[#This Row],[fnr fylke]],4,25)</f>
        <v>Troms</v>
      </c>
      <c r="C2721" s="10" t="s">
        <v>867</v>
      </c>
      <c r="D2721" s="10" t="str">
        <f>MID(base_piv2[[#This Row],[knr kommune]],6,25)</f>
        <v xml:space="preserve">Ibestad </v>
      </c>
      <c r="E2721" s="10" t="str">
        <f>CONCATENATE(base_piv2[[#This Row],[kommune]]," (",base_piv2[[#This Row],[fotoår]],")")</f>
        <v>Ibestad  (2006)</v>
      </c>
      <c r="F2721" s="10" t="s">
        <v>918</v>
      </c>
      <c r="G2721" s="10">
        <v>3</v>
      </c>
      <c r="H2721" s="11" t="s">
        <v>910</v>
      </c>
    </row>
    <row r="2722" spans="1:8">
      <c r="A2722" s="10" t="s">
        <v>464</v>
      </c>
      <c r="B2722" s="10" t="str">
        <f>MID(base_piv2[[#This Row],[fnr fylke]],4,25)</f>
        <v>Troms</v>
      </c>
      <c r="C2722" s="10" t="s">
        <v>867</v>
      </c>
      <c r="D2722" s="10" t="str">
        <f>MID(base_piv2[[#This Row],[knr kommune]],6,25)</f>
        <v xml:space="preserve">Ibestad </v>
      </c>
      <c r="E2722" s="10" t="str">
        <f>CONCATENATE(base_piv2[[#This Row],[kommune]]," (",base_piv2[[#This Row],[fotoår]],")")</f>
        <v>Ibestad  (2006)</v>
      </c>
      <c r="F2722" s="10" t="s">
        <v>470</v>
      </c>
      <c r="G2722" s="10">
        <v>6</v>
      </c>
      <c r="H2722" s="11" t="s">
        <v>910</v>
      </c>
    </row>
    <row r="2723" spans="1:8">
      <c r="A2723" s="10" t="s">
        <v>464</v>
      </c>
      <c r="B2723" s="10" t="str">
        <f>MID(base_piv2[[#This Row],[fnr fylke]],4,25)</f>
        <v>Troms</v>
      </c>
      <c r="C2723" s="10" t="s">
        <v>867</v>
      </c>
      <c r="D2723" s="10" t="str">
        <f>MID(base_piv2[[#This Row],[knr kommune]],6,25)</f>
        <v xml:space="preserve">Ibestad </v>
      </c>
      <c r="E2723" s="10" t="str">
        <f>CONCATENATE(base_piv2[[#This Row],[kommune]]," (",base_piv2[[#This Row],[fotoår]],")")</f>
        <v>Ibestad  (2006)</v>
      </c>
      <c r="F2723" s="10" t="s">
        <v>471</v>
      </c>
      <c r="G2723" s="10">
        <v>4</v>
      </c>
      <c r="H2723" s="11" t="s">
        <v>910</v>
      </c>
    </row>
    <row r="2724" spans="1:8">
      <c r="A2724" s="10" t="s">
        <v>464</v>
      </c>
      <c r="B2724" s="10" t="str">
        <f>MID(base_piv2[[#This Row],[fnr fylke]],4,25)</f>
        <v>Troms</v>
      </c>
      <c r="C2724" s="10" t="s">
        <v>867</v>
      </c>
      <c r="D2724" s="10" t="str">
        <f>MID(base_piv2[[#This Row],[knr kommune]],6,25)</f>
        <v xml:space="preserve">Ibestad </v>
      </c>
      <c r="E2724" s="10" t="str">
        <f>CONCATENATE(base_piv2[[#This Row],[kommune]]," (",base_piv2[[#This Row],[fotoår]],")")</f>
        <v>Ibestad  (2006)</v>
      </c>
      <c r="F2724" s="10" t="s">
        <v>472</v>
      </c>
      <c r="G2724" s="10">
        <v>1</v>
      </c>
      <c r="H2724" s="11" t="s">
        <v>910</v>
      </c>
    </row>
    <row r="2725" spans="1:8">
      <c r="A2725" s="10" t="s">
        <v>464</v>
      </c>
      <c r="B2725" s="10" t="str">
        <f>MID(base_piv2[[#This Row],[fnr fylke]],4,25)</f>
        <v>Troms</v>
      </c>
      <c r="C2725" s="10" t="s">
        <v>868</v>
      </c>
      <c r="D2725" s="10" t="str">
        <f>MID(base_piv2[[#This Row],[knr kommune]],6,25)</f>
        <v xml:space="preserve">Gratangen </v>
      </c>
      <c r="E2725" s="10" t="str">
        <f>CONCATENATE(base_piv2[[#This Row],[kommune]]," (",base_piv2[[#This Row],[fotoår]],")")</f>
        <v>Gratangen  (2006)</v>
      </c>
      <c r="F2725" s="10" t="s">
        <v>467</v>
      </c>
      <c r="G2725" s="10">
        <v>11</v>
      </c>
      <c r="H2725" s="11" t="s">
        <v>910</v>
      </c>
    </row>
    <row r="2726" spans="1:8">
      <c r="A2726" s="10" t="s">
        <v>464</v>
      </c>
      <c r="B2726" s="10" t="str">
        <f>MID(base_piv2[[#This Row],[fnr fylke]],4,25)</f>
        <v>Troms</v>
      </c>
      <c r="C2726" s="10" t="s">
        <v>868</v>
      </c>
      <c r="D2726" s="10" t="str">
        <f>MID(base_piv2[[#This Row],[knr kommune]],6,25)</f>
        <v xml:space="preserve">Gratangen </v>
      </c>
      <c r="E2726" s="10" t="str">
        <f>CONCATENATE(base_piv2[[#This Row],[kommune]]," (",base_piv2[[#This Row],[fotoår]],")")</f>
        <v>Gratangen  (2006)</v>
      </c>
      <c r="F2726" s="10" t="s">
        <v>466</v>
      </c>
      <c r="G2726" s="10">
        <v>3</v>
      </c>
      <c r="H2726" s="11" t="s">
        <v>910</v>
      </c>
    </row>
    <row r="2727" spans="1:8">
      <c r="A2727" s="10" t="s">
        <v>464</v>
      </c>
      <c r="B2727" s="10" t="str">
        <f>MID(base_piv2[[#This Row],[fnr fylke]],4,25)</f>
        <v>Troms</v>
      </c>
      <c r="C2727" s="10" t="s">
        <v>868</v>
      </c>
      <c r="D2727" s="10" t="str">
        <f>MID(base_piv2[[#This Row],[knr kommune]],6,25)</f>
        <v xml:space="preserve">Gratangen </v>
      </c>
      <c r="E2727" s="10" t="str">
        <f>CONCATENATE(base_piv2[[#This Row],[kommune]]," (",base_piv2[[#This Row],[fotoår]],")")</f>
        <v>Gratangen  (2006)</v>
      </c>
      <c r="F2727" s="10" t="s">
        <v>468</v>
      </c>
      <c r="G2727" s="10">
        <v>7</v>
      </c>
      <c r="H2727" s="11" t="s">
        <v>910</v>
      </c>
    </row>
    <row r="2728" spans="1:8">
      <c r="A2728" s="10" t="s">
        <v>464</v>
      </c>
      <c r="B2728" s="10" t="str">
        <f>MID(base_piv2[[#This Row],[fnr fylke]],4,25)</f>
        <v>Troms</v>
      </c>
      <c r="C2728" s="10" t="s">
        <v>868</v>
      </c>
      <c r="D2728" s="10" t="str">
        <f>MID(base_piv2[[#This Row],[knr kommune]],6,25)</f>
        <v xml:space="preserve">Gratangen </v>
      </c>
      <c r="E2728" s="10" t="str">
        <f>CONCATENATE(base_piv2[[#This Row],[kommune]]," (",base_piv2[[#This Row],[fotoår]],")")</f>
        <v>Gratangen  (2006)</v>
      </c>
      <c r="F2728" s="10" t="s">
        <v>918</v>
      </c>
      <c r="G2728" s="10">
        <v>0</v>
      </c>
      <c r="H2728" s="11" t="s">
        <v>910</v>
      </c>
    </row>
    <row r="2729" spans="1:8">
      <c r="A2729" s="10" t="s">
        <v>464</v>
      </c>
      <c r="B2729" s="10" t="str">
        <f>MID(base_piv2[[#This Row],[fnr fylke]],4,25)</f>
        <v>Troms</v>
      </c>
      <c r="C2729" s="10" t="s">
        <v>868</v>
      </c>
      <c r="D2729" s="10" t="str">
        <f>MID(base_piv2[[#This Row],[knr kommune]],6,25)</f>
        <v xml:space="preserve">Gratangen </v>
      </c>
      <c r="E2729" s="10" t="str">
        <f>CONCATENATE(base_piv2[[#This Row],[kommune]]," (",base_piv2[[#This Row],[fotoår]],")")</f>
        <v>Gratangen  (2006)</v>
      </c>
      <c r="F2729" s="10" t="s">
        <v>470</v>
      </c>
      <c r="G2729" s="10">
        <v>1</v>
      </c>
      <c r="H2729" s="11" t="s">
        <v>910</v>
      </c>
    </row>
    <row r="2730" spans="1:8">
      <c r="A2730" s="10" t="s">
        <v>464</v>
      </c>
      <c r="B2730" s="10" t="str">
        <f>MID(base_piv2[[#This Row],[fnr fylke]],4,25)</f>
        <v>Troms</v>
      </c>
      <c r="C2730" s="10" t="s">
        <v>868</v>
      </c>
      <c r="D2730" s="10" t="str">
        <f>MID(base_piv2[[#This Row],[knr kommune]],6,25)</f>
        <v xml:space="preserve">Gratangen </v>
      </c>
      <c r="E2730" s="10" t="str">
        <f>CONCATENATE(base_piv2[[#This Row],[kommune]]," (",base_piv2[[#This Row],[fotoår]],")")</f>
        <v>Gratangen  (2006)</v>
      </c>
      <c r="F2730" s="10" t="s">
        <v>471</v>
      </c>
      <c r="G2730" s="10">
        <v>2</v>
      </c>
      <c r="H2730" s="11" t="s">
        <v>910</v>
      </c>
    </row>
    <row r="2731" spans="1:8">
      <c r="A2731" s="10" t="s">
        <v>464</v>
      </c>
      <c r="B2731" s="10" t="str">
        <f>MID(base_piv2[[#This Row],[fnr fylke]],4,25)</f>
        <v>Troms</v>
      </c>
      <c r="C2731" s="10" t="s">
        <v>868</v>
      </c>
      <c r="D2731" s="10" t="str">
        <f>MID(base_piv2[[#This Row],[knr kommune]],6,25)</f>
        <v xml:space="preserve">Gratangen </v>
      </c>
      <c r="E2731" s="10" t="str">
        <f>CONCATENATE(base_piv2[[#This Row],[kommune]]," (",base_piv2[[#This Row],[fotoår]],")")</f>
        <v>Gratangen  (2006)</v>
      </c>
      <c r="F2731" s="10" t="s">
        <v>472</v>
      </c>
      <c r="G2731" s="10">
        <v>0</v>
      </c>
      <c r="H2731" s="11" t="s">
        <v>910</v>
      </c>
    </row>
    <row r="2732" spans="1:8">
      <c r="A2732" s="10" t="s">
        <v>464</v>
      </c>
      <c r="B2732" s="10" t="str">
        <f>MID(base_piv2[[#This Row],[fnr fylke]],4,25)</f>
        <v>Troms</v>
      </c>
      <c r="C2732" s="10" t="s">
        <v>869</v>
      </c>
      <c r="D2732" s="10" t="str">
        <f>MID(base_piv2[[#This Row],[knr kommune]],6,25)</f>
        <v xml:space="preserve">Lavangen </v>
      </c>
      <c r="E2732" s="10" t="str">
        <f>CONCATENATE(base_piv2[[#This Row],[kommune]]," (",base_piv2[[#This Row],[fotoår]],")")</f>
        <v>Lavangen  (2004)</v>
      </c>
      <c r="F2732" s="10" t="s">
        <v>467</v>
      </c>
      <c r="G2732" s="10">
        <v>12</v>
      </c>
      <c r="H2732" s="11" t="s">
        <v>908</v>
      </c>
    </row>
    <row r="2733" spans="1:8">
      <c r="A2733" s="10" t="s">
        <v>464</v>
      </c>
      <c r="B2733" s="10" t="str">
        <f>MID(base_piv2[[#This Row],[fnr fylke]],4,25)</f>
        <v>Troms</v>
      </c>
      <c r="C2733" s="10" t="s">
        <v>869</v>
      </c>
      <c r="D2733" s="10" t="str">
        <f>MID(base_piv2[[#This Row],[knr kommune]],6,25)</f>
        <v xml:space="preserve">Lavangen </v>
      </c>
      <c r="E2733" s="10" t="str">
        <f>CONCATENATE(base_piv2[[#This Row],[kommune]]," (",base_piv2[[#This Row],[fotoår]],")")</f>
        <v>Lavangen  (2004)</v>
      </c>
      <c r="F2733" s="10" t="s">
        <v>466</v>
      </c>
      <c r="G2733" s="10">
        <v>8</v>
      </c>
      <c r="H2733" s="11" t="s">
        <v>908</v>
      </c>
    </row>
    <row r="2734" spans="1:8">
      <c r="A2734" s="10" t="s">
        <v>464</v>
      </c>
      <c r="B2734" s="10" t="str">
        <f>MID(base_piv2[[#This Row],[fnr fylke]],4,25)</f>
        <v>Troms</v>
      </c>
      <c r="C2734" s="10" t="s">
        <v>869</v>
      </c>
      <c r="D2734" s="10" t="str">
        <f>MID(base_piv2[[#This Row],[knr kommune]],6,25)</f>
        <v xml:space="preserve">Lavangen </v>
      </c>
      <c r="E2734" s="10" t="str">
        <f>CONCATENATE(base_piv2[[#This Row],[kommune]]," (",base_piv2[[#This Row],[fotoår]],")")</f>
        <v>Lavangen  (2004)</v>
      </c>
      <c r="F2734" s="10" t="s">
        <v>468</v>
      </c>
      <c r="G2734" s="10">
        <v>9</v>
      </c>
      <c r="H2734" s="11" t="s">
        <v>908</v>
      </c>
    </row>
    <row r="2735" spans="1:8">
      <c r="A2735" s="10" t="s">
        <v>464</v>
      </c>
      <c r="B2735" s="10" t="str">
        <f>MID(base_piv2[[#This Row],[fnr fylke]],4,25)</f>
        <v>Troms</v>
      </c>
      <c r="C2735" s="10" t="s">
        <v>869</v>
      </c>
      <c r="D2735" s="10" t="str">
        <f>MID(base_piv2[[#This Row],[knr kommune]],6,25)</f>
        <v xml:space="preserve">Lavangen </v>
      </c>
      <c r="E2735" s="10" t="str">
        <f>CONCATENATE(base_piv2[[#This Row],[kommune]]," (",base_piv2[[#This Row],[fotoår]],")")</f>
        <v>Lavangen  (2004)</v>
      </c>
      <c r="F2735" s="10" t="s">
        <v>918</v>
      </c>
      <c r="G2735" s="10">
        <v>2</v>
      </c>
      <c r="H2735" s="11" t="s">
        <v>908</v>
      </c>
    </row>
    <row r="2736" spans="1:8">
      <c r="A2736" s="10" t="s">
        <v>464</v>
      </c>
      <c r="B2736" s="10" t="str">
        <f>MID(base_piv2[[#This Row],[fnr fylke]],4,25)</f>
        <v>Troms</v>
      </c>
      <c r="C2736" s="10" t="s">
        <v>869</v>
      </c>
      <c r="D2736" s="10" t="str">
        <f>MID(base_piv2[[#This Row],[knr kommune]],6,25)</f>
        <v xml:space="preserve">Lavangen </v>
      </c>
      <c r="E2736" s="10" t="str">
        <f>CONCATENATE(base_piv2[[#This Row],[kommune]]," (",base_piv2[[#This Row],[fotoår]],")")</f>
        <v>Lavangen  (2004)</v>
      </c>
      <c r="F2736" s="10" t="s">
        <v>470</v>
      </c>
      <c r="G2736" s="10">
        <v>3</v>
      </c>
      <c r="H2736" s="11" t="s">
        <v>908</v>
      </c>
    </row>
    <row r="2737" spans="1:8">
      <c r="A2737" s="10" t="s">
        <v>464</v>
      </c>
      <c r="B2737" s="10" t="str">
        <f>MID(base_piv2[[#This Row],[fnr fylke]],4,25)</f>
        <v>Troms</v>
      </c>
      <c r="C2737" s="10" t="s">
        <v>869</v>
      </c>
      <c r="D2737" s="10" t="str">
        <f>MID(base_piv2[[#This Row],[knr kommune]],6,25)</f>
        <v xml:space="preserve">Lavangen </v>
      </c>
      <c r="E2737" s="10" t="str">
        <f>CONCATENATE(base_piv2[[#This Row],[kommune]]," (",base_piv2[[#This Row],[fotoår]],")")</f>
        <v>Lavangen  (2004)</v>
      </c>
      <c r="F2737" s="10" t="s">
        <v>471</v>
      </c>
      <c r="G2737" s="10">
        <v>2</v>
      </c>
      <c r="H2737" s="11" t="s">
        <v>908</v>
      </c>
    </row>
    <row r="2738" spans="1:8">
      <c r="A2738" s="10" t="s">
        <v>464</v>
      </c>
      <c r="B2738" s="10" t="str">
        <f>MID(base_piv2[[#This Row],[fnr fylke]],4,25)</f>
        <v>Troms</v>
      </c>
      <c r="C2738" s="10" t="s">
        <v>869</v>
      </c>
      <c r="D2738" s="10" t="str">
        <f>MID(base_piv2[[#This Row],[knr kommune]],6,25)</f>
        <v xml:space="preserve">Lavangen </v>
      </c>
      <c r="E2738" s="10" t="str">
        <f>CONCATENATE(base_piv2[[#This Row],[kommune]]," (",base_piv2[[#This Row],[fotoår]],")")</f>
        <v>Lavangen  (2004)</v>
      </c>
      <c r="F2738" s="10" t="s">
        <v>472</v>
      </c>
      <c r="G2738" s="10">
        <v>6</v>
      </c>
      <c r="H2738" s="11" t="s">
        <v>908</v>
      </c>
    </row>
    <row r="2739" spans="1:8">
      <c r="A2739" s="10" t="s">
        <v>464</v>
      </c>
      <c r="B2739" s="10" t="str">
        <f>MID(base_piv2[[#This Row],[fnr fylke]],4,25)</f>
        <v>Troms</v>
      </c>
      <c r="C2739" s="10" t="s">
        <v>870</v>
      </c>
      <c r="D2739" s="10" t="str">
        <f>MID(base_piv2[[#This Row],[knr kommune]],6,25)</f>
        <v xml:space="preserve">Bardu </v>
      </c>
      <c r="E2739" s="10" t="str">
        <f>CONCATENATE(base_piv2[[#This Row],[kommune]]," (",base_piv2[[#This Row],[fotoår]],")")</f>
        <v>Bardu  (2004)</v>
      </c>
      <c r="F2739" s="10" t="s">
        <v>467</v>
      </c>
      <c r="G2739" s="10">
        <v>32</v>
      </c>
      <c r="H2739" s="11" t="s">
        <v>908</v>
      </c>
    </row>
    <row r="2740" spans="1:8">
      <c r="A2740" s="10" t="s">
        <v>464</v>
      </c>
      <c r="B2740" s="10" t="str">
        <f>MID(base_piv2[[#This Row],[fnr fylke]],4,25)</f>
        <v>Troms</v>
      </c>
      <c r="C2740" s="10" t="s">
        <v>870</v>
      </c>
      <c r="D2740" s="10" t="str">
        <f>MID(base_piv2[[#This Row],[knr kommune]],6,25)</f>
        <v xml:space="preserve">Bardu </v>
      </c>
      <c r="E2740" s="10" t="str">
        <f>CONCATENATE(base_piv2[[#This Row],[kommune]]," (",base_piv2[[#This Row],[fotoår]],")")</f>
        <v>Bardu  (2004)</v>
      </c>
      <c r="F2740" s="10" t="s">
        <v>466</v>
      </c>
      <c r="G2740" s="10">
        <v>1</v>
      </c>
      <c r="H2740" s="11" t="s">
        <v>908</v>
      </c>
    </row>
    <row r="2741" spans="1:8">
      <c r="A2741" s="10" t="s">
        <v>464</v>
      </c>
      <c r="B2741" s="10" t="str">
        <f>MID(base_piv2[[#This Row],[fnr fylke]],4,25)</f>
        <v>Troms</v>
      </c>
      <c r="C2741" s="10" t="s">
        <v>870</v>
      </c>
      <c r="D2741" s="10" t="str">
        <f>MID(base_piv2[[#This Row],[knr kommune]],6,25)</f>
        <v xml:space="preserve">Bardu </v>
      </c>
      <c r="E2741" s="10" t="str">
        <f>CONCATENATE(base_piv2[[#This Row],[kommune]]," (",base_piv2[[#This Row],[fotoår]],")")</f>
        <v>Bardu  (2004)</v>
      </c>
      <c r="F2741" s="10" t="s">
        <v>468</v>
      </c>
      <c r="G2741" s="10">
        <v>32</v>
      </c>
      <c r="H2741" s="11" t="s">
        <v>908</v>
      </c>
    </row>
    <row r="2742" spans="1:8">
      <c r="A2742" s="10" t="s">
        <v>464</v>
      </c>
      <c r="B2742" s="10" t="str">
        <f>MID(base_piv2[[#This Row],[fnr fylke]],4,25)</f>
        <v>Troms</v>
      </c>
      <c r="C2742" s="10" t="s">
        <v>870</v>
      </c>
      <c r="D2742" s="10" t="str">
        <f>MID(base_piv2[[#This Row],[knr kommune]],6,25)</f>
        <v xml:space="preserve">Bardu </v>
      </c>
      <c r="E2742" s="10" t="str">
        <f>CONCATENATE(base_piv2[[#This Row],[kommune]]," (",base_piv2[[#This Row],[fotoår]],")")</f>
        <v>Bardu  (2004)</v>
      </c>
      <c r="F2742" s="10" t="s">
        <v>918</v>
      </c>
      <c r="G2742" s="10">
        <v>28</v>
      </c>
      <c r="H2742" s="11" t="s">
        <v>908</v>
      </c>
    </row>
    <row r="2743" spans="1:8">
      <c r="A2743" s="10" t="s">
        <v>464</v>
      </c>
      <c r="B2743" s="10" t="str">
        <f>MID(base_piv2[[#This Row],[fnr fylke]],4,25)</f>
        <v>Troms</v>
      </c>
      <c r="C2743" s="10" t="s">
        <v>870</v>
      </c>
      <c r="D2743" s="10" t="str">
        <f>MID(base_piv2[[#This Row],[knr kommune]],6,25)</f>
        <v xml:space="preserve">Bardu </v>
      </c>
      <c r="E2743" s="10" t="str">
        <f>CONCATENATE(base_piv2[[#This Row],[kommune]]," (",base_piv2[[#This Row],[fotoår]],")")</f>
        <v>Bardu  (2004)</v>
      </c>
      <c r="F2743" s="10" t="s">
        <v>470</v>
      </c>
      <c r="G2743" s="10">
        <v>21</v>
      </c>
      <c r="H2743" s="11" t="s">
        <v>908</v>
      </c>
    </row>
    <row r="2744" spans="1:8">
      <c r="A2744" s="10" t="s">
        <v>464</v>
      </c>
      <c r="B2744" s="10" t="str">
        <f>MID(base_piv2[[#This Row],[fnr fylke]],4,25)</f>
        <v>Troms</v>
      </c>
      <c r="C2744" s="10" t="s">
        <v>870</v>
      </c>
      <c r="D2744" s="10" t="str">
        <f>MID(base_piv2[[#This Row],[knr kommune]],6,25)</f>
        <v xml:space="preserve">Bardu </v>
      </c>
      <c r="E2744" s="10" t="str">
        <f>CONCATENATE(base_piv2[[#This Row],[kommune]]," (",base_piv2[[#This Row],[fotoår]],")")</f>
        <v>Bardu  (2004)</v>
      </c>
      <c r="F2744" s="10" t="s">
        <v>471</v>
      </c>
      <c r="G2744" s="10">
        <v>1</v>
      </c>
      <c r="H2744" s="11" t="s">
        <v>908</v>
      </c>
    </row>
    <row r="2745" spans="1:8">
      <c r="A2745" s="10" t="s">
        <v>464</v>
      </c>
      <c r="B2745" s="10" t="str">
        <f>MID(base_piv2[[#This Row],[fnr fylke]],4,25)</f>
        <v>Troms</v>
      </c>
      <c r="C2745" s="10" t="s">
        <v>870</v>
      </c>
      <c r="D2745" s="10" t="str">
        <f>MID(base_piv2[[#This Row],[knr kommune]],6,25)</f>
        <v xml:space="preserve">Bardu </v>
      </c>
      <c r="E2745" s="10" t="str">
        <f>CONCATENATE(base_piv2[[#This Row],[kommune]]," (",base_piv2[[#This Row],[fotoår]],")")</f>
        <v>Bardu  (2004)</v>
      </c>
      <c r="F2745" s="10" t="s">
        <v>472</v>
      </c>
      <c r="G2745" s="10">
        <v>14</v>
      </c>
      <c r="H2745" s="11" t="s">
        <v>908</v>
      </c>
    </row>
    <row r="2746" spans="1:8">
      <c r="A2746" s="10" t="s">
        <v>464</v>
      </c>
      <c r="B2746" s="10" t="str">
        <f>MID(base_piv2[[#This Row],[fnr fylke]],4,25)</f>
        <v>Troms</v>
      </c>
      <c r="C2746" s="10" t="s">
        <v>871</v>
      </c>
      <c r="D2746" s="10" t="str">
        <f>MID(base_piv2[[#This Row],[knr kommune]],6,25)</f>
        <v xml:space="preserve">Salangen </v>
      </c>
      <c r="E2746" s="10" t="str">
        <f>CONCATENATE(base_piv2[[#This Row],[kommune]]," (",base_piv2[[#This Row],[fotoår]],")")</f>
        <v>Salangen  (2007)</v>
      </c>
      <c r="F2746" s="10" t="s">
        <v>467</v>
      </c>
      <c r="G2746" s="10">
        <v>9</v>
      </c>
      <c r="H2746" s="11" t="s">
        <v>907</v>
      </c>
    </row>
    <row r="2747" spans="1:8">
      <c r="A2747" s="10" t="s">
        <v>464</v>
      </c>
      <c r="B2747" s="10" t="str">
        <f>MID(base_piv2[[#This Row],[fnr fylke]],4,25)</f>
        <v>Troms</v>
      </c>
      <c r="C2747" s="10" t="s">
        <v>871</v>
      </c>
      <c r="D2747" s="10" t="str">
        <f>MID(base_piv2[[#This Row],[knr kommune]],6,25)</f>
        <v xml:space="preserve">Salangen </v>
      </c>
      <c r="E2747" s="10" t="str">
        <f>CONCATENATE(base_piv2[[#This Row],[kommune]]," (",base_piv2[[#This Row],[fotoår]],")")</f>
        <v>Salangen  (2007)</v>
      </c>
      <c r="F2747" s="10" t="s">
        <v>466</v>
      </c>
      <c r="G2747" s="10">
        <v>1</v>
      </c>
      <c r="H2747" s="11" t="s">
        <v>907</v>
      </c>
    </row>
    <row r="2748" spans="1:8">
      <c r="A2748" s="10" t="s">
        <v>464</v>
      </c>
      <c r="B2748" s="10" t="str">
        <f>MID(base_piv2[[#This Row],[fnr fylke]],4,25)</f>
        <v>Troms</v>
      </c>
      <c r="C2748" s="10" t="s">
        <v>871</v>
      </c>
      <c r="D2748" s="10" t="str">
        <f>MID(base_piv2[[#This Row],[knr kommune]],6,25)</f>
        <v xml:space="preserve">Salangen </v>
      </c>
      <c r="E2748" s="10" t="str">
        <f>CONCATENATE(base_piv2[[#This Row],[kommune]]," (",base_piv2[[#This Row],[fotoår]],")")</f>
        <v>Salangen  (2007)</v>
      </c>
      <c r="F2748" s="10" t="s">
        <v>468</v>
      </c>
      <c r="G2748" s="10">
        <v>4</v>
      </c>
      <c r="H2748" s="11" t="s">
        <v>907</v>
      </c>
    </row>
    <row r="2749" spans="1:8">
      <c r="A2749" s="10" t="s">
        <v>464</v>
      </c>
      <c r="B2749" s="10" t="str">
        <f>MID(base_piv2[[#This Row],[fnr fylke]],4,25)</f>
        <v>Troms</v>
      </c>
      <c r="C2749" s="10" t="s">
        <v>871</v>
      </c>
      <c r="D2749" s="10" t="str">
        <f>MID(base_piv2[[#This Row],[knr kommune]],6,25)</f>
        <v xml:space="preserve">Salangen </v>
      </c>
      <c r="E2749" s="10" t="str">
        <f>CONCATENATE(base_piv2[[#This Row],[kommune]]," (",base_piv2[[#This Row],[fotoår]],")")</f>
        <v>Salangen  (2007)</v>
      </c>
      <c r="F2749" s="10" t="s">
        <v>918</v>
      </c>
      <c r="G2749" s="10">
        <v>11</v>
      </c>
      <c r="H2749" s="11" t="s">
        <v>907</v>
      </c>
    </row>
    <row r="2750" spans="1:8">
      <c r="A2750" s="10" t="s">
        <v>464</v>
      </c>
      <c r="B2750" s="10" t="str">
        <f>MID(base_piv2[[#This Row],[fnr fylke]],4,25)</f>
        <v>Troms</v>
      </c>
      <c r="C2750" s="10" t="s">
        <v>871</v>
      </c>
      <c r="D2750" s="10" t="str">
        <f>MID(base_piv2[[#This Row],[knr kommune]],6,25)</f>
        <v xml:space="preserve">Salangen </v>
      </c>
      <c r="E2750" s="10" t="str">
        <f>CONCATENATE(base_piv2[[#This Row],[kommune]]," (",base_piv2[[#This Row],[fotoår]],")")</f>
        <v>Salangen  (2007)</v>
      </c>
      <c r="F2750" s="10" t="s">
        <v>470</v>
      </c>
      <c r="G2750" s="10">
        <v>21</v>
      </c>
      <c r="H2750" s="11" t="s">
        <v>907</v>
      </c>
    </row>
    <row r="2751" spans="1:8">
      <c r="A2751" s="10" t="s">
        <v>464</v>
      </c>
      <c r="B2751" s="10" t="str">
        <f>MID(base_piv2[[#This Row],[fnr fylke]],4,25)</f>
        <v>Troms</v>
      </c>
      <c r="C2751" s="10" t="s">
        <v>871</v>
      </c>
      <c r="D2751" s="10" t="str">
        <f>MID(base_piv2[[#This Row],[knr kommune]],6,25)</f>
        <v xml:space="preserve">Salangen </v>
      </c>
      <c r="E2751" s="10" t="str">
        <f>CONCATENATE(base_piv2[[#This Row],[kommune]]," (",base_piv2[[#This Row],[fotoår]],")")</f>
        <v>Salangen  (2007)</v>
      </c>
      <c r="F2751" s="10" t="s">
        <v>471</v>
      </c>
      <c r="G2751" s="10">
        <v>0</v>
      </c>
      <c r="H2751" s="11" t="s">
        <v>907</v>
      </c>
    </row>
    <row r="2752" spans="1:8">
      <c r="A2752" s="10" t="s">
        <v>464</v>
      </c>
      <c r="B2752" s="10" t="str">
        <f>MID(base_piv2[[#This Row],[fnr fylke]],4,25)</f>
        <v>Troms</v>
      </c>
      <c r="C2752" s="10" t="s">
        <v>871</v>
      </c>
      <c r="D2752" s="10" t="str">
        <f>MID(base_piv2[[#This Row],[knr kommune]],6,25)</f>
        <v xml:space="preserve">Salangen </v>
      </c>
      <c r="E2752" s="10" t="str">
        <f>CONCATENATE(base_piv2[[#This Row],[kommune]]," (",base_piv2[[#This Row],[fotoår]],")")</f>
        <v>Salangen  (2007)</v>
      </c>
      <c r="F2752" s="10" t="s">
        <v>472</v>
      </c>
      <c r="G2752" s="10">
        <v>0</v>
      </c>
      <c r="H2752" s="11" t="s">
        <v>907</v>
      </c>
    </row>
    <row r="2753" spans="1:8">
      <c r="A2753" s="10" t="s">
        <v>464</v>
      </c>
      <c r="B2753" s="10" t="str">
        <f>MID(base_piv2[[#This Row],[fnr fylke]],4,25)</f>
        <v>Troms</v>
      </c>
      <c r="C2753" s="10" t="s">
        <v>872</v>
      </c>
      <c r="D2753" s="10" t="str">
        <f>MID(base_piv2[[#This Row],[knr kommune]],6,25)</f>
        <v xml:space="preserve">Målselv </v>
      </c>
      <c r="E2753" s="10" t="str">
        <f>CONCATENATE(base_piv2[[#This Row],[kommune]]," (",base_piv2[[#This Row],[fotoår]],")")</f>
        <v>Målselv  (2006)</v>
      </c>
      <c r="F2753" s="10" t="s">
        <v>467</v>
      </c>
      <c r="G2753" s="10">
        <v>26</v>
      </c>
      <c r="H2753" s="11" t="s">
        <v>910</v>
      </c>
    </row>
    <row r="2754" spans="1:8">
      <c r="A2754" s="10" t="s">
        <v>464</v>
      </c>
      <c r="B2754" s="10" t="str">
        <f>MID(base_piv2[[#This Row],[fnr fylke]],4,25)</f>
        <v>Troms</v>
      </c>
      <c r="C2754" s="10" t="s">
        <v>872</v>
      </c>
      <c r="D2754" s="10" t="str">
        <f>MID(base_piv2[[#This Row],[knr kommune]],6,25)</f>
        <v xml:space="preserve">Målselv </v>
      </c>
      <c r="E2754" s="10" t="str">
        <f>CONCATENATE(base_piv2[[#This Row],[kommune]]," (",base_piv2[[#This Row],[fotoår]],")")</f>
        <v>Målselv  (2006)</v>
      </c>
      <c r="F2754" s="10" t="s">
        <v>466</v>
      </c>
      <c r="G2754" s="10">
        <v>3</v>
      </c>
      <c r="H2754" s="11" t="s">
        <v>910</v>
      </c>
    </row>
    <row r="2755" spans="1:8">
      <c r="A2755" s="10" t="s">
        <v>464</v>
      </c>
      <c r="B2755" s="10" t="str">
        <f>MID(base_piv2[[#This Row],[fnr fylke]],4,25)</f>
        <v>Troms</v>
      </c>
      <c r="C2755" s="10" t="s">
        <v>872</v>
      </c>
      <c r="D2755" s="10" t="str">
        <f>MID(base_piv2[[#This Row],[knr kommune]],6,25)</f>
        <v xml:space="preserve">Målselv </v>
      </c>
      <c r="E2755" s="10" t="str">
        <f>CONCATENATE(base_piv2[[#This Row],[kommune]]," (",base_piv2[[#This Row],[fotoår]],")")</f>
        <v>Målselv  (2006)</v>
      </c>
      <c r="F2755" s="10" t="s">
        <v>468</v>
      </c>
      <c r="G2755" s="10">
        <v>16</v>
      </c>
      <c r="H2755" s="11" t="s">
        <v>910</v>
      </c>
    </row>
    <row r="2756" spans="1:8">
      <c r="A2756" s="10" t="s">
        <v>464</v>
      </c>
      <c r="B2756" s="10" t="str">
        <f>MID(base_piv2[[#This Row],[fnr fylke]],4,25)</f>
        <v>Troms</v>
      </c>
      <c r="C2756" s="10" t="s">
        <v>872</v>
      </c>
      <c r="D2756" s="10" t="str">
        <f>MID(base_piv2[[#This Row],[knr kommune]],6,25)</f>
        <v xml:space="preserve">Målselv </v>
      </c>
      <c r="E2756" s="10" t="str">
        <f>CONCATENATE(base_piv2[[#This Row],[kommune]]," (",base_piv2[[#This Row],[fotoår]],")")</f>
        <v>Målselv  (2006)</v>
      </c>
      <c r="F2756" s="10" t="s">
        <v>918</v>
      </c>
      <c r="G2756" s="10">
        <v>3</v>
      </c>
      <c r="H2756" s="11" t="s">
        <v>910</v>
      </c>
    </row>
    <row r="2757" spans="1:8">
      <c r="A2757" s="10" t="s">
        <v>464</v>
      </c>
      <c r="B2757" s="10" t="str">
        <f>MID(base_piv2[[#This Row],[fnr fylke]],4,25)</f>
        <v>Troms</v>
      </c>
      <c r="C2757" s="10" t="s">
        <v>872</v>
      </c>
      <c r="D2757" s="10" t="str">
        <f>MID(base_piv2[[#This Row],[knr kommune]],6,25)</f>
        <v xml:space="preserve">Målselv </v>
      </c>
      <c r="E2757" s="10" t="str">
        <f>CONCATENATE(base_piv2[[#This Row],[kommune]]," (",base_piv2[[#This Row],[fotoår]],")")</f>
        <v>Målselv  (2006)</v>
      </c>
      <c r="F2757" s="10" t="s">
        <v>470</v>
      </c>
      <c r="G2757" s="10">
        <v>24</v>
      </c>
      <c r="H2757" s="11" t="s">
        <v>910</v>
      </c>
    </row>
    <row r="2758" spans="1:8">
      <c r="A2758" s="10" t="s">
        <v>464</v>
      </c>
      <c r="B2758" s="10" t="str">
        <f>MID(base_piv2[[#This Row],[fnr fylke]],4,25)</f>
        <v>Troms</v>
      </c>
      <c r="C2758" s="10" t="s">
        <v>872</v>
      </c>
      <c r="D2758" s="10" t="str">
        <f>MID(base_piv2[[#This Row],[knr kommune]],6,25)</f>
        <v xml:space="preserve">Målselv </v>
      </c>
      <c r="E2758" s="10" t="str">
        <f>CONCATENATE(base_piv2[[#This Row],[kommune]]," (",base_piv2[[#This Row],[fotoår]],")")</f>
        <v>Målselv  (2006)</v>
      </c>
      <c r="F2758" s="10" t="s">
        <v>471</v>
      </c>
      <c r="G2758" s="10">
        <v>10</v>
      </c>
      <c r="H2758" s="11" t="s">
        <v>910</v>
      </c>
    </row>
    <row r="2759" spans="1:8">
      <c r="A2759" s="10" t="s">
        <v>464</v>
      </c>
      <c r="B2759" s="10" t="str">
        <f>MID(base_piv2[[#This Row],[fnr fylke]],4,25)</f>
        <v>Troms</v>
      </c>
      <c r="C2759" s="10" t="s">
        <v>872</v>
      </c>
      <c r="D2759" s="10" t="str">
        <f>MID(base_piv2[[#This Row],[knr kommune]],6,25)</f>
        <v xml:space="preserve">Målselv </v>
      </c>
      <c r="E2759" s="10" t="str">
        <f>CONCATENATE(base_piv2[[#This Row],[kommune]]," (",base_piv2[[#This Row],[fotoår]],")")</f>
        <v>Målselv  (2006)</v>
      </c>
      <c r="F2759" s="10" t="s">
        <v>472</v>
      </c>
      <c r="G2759" s="10">
        <v>0</v>
      </c>
      <c r="H2759" s="11" t="s">
        <v>910</v>
      </c>
    </row>
    <row r="2760" spans="1:8">
      <c r="A2760" s="10" t="s">
        <v>464</v>
      </c>
      <c r="B2760" s="10" t="str">
        <f>MID(base_piv2[[#This Row],[fnr fylke]],4,25)</f>
        <v>Troms</v>
      </c>
      <c r="C2760" s="10" t="s">
        <v>873</v>
      </c>
      <c r="D2760" s="10" t="str">
        <f>MID(base_piv2[[#This Row],[knr kommune]],6,25)</f>
        <v xml:space="preserve">Sørreisa </v>
      </c>
      <c r="E2760" s="10" t="str">
        <f>CONCATENATE(base_piv2[[#This Row],[kommune]]," (",base_piv2[[#This Row],[fotoår]],")")</f>
        <v>Sørreisa  (2004)</v>
      </c>
      <c r="F2760" s="10" t="s">
        <v>467</v>
      </c>
      <c r="G2760" s="10">
        <v>86</v>
      </c>
      <c r="H2760" s="11" t="s">
        <v>908</v>
      </c>
    </row>
    <row r="2761" spans="1:8">
      <c r="A2761" s="10" t="s">
        <v>464</v>
      </c>
      <c r="B2761" s="10" t="str">
        <f>MID(base_piv2[[#This Row],[fnr fylke]],4,25)</f>
        <v>Troms</v>
      </c>
      <c r="C2761" s="10" t="s">
        <v>873</v>
      </c>
      <c r="D2761" s="10" t="str">
        <f>MID(base_piv2[[#This Row],[knr kommune]],6,25)</f>
        <v xml:space="preserve">Sørreisa </v>
      </c>
      <c r="E2761" s="10" t="str">
        <f>CONCATENATE(base_piv2[[#This Row],[kommune]]," (",base_piv2[[#This Row],[fotoår]],")")</f>
        <v>Sørreisa  (2004)</v>
      </c>
      <c r="F2761" s="10" t="s">
        <v>466</v>
      </c>
      <c r="G2761" s="10">
        <v>3</v>
      </c>
      <c r="H2761" s="11" t="s">
        <v>908</v>
      </c>
    </row>
    <row r="2762" spans="1:8">
      <c r="A2762" s="10" t="s">
        <v>464</v>
      </c>
      <c r="B2762" s="10" t="str">
        <f>MID(base_piv2[[#This Row],[fnr fylke]],4,25)</f>
        <v>Troms</v>
      </c>
      <c r="C2762" s="10" t="s">
        <v>873</v>
      </c>
      <c r="D2762" s="10" t="str">
        <f>MID(base_piv2[[#This Row],[knr kommune]],6,25)</f>
        <v xml:space="preserve">Sørreisa </v>
      </c>
      <c r="E2762" s="10" t="str">
        <f>CONCATENATE(base_piv2[[#This Row],[kommune]]," (",base_piv2[[#This Row],[fotoår]],")")</f>
        <v>Sørreisa  (2004)</v>
      </c>
      <c r="F2762" s="10" t="s">
        <v>468</v>
      </c>
      <c r="G2762" s="10">
        <v>18</v>
      </c>
      <c r="H2762" s="11" t="s">
        <v>908</v>
      </c>
    </row>
    <row r="2763" spans="1:8">
      <c r="A2763" s="10" t="s">
        <v>464</v>
      </c>
      <c r="B2763" s="10" t="str">
        <f>MID(base_piv2[[#This Row],[fnr fylke]],4,25)</f>
        <v>Troms</v>
      </c>
      <c r="C2763" s="10" t="s">
        <v>873</v>
      </c>
      <c r="D2763" s="10" t="str">
        <f>MID(base_piv2[[#This Row],[knr kommune]],6,25)</f>
        <v xml:space="preserve">Sørreisa </v>
      </c>
      <c r="E2763" s="10" t="str">
        <f>CONCATENATE(base_piv2[[#This Row],[kommune]]," (",base_piv2[[#This Row],[fotoår]],")")</f>
        <v>Sørreisa  (2004)</v>
      </c>
      <c r="F2763" s="10" t="s">
        <v>918</v>
      </c>
      <c r="G2763" s="10">
        <v>4</v>
      </c>
      <c r="H2763" s="11" t="s">
        <v>908</v>
      </c>
    </row>
    <row r="2764" spans="1:8">
      <c r="A2764" s="10" t="s">
        <v>464</v>
      </c>
      <c r="B2764" s="10" t="str">
        <f>MID(base_piv2[[#This Row],[fnr fylke]],4,25)</f>
        <v>Troms</v>
      </c>
      <c r="C2764" s="10" t="s">
        <v>873</v>
      </c>
      <c r="D2764" s="10" t="str">
        <f>MID(base_piv2[[#This Row],[knr kommune]],6,25)</f>
        <v xml:space="preserve">Sørreisa </v>
      </c>
      <c r="E2764" s="10" t="str">
        <f>CONCATENATE(base_piv2[[#This Row],[kommune]]," (",base_piv2[[#This Row],[fotoår]],")")</f>
        <v>Sørreisa  (2004)</v>
      </c>
      <c r="F2764" s="10" t="s">
        <v>470</v>
      </c>
      <c r="G2764" s="10">
        <v>5</v>
      </c>
      <c r="H2764" s="11" t="s">
        <v>908</v>
      </c>
    </row>
    <row r="2765" spans="1:8">
      <c r="A2765" s="10" t="s">
        <v>464</v>
      </c>
      <c r="B2765" s="10" t="str">
        <f>MID(base_piv2[[#This Row],[fnr fylke]],4,25)</f>
        <v>Troms</v>
      </c>
      <c r="C2765" s="10" t="s">
        <v>873</v>
      </c>
      <c r="D2765" s="10" t="str">
        <f>MID(base_piv2[[#This Row],[knr kommune]],6,25)</f>
        <v xml:space="preserve">Sørreisa </v>
      </c>
      <c r="E2765" s="10" t="str">
        <f>CONCATENATE(base_piv2[[#This Row],[kommune]]," (",base_piv2[[#This Row],[fotoår]],")")</f>
        <v>Sørreisa  (2004)</v>
      </c>
      <c r="F2765" s="10" t="s">
        <v>471</v>
      </c>
      <c r="G2765" s="10">
        <v>1</v>
      </c>
      <c r="H2765" s="11" t="s">
        <v>908</v>
      </c>
    </row>
    <row r="2766" spans="1:8">
      <c r="A2766" s="10" t="s">
        <v>464</v>
      </c>
      <c r="B2766" s="10" t="str">
        <f>MID(base_piv2[[#This Row],[fnr fylke]],4,25)</f>
        <v>Troms</v>
      </c>
      <c r="C2766" s="10" t="s">
        <v>873</v>
      </c>
      <c r="D2766" s="10" t="str">
        <f>MID(base_piv2[[#This Row],[knr kommune]],6,25)</f>
        <v xml:space="preserve">Sørreisa </v>
      </c>
      <c r="E2766" s="10" t="str">
        <f>CONCATENATE(base_piv2[[#This Row],[kommune]]," (",base_piv2[[#This Row],[fotoår]],")")</f>
        <v>Sørreisa  (2004)</v>
      </c>
      <c r="F2766" s="10" t="s">
        <v>472</v>
      </c>
      <c r="G2766" s="10">
        <v>28</v>
      </c>
      <c r="H2766" s="11" t="s">
        <v>908</v>
      </c>
    </row>
    <row r="2767" spans="1:8">
      <c r="A2767" s="10" t="s">
        <v>464</v>
      </c>
      <c r="B2767" s="10" t="str">
        <f>MID(base_piv2[[#This Row],[fnr fylke]],4,25)</f>
        <v>Troms</v>
      </c>
      <c r="C2767" s="10" t="s">
        <v>874</v>
      </c>
      <c r="D2767" s="10" t="str">
        <f>MID(base_piv2[[#This Row],[knr kommune]],6,25)</f>
        <v xml:space="preserve">Dyrøy </v>
      </c>
      <c r="E2767" s="10" t="str">
        <f>CONCATENATE(base_piv2[[#This Row],[kommune]]," (",base_piv2[[#This Row],[fotoår]],")")</f>
        <v>Dyrøy  (2007)</v>
      </c>
      <c r="F2767" s="10" t="s">
        <v>467</v>
      </c>
      <c r="G2767" s="10">
        <v>11</v>
      </c>
      <c r="H2767" s="11" t="s">
        <v>907</v>
      </c>
    </row>
    <row r="2768" spans="1:8">
      <c r="A2768" s="10" t="s">
        <v>464</v>
      </c>
      <c r="B2768" s="10" t="str">
        <f>MID(base_piv2[[#This Row],[fnr fylke]],4,25)</f>
        <v>Troms</v>
      </c>
      <c r="C2768" s="10" t="s">
        <v>874</v>
      </c>
      <c r="D2768" s="10" t="str">
        <f>MID(base_piv2[[#This Row],[knr kommune]],6,25)</f>
        <v xml:space="preserve">Dyrøy </v>
      </c>
      <c r="E2768" s="10" t="str">
        <f>CONCATENATE(base_piv2[[#This Row],[kommune]]," (",base_piv2[[#This Row],[fotoår]],")")</f>
        <v>Dyrøy  (2007)</v>
      </c>
      <c r="F2768" s="10" t="s">
        <v>466</v>
      </c>
      <c r="G2768" s="10">
        <v>5</v>
      </c>
      <c r="H2768" s="11" t="s">
        <v>907</v>
      </c>
    </row>
    <row r="2769" spans="1:8">
      <c r="A2769" s="10" t="s">
        <v>464</v>
      </c>
      <c r="B2769" s="10" t="str">
        <f>MID(base_piv2[[#This Row],[fnr fylke]],4,25)</f>
        <v>Troms</v>
      </c>
      <c r="C2769" s="10" t="s">
        <v>874</v>
      </c>
      <c r="D2769" s="10" t="str">
        <f>MID(base_piv2[[#This Row],[knr kommune]],6,25)</f>
        <v xml:space="preserve">Dyrøy </v>
      </c>
      <c r="E2769" s="10" t="str">
        <f>CONCATENATE(base_piv2[[#This Row],[kommune]]," (",base_piv2[[#This Row],[fotoår]],")")</f>
        <v>Dyrøy  (2007)</v>
      </c>
      <c r="F2769" s="10" t="s">
        <v>468</v>
      </c>
      <c r="G2769" s="10">
        <v>0</v>
      </c>
      <c r="H2769" s="11" t="s">
        <v>907</v>
      </c>
    </row>
    <row r="2770" spans="1:8">
      <c r="A2770" s="10" t="s">
        <v>464</v>
      </c>
      <c r="B2770" s="10" t="str">
        <f>MID(base_piv2[[#This Row],[fnr fylke]],4,25)</f>
        <v>Troms</v>
      </c>
      <c r="C2770" s="10" t="s">
        <v>874</v>
      </c>
      <c r="D2770" s="10" t="str">
        <f>MID(base_piv2[[#This Row],[knr kommune]],6,25)</f>
        <v xml:space="preserve">Dyrøy </v>
      </c>
      <c r="E2770" s="10" t="str">
        <f>CONCATENATE(base_piv2[[#This Row],[kommune]]," (",base_piv2[[#This Row],[fotoår]],")")</f>
        <v>Dyrøy  (2007)</v>
      </c>
      <c r="F2770" s="10" t="s">
        <v>918</v>
      </c>
      <c r="G2770" s="10">
        <v>0</v>
      </c>
      <c r="H2770" s="11" t="s">
        <v>907</v>
      </c>
    </row>
    <row r="2771" spans="1:8">
      <c r="A2771" s="10" t="s">
        <v>464</v>
      </c>
      <c r="B2771" s="10" t="str">
        <f>MID(base_piv2[[#This Row],[fnr fylke]],4,25)</f>
        <v>Troms</v>
      </c>
      <c r="C2771" s="10" t="s">
        <v>874</v>
      </c>
      <c r="D2771" s="10" t="str">
        <f>MID(base_piv2[[#This Row],[knr kommune]],6,25)</f>
        <v xml:space="preserve">Dyrøy </v>
      </c>
      <c r="E2771" s="10" t="str">
        <f>CONCATENATE(base_piv2[[#This Row],[kommune]]," (",base_piv2[[#This Row],[fotoår]],")")</f>
        <v>Dyrøy  (2007)</v>
      </c>
      <c r="F2771" s="10" t="s">
        <v>470</v>
      </c>
      <c r="G2771" s="10">
        <v>0</v>
      </c>
      <c r="H2771" s="11" t="s">
        <v>907</v>
      </c>
    </row>
    <row r="2772" spans="1:8">
      <c r="A2772" s="10" t="s">
        <v>464</v>
      </c>
      <c r="B2772" s="10" t="str">
        <f>MID(base_piv2[[#This Row],[fnr fylke]],4,25)</f>
        <v>Troms</v>
      </c>
      <c r="C2772" s="10" t="s">
        <v>874</v>
      </c>
      <c r="D2772" s="10" t="str">
        <f>MID(base_piv2[[#This Row],[knr kommune]],6,25)</f>
        <v xml:space="preserve">Dyrøy </v>
      </c>
      <c r="E2772" s="10" t="str">
        <f>CONCATENATE(base_piv2[[#This Row],[kommune]]," (",base_piv2[[#This Row],[fotoår]],")")</f>
        <v>Dyrøy  (2007)</v>
      </c>
      <c r="F2772" s="10" t="s">
        <v>471</v>
      </c>
      <c r="G2772" s="10">
        <v>0</v>
      </c>
      <c r="H2772" s="11" t="s">
        <v>907</v>
      </c>
    </row>
    <row r="2773" spans="1:8">
      <c r="A2773" s="10" t="s">
        <v>464</v>
      </c>
      <c r="B2773" s="10" t="str">
        <f>MID(base_piv2[[#This Row],[fnr fylke]],4,25)</f>
        <v>Troms</v>
      </c>
      <c r="C2773" s="10" t="s">
        <v>874</v>
      </c>
      <c r="D2773" s="10" t="str">
        <f>MID(base_piv2[[#This Row],[knr kommune]],6,25)</f>
        <v xml:space="preserve">Dyrøy </v>
      </c>
      <c r="E2773" s="10" t="str">
        <f>CONCATENATE(base_piv2[[#This Row],[kommune]]," (",base_piv2[[#This Row],[fotoår]],")")</f>
        <v>Dyrøy  (2007)</v>
      </c>
      <c r="F2773" s="10" t="s">
        <v>472</v>
      </c>
      <c r="G2773" s="10">
        <v>0</v>
      </c>
      <c r="H2773" s="11" t="s">
        <v>907</v>
      </c>
    </row>
    <row r="2774" spans="1:8">
      <c r="A2774" s="10" t="s">
        <v>464</v>
      </c>
      <c r="B2774" s="10" t="str">
        <f>MID(base_piv2[[#This Row],[fnr fylke]],4,25)</f>
        <v>Troms</v>
      </c>
      <c r="C2774" s="10" t="s">
        <v>875</v>
      </c>
      <c r="D2774" s="10" t="str">
        <f>MID(base_piv2[[#This Row],[knr kommune]],6,25)</f>
        <v xml:space="preserve">Tranøy </v>
      </c>
      <c r="E2774" s="10" t="str">
        <f>CONCATENATE(base_piv2[[#This Row],[kommune]]," (",base_piv2[[#This Row],[fotoår]],")")</f>
        <v>Tranøy  (2008)</v>
      </c>
      <c r="F2774" s="10" t="s">
        <v>467</v>
      </c>
      <c r="G2774" s="10">
        <v>13</v>
      </c>
      <c r="H2774" s="11" t="s">
        <v>909</v>
      </c>
    </row>
    <row r="2775" spans="1:8">
      <c r="A2775" s="10" t="s">
        <v>464</v>
      </c>
      <c r="B2775" s="10" t="str">
        <f>MID(base_piv2[[#This Row],[fnr fylke]],4,25)</f>
        <v>Troms</v>
      </c>
      <c r="C2775" s="10" t="s">
        <v>875</v>
      </c>
      <c r="D2775" s="10" t="str">
        <f>MID(base_piv2[[#This Row],[knr kommune]],6,25)</f>
        <v xml:space="preserve">Tranøy </v>
      </c>
      <c r="E2775" s="10" t="str">
        <f>CONCATENATE(base_piv2[[#This Row],[kommune]]," (",base_piv2[[#This Row],[fotoår]],")")</f>
        <v>Tranøy  (2008)</v>
      </c>
      <c r="F2775" s="10" t="s">
        <v>466</v>
      </c>
      <c r="G2775" s="10">
        <v>1</v>
      </c>
      <c r="H2775" s="11" t="s">
        <v>909</v>
      </c>
    </row>
    <row r="2776" spans="1:8">
      <c r="A2776" s="10" t="s">
        <v>464</v>
      </c>
      <c r="B2776" s="10" t="str">
        <f>MID(base_piv2[[#This Row],[fnr fylke]],4,25)</f>
        <v>Troms</v>
      </c>
      <c r="C2776" s="10" t="s">
        <v>875</v>
      </c>
      <c r="D2776" s="10" t="str">
        <f>MID(base_piv2[[#This Row],[knr kommune]],6,25)</f>
        <v xml:space="preserve">Tranøy </v>
      </c>
      <c r="E2776" s="10" t="str">
        <f>CONCATENATE(base_piv2[[#This Row],[kommune]]," (",base_piv2[[#This Row],[fotoår]],")")</f>
        <v>Tranøy  (2008)</v>
      </c>
      <c r="F2776" s="10" t="s">
        <v>468</v>
      </c>
      <c r="G2776" s="10">
        <v>1</v>
      </c>
      <c r="H2776" s="11" t="s">
        <v>909</v>
      </c>
    </row>
    <row r="2777" spans="1:8">
      <c r="A2777" s="10" t="s">
        <v>464</v>
      </c>
      <c r="B2777" s="10" t="str">
        <f>MID(base_piv2[[#This Row],[fnr fylke]],4,25)</f>
        <v>Troms</v>
      </c>
      <c r="C2777" s="10" t="s">
        <v>875</v>
      </c>
      <c r="D2777" s="10" t="str">
        <f>MID(base_piv2[[#This Row],[knr kommune]],6,25)</f>
        <v xml:space="preserve">Tranøy </v>
      </c>
      <c r="E2777" s="10" t="str">
        <f>CONCATENATE(base_piv2[[#This Row],[kommune]]," (",base_piv2[[#This Row],[fotoår]],")")</f>
        <v>Tranøy  (2008)</v>
      </c>
      <c r="F2777" s="10" t="s">
        <v>918</v>
      </c>
      <c r="G2777" s="10">
        <v>4</v>
      </c>
      <c r="H2777" s="11" t="s">
        <v>909</v>
      </c>
    </row>
    <row r="2778" spans="1:8">
      <c r="A2778" s="10" t="s">
        <v>464</v>
      </c>
      <c r="B2778" s="10" t="str">
        <f>MID(base_piv2[[#This Row],[fnr fylke]],4,25)</f>
        <v>Troms</v>
      </c>
      <c r="C2778" s="10" t="s">
        <v>875</v>
      </c>
      <c r="D2778" s="10" t="str">
        <f>MID(base_piv2[[#This Row],[knr kommune]],6,25)</f>
        <v xml:space="preserve">Tranøy </v>
      </c>
      <c r="E2778" s="10" t="str">
        <f>CONCATENATE(base_piv2[[#This Row],[kommune]]," (",base_piv2[[#This Row],[fotoår]],")")</f>
        <v>Tranøy  (2008)</v>
      </c>
      <c r="F2778" s="10" t="s">
        <v>470</v>
      </c>
      <c r="G2778" s="10">
        <v>4</v>
      </c>
      <c r="H2778" s="11" t="s">
        <v>909</v>
      </c>
    </row>
    <row r="2779" spans="1:8">
      <c r="A2779" s="10" t="s">
        <v>464</v>
      </c>
      <c r="B2779" s="10" t="str">
        <f>MID(base_piv2[[#This Row],[fnr fylke]],4,25)</f>
        <v>Troms</v>
      </c>
      <c r="C2779" s="10" t="s">
        <v>875</v>
      </c>
      <c r="D2779" s="10" t="str">
        <f>MID(base_piv2[[#This Row],[knr kommune]],6,25)</f>
        <v xml:space="preserve">Tranøy </v>
      </c>
      <c r="E2779" s="10" t="str">
        <f>CONCATENATE(base_piv2[[#This Row],[kommune]]," (",base_piv2[[#This Row],[fotoår]],")")</f>
        <v>Tranøy  (2008)</v>
      </c>
      <c r="F2779" s="10" t="s">
        <v>471</v>
      </c>
      <c r="G2779" s="10">
        <v>1</v>
      </c>
      <c r="H2779" s="11" t="s">
        <v>909</v>
      </c>
    </row>
    <row r="2780" spans="1:8">
      <c r="A2780" s="10" t="s">
        <v>464</v>
      </c>
      <c r="B2780" s="10" t="str">
        <f>MID(base_piv2[[#This Row],[fnr fylke]],4,25)</f>
        <v>Troms</v>
      </c>
      <c r="C2780" s="10" t="s">
        <v>875</v>
      </c>
      <c r="D2780" s="10" t="str">
        <f>MID(base_piv2[[#This Row],[knr kommune]],6,25)</f>
        <v xml:space="preserve">Tranøy </v>
      </c>
      <c r="E2780" s="10" t="str">
        <f>CONCATENATE(base_piv2[[#This Row],[kommune]]," (",base_piv2[[#This Row],[fotoår]],")")</f>
        <v>Tranøy  (2008)</v>
      </c>
      <c r="F2780" s="10" t="s">
        <v>472</v>
      </c>
      <c r="G2780" s="10">
        <v>0</v>
      </c>
      <c r="H2780" s="11" t="s">
        <v>909</v>
      </c>
    </row>
    <row r="2781" spans="1:8">
      <c r="A2781" s="10" t="s">
        <v>464</v>
      </c>
      <c r="B2781" s="10" t="str">
        <f>MID(base_piv2[[#This Row],[fnr fylke]],4,25)</f>
        <v>Troms</v>
      </c>
      <c r="C2781" s="10" t="s">
        <v>876</v>
      </c>
      <c r="D2781" s="10" t="str">
        <f>MID(base_piv2[[#This Row],[knr kommune]],6,25)</f>
        <v xml:space="preserve">Torsken </v>
      </c>
      <c r="E2781" s="10" t="str">
        <f>CONCATENATE(base_piv2[[#This Row],[kommune]]," (",base_piv2[[#This Row],[fotoår]],")")</f>
        <v>Torsken  (2006)</v>
      </c>
      <c r="F2781" s="10" t="s">
        <v>467</v>
      </c>
      <c r="G2781" s="10">
        <v>12</v>
      </c>
      <c r="H2781" s="11" t="s">
        <v>910</v>
      </c>
    </row>
    <row r="2782" spans="1:8">
      <c r="A2782" s="10" t="s">
        <v>464</v>
      </c>
      <c r="B2782" s="10" t="str">
        <f>MID(base_piv2[[#This Row],[fnr fylke]],4,25)</f>
        <v>Troms</v>
      </c>
      <c r="C2782" s="10" t="s">
        <v>876</v>
      </c>
      <c r="D2782" s="10" t="str">
        <f>MID(base_piv2[[#This Row],[knr kommune]],6,25)</f>
        <v xml:space="preserve">Torsken </v>
      </c>
      <c r="E2782" s="10" t="str">
        <f>CONCATENATE(base_piv2[[#This Row],[kommune]]," (",base_piv2[[#This Row],[fotoår]],")")</f>
        <v>Torsken  (2006)</v>
      </c>
      <c r="F2782" s="10" t="s">
        <v>466</v>
      </c>
      <c r="G2782" s="10">
        <v>6</v>
      </c>
      <c r="H2782" s="11" t="s">
        <v>910</v>
      </c>
    </row>
    <row r="2783" spans="1:8">
      <c r="A2783" s="10" t="s">
        <v>464</v>
      </c>
      <c r="B2783" s="10" t="str">
        <f>MID(base_piv2[[#This Row],[fnr fylke]],4,25)</f>
        <v>Troms</v>
      </c>
      <c r="C2783" s="10" t="s">
        <v>876</v>
      </c>
      <c r="D2783" s="10" t="str">
        <f>MID(base_piv2[[#This Row],[knr kommune]],6,25)</f>
        <v xml:space="preserve">Torsken </v>
      </c>
      <c r="E2783" s="10" t="str">
        <f>CONCATENATE(base_piv2[[#This Row],[kommune]]," (",base_piv2[[#This Row],[fotoår]],")")</f>
        <v>Torsken  (2006)</v>
      </c>
      <c r="F2783" s="10" t="s">
        <v>468</v>
      </c>
      <c r="G2783" s="10">
        <v>0</v>
      </c>
      <c r="H2783" s="11" t="s">
        <v>910</v>
      </c>
    </row>
    <row r="2784" spans="1:8">
      <c r="A2784" s="10" t="s">
        <v>464</v>
      </c>
      <c r="B2784" s="10" t="str">
        <f>MID(base_piv2[[#This Row],[fnr fylke]],4,25)</f>
        <v>Troms</v>
      </c>
      <c r="C2784" s="10" t="s">
        <v>876</v>
      </c>
      <c r="D2784" s="10" t="str">
        <f>MID(base_piv2[[#This Row],[knr kommune]],6,25)</f>
        <v xml:space="preserve">Torsken </v>
      </c>
      <c r="E2784" s="10" t="str">
        <f>CONCATENATE(base_piv2[[#This Row],[kommune]]," (",base_piv2[[#This Row],[fotoår]],")")</f>
        <v>Torsken  (2006)</v>
      </c>
      <c r="F2784" s="10" t="s">
        <v>918</v>
      </c>
      <c r="G2784" s="10">
        <v>0</v>
      </c>
      <c r="H2784" s="11" t="s">
        <v>910</v>
      </c>
    </row>
    <row r="2785" spans="1:8">
      <c r="A2785" s="10" t="s">
        <v>464</v>
      </c>
      <c r="B2785" s="10" t="str">
        <f>MID(base_piv2[[#This Row],[fnr fylke]],4,25)</f>
        <v>Troms</v>
      </c>
      <c r="C2785" s="10" t="s">
        <v>876</v>
      </c>
      <c r="D2785" s="10" t="str">
        <f>MID(base_piv2[[#This Row],[knr kommune]],6,25)</f>
        <v xml:space="preserve">Torsken </v>
      </c>
      <c r="E2785" s="10" t="str">
        <f>CONCATENATE(base_piv2[[#This Row],[kommune]]," (",base_piv2[[#This Row],[fotoår]],")")</f>
        <v>Torsken  (2006)</v>
      </c>
      <c r="F2785" s="10" t="s">
        <v>470</v>
      </c>
      <c r="G2785" s="10">
        <v>1</v>
      </c>
      <c r="H2785" s="11" t="s">
        <v>910</v>
      </c>
    </row>
    <row r="2786" spans="1:8">
      <c r="A2786" s="10" t="s">
        <v>464</v>
      </c>
      <c r="B2786" s="10" t="str">
        <f>MID(base_piv2[[#This Row],[fnr fylke]],4,25)</f>
        <v>Troms</v>
      </c>
      <c r="C2786" s="10" t="s">
        <v>876</v>
      </c>
      <c r="D2786" s="10" t="str">
        <f>MID(base_piv2[[#This Row],[knr kommune]],6,25)</f>
        <v xml:space="preserve">Torsken </v>
      </c>
      <c r="E2786" s="10" t="str">
        <f>CONCATENATE(base_piv2[[#This Row],[kommune]]," (",base_piv2[[#This Row],[fotoår]],")")</f>
        <v>Torsken  (2006)</v>
      </c>
      <c r="F2786" s="10" t="s">
        <v>471</v>
      </c>
      <c r="G2786" s="10">
        <v>0</v>
      </c>
      <c r="H2786" s="11" t="s">
        <v>910</v>
      </c>
    </row>
    <row r="2787" spans="1:8">
      <c r="A2787" s="10" t="s">
        <v>464</v>
      </c>
      <c r="B2787" s="10" t="str">
        <f>MID(base_piv2[[#This Row],[fnr fylke]],4,25)</f>
        <v>Troms</v>
      </c>
      <c r="C2787" s="10" t="s">
        <v>876</v>
      </c>
      <c r="D2787" s="10" t="str">
        <f>MID(base_piv2[[#This Row],[knr kommune]],6,25)</f>
        <v xml:space="preserve">Torsken </v>
      </c>
      <c r="E2787" s="10" t="str">
        <f>CONCATENATE(base_piv2[[#This Row],[kommune]]," (",base_piv2[[#This Row],[fotoår]],")")</f>
        <v>Torsken  (2006)</v>
      </c>
      <c r="F2787" s="10" t="s">
        <v>472</v>
      </c>
      <c r="G2787" s="10">
        <v>1</v>
      </c>
      <c r="H2787" s="11" t="s">
        <v>910</v>
      </c>
    </row>
    <row r="2788" spans="1:8">
      <c r="A2788" s="10" t="s">
        <v>464</v>
      </c>
      <c r="B2788" s="10" t="str">
        <f>MID(base_piv2[[#This Row],[fnr fylke]],4,25)</f>
        <v>Troms</v>
      </c>
      <c r="C2788" s="10" t="s">
        <v>877</v>
      </c>
      <c r="D2788" s="10" t="str">
        <f>MID(base_piv2[[#This Row],[knr kommune]],6,25)</f>
        <v xml:space="preserve">Berg </v>
      </c>
      <c r="E2788" s="10" t="str">
        <f>CONCATENATE(base_piv2[[#This Row],[kommune]]," (",base_piv2[[#This Row],[fotoår]],")")</f>
        <v>Berg  (2006)</v>
      </c>
      <c r="F2788" s="10" t="s">
        <v>467</v>
      </c>
      <c r="G2788" s="10">
        <v>2</v>
      </c>
      <c r="H2788" s="11" t="s">
        <v>910</v>
      </c>
    </row>
    <row r="2789" spans="1:8">
      <c r="A2789" s="10" t="s">
        <v>464</v>
      </c>
      <c r="B2789" s="10" t="str">
        <f>MID(base_piv2[[#This Row],[fnr fylke]],4,25)</f>
        <v>Troms</v>
      </c>
      <c r="C2789" s="10" t="s">
        <v>877</v>
      </c>
      <c r="D2789" s="10" t="str">
        <f>MID(base_piv2[[#This Row],[knr kommune]],6,25)</f>
        <v xml:space="preserve">Berg </v>
      </c>
      <c r="E2789" s="10" t="str">
        <f>CONCATENATE(base_piv2[[#This Row],[kommune]]," (",base_piv2[[#This Row],[fotoår]],")")</f>
        <v>Berg  (2006)</v>
      </c>
      <c r="F2789" s="10" t="s">
        <v>466</v>
      </c>
      <c r="G2789" s="10">
        <v>0</v>
      </c>
      <c r="H2789" s="11" t="s">
        <v>910</v>
      </c>
    </row>
    <row r="2790" spans="1:8">
      <c r="A2790" s="10" t="s">
        <v>464</v>
      </c>
      <c r="B2790" s="10" t="str">
        <f>MID(base_piv2[[#This Row],[fnr fylke]],4,25)</f>
        <v>Troms</v>
      </c>
      <c r="C2790" s="10" t="s">
        <v>877</v>
      </c>
      <c r="D2790" s="10" t="str">
        <f>MID(base_piv2[[#This Row],[knr kommune]],6,25)</f>
        <v xml:space="preserve">Berg </v>
      </c>
      <c r="E2790" s="10" t="str">
        <f>CONCATENATE(base_piv2[[#This Row],[kommune]]," (",base_piv2[[#This Row],[fotoår]],")")</f>
        <v>Berg  (2006)</v>
      </c>
      <c r="F2790" s="10" t="s">
        <v>468</v>
      </c>
      <c r="G2790" s="10">
        <v>0</v>
      </c>
      <c r="H2790" s="11" t="s">
        <v>910</v>
      </c>
    </row>
    <row r="2791" spans="1:8">
      <c r="A2791" s="10" t="s">
        <v>464</v>
      </c>
      <c r="B2791" s="10" t="str">
        <f>MID(base_piv2[[#This Row],[fnr fylke]],4,25)</f>
        <v>Troms</v>
      </c>
      <c r="C2791" s="10" t="s">
        <v>877</v>
      </c>
      <c r="D2791" s="10" t="str">
        <f>MID(base_piv2[[#This Row],[knr kommune]],6,25)</f>
        <v xml:space="preserve">Berg </v>
      </c>
      <c r="E2791" s="10" t="str">
        <f>CONCATENATE(base_piv2[[#This Row],[kommune]]," (",base_piv2[[#This Row],[fotoår]],")")</f>
        <v>Berg  (2006)</v>
      </c>
      <c r="F2791" s="10" t="s">
        <v>918</v>
      </c>
      <c r="G2791" s="10">
        <v>0</v>
      </c>
      <c r="H2791" s="11" t="s">
        <v>910</v>
      </c>
    </row>
    <row r="2792" spans="1:8">
      <c r="A2792" s="10" t="s">
        <v>464</v>
      </c>
      <c r="B2792" s="10" t="str">
        <f>MID(base_piv2[[#This Row],[fnr fylke]],4,25)</f>
        <v>Troms</v>
      </c>
      <c r="C2792" s="10" t="s">
        <v>877</v>
      </c>
      <c r="D2792" s="10" t="str">
        <f>MID(base_piv2[[#This Row],[knr kommune]],6,25)</f>
        <v xml:space="preserve">Berg </v>
      </c>
      <c r="E2792" s="10" t="str">
        <f>CONCATENATE(base_piv2[[#This Row],[kommune]]," (",base_piv2[[#This Row],[fotoår]],")")</f>
        <v>Berg  (2006)</v>
      </c>
      <c r="F2792" s="10" t="s">
        <v>470</v>
      </c>
      <c r="G2792" s="10">
        <v>1</v>
      </c>
      <c r="H2792" s="11" t="s">
        <v>910</v>
      </c>
    </row>
    <row r="2793" spans="1:8">
      <c r="A2793" s="10" t="s">
        <v>464</v>
      </c>
      <c r="B2793" s="10" t="str">
        <f>MID(base_piv2[[#This Row],[fnr fylke]],4,25)</f>
        <v>Troms</v>
      </c>
      <c r="C2793" s="10" t="s">
        <v>877</v>
      </c>
      <c r="D2793" s="10" t="str">
        <f>MID(base_piv2[[#This Row],[knr kommune]],6,25)</f>
        <v xml:space="preserve">Berg </v>
      </c>
      <c r="E2793" s="10" t="str">
        <f>CONCATENATE(base_piv2[[#This Row],[kommune]]," (",base_piv2[[#This Row],[fotoår]],")")</f>
        <v>Berg  (2006)</v>
      </c>
      <c r="F2793" s="10" t="s">
        <v>471</v>
      </c>
      <c r="G2793" s="10">
        <v>0</v>
      </c>
      <c r="H2793" s="11" t="s">
        <v>910</v>
      </c>
    </row>
    <row r="2794" spans="1:8">
      <c r="A2794" s="10" t="s">
        <v>464</v>
      </c>
      <c r="B2794" s="10" t="str">
        <f>MID(base_piv2[[#This Row],[fnr fylke]],4,25)</f>
        <v>Troms</v>
      </c>
      <c r="C2794" s="10" t="s">
        <v>877</v>
      </c>
      <c r="D2794" s="10" t="str">
        <f>MID(base_piv2[[#This Row],[knr kommune]],6,25)</f>
        <v xml:space="preserve">Berg </v>
      </c>
      <c r="E2794" s="10" t="str">
        <f>CONCATENATE(base_piv2[[#This Row],[kommune]]," (",base_piv2[[#This Row],[fotoår]],")")</f>
        <v>Berg  (2006)</v>
      </c>
      <c r="F2794" s="10" t="s">
        <v>472</v>
      </c>
      <c r="G2794" s="10">
        <v>0</v>
      </c>
      <c r="H2794" s="11" t="s">
        <v>910</v>
      </c>
    </row>
    <row r="2795" spans="1:8">
      <c r="A2795" s="10" t="s">
        <v>464</v>
      </c>
      <c r="B2795" s="10" t="str">
        <f>MID(base_piv2[[#This Row],[fnr fylke]],4,25)</f>
        <v>Troms</v>
      </c>
      <c r="C2795" s="10" t="s">
        <v>878</v>
      </c>
      <c r="D2795" s="10" t="str">
        <f>MID(base_piv2[[#This Row],[knr kommune]],6,25)</f>
        <v xml:space="preserve">Lenvik </v>
      </c>
      <c r="E2795" s="10" t="str">
        <f>CONCATENATE(base_piv2[[#This Row],[kommune]]," (",base_piv2[[#This Row],[fotoår]],")")</f>
        <v>Lenvik  (2006)</v>
      </c>
      <c r="F2795" s="10" t="s">
        <v>467</v>
      </c>
      <c r="G2795" s="10">
        <v>86</v>
      </c>
      <c r="H2795" s="11" t="s">
        <v>910</v>
      </c>
    </row>
    <row r="2796" spans="1:8">
      <c r="A2796" s="10" t="s">
        <v>464</v>
      </c>
      <c r="B2796" s="10" t="str">
        <f>MID(base_piv2[[#This Row],[fnr fylke]],4,25)</f>
        <v>Troms</v>
      </c>
      <c r="C2796" s="10" t="s">
        <v>878</v>
      </c>
      <c r="D2796" s="10" t="str">
        <f>MID(base_piv2[[#This Row],[knr kommune]],6,25)</f>
        <v xml:space="preserve">Lenvik </v>
      </c>
      <c r="E2796" s="10" t="str">
        <f>CONCATENATE(base_piv2[[#This Row],[kommune]]," (",base_piv2[[#This Row],[fotoår]],")")</f>
        <v>Lenvik  (2006)</v>
      </c>
      <c r="F2796" s="10" t="s">
        <v>466</v>
      </c>
      <c r="G2796" s="10">
        <v>17</v>
      </c>
      <c r="H2796" s="11" t="s">
        <v>910</v>
      </c>
    </row>
    <row r="2797" spans="1:8">
      <c r="A2797" s="10" t="s">
        <v>464</v>
      </c>
      <c r="B2797" s="10" t="str">
        <f>MID(base_piv2[[#This Row],[fnr fylke]],4,25)</f>
        <v>Troms</v>
      </c>
      <c r="C2797" s="10" t="s">
        <v>878</v>
      </c>
      <c r="D2797" s="10" t="str">
        <f>MID(base_piv2[[#This Row],[knr kommune]],6,25)</f>
        <v xml:space="preserve">Lenvik </v>
      </c>
      <c r="E2797" s="10" t="str">
        <f>CONCATENATE(base_piv2[[#This Row],[kommune]]," (",base_piv2[[#This Row],[fotoår]],")")</f>
        <v>Lenvik  (2006)</v>
      </c>
      <c r="F2797" s="10" t="s">
        <v>468</v>
      </c>
      <c r="G2797" s="10">
        <v>12</v>
      </c>
      <c r="H2797" s="11" t="s">
        <v>910</v>
      </c>
    </row>
    <row r="2798" spans="1:8">
      <c r="A2798" s="10" t="s">
        <v>464</v>
      </c>
      <c r="B2798" s="10" t="str">
        <f>MID(base_piv2[[#This Row],[fnr fylke]],4,25)</f>
        <v>Troms</v>
      </c>
      <c r="C2798" s="10" t="s">
        <v>878</v>
      </c>
      <c r="D2798" s="10" t="str">
        <f>MID(base_piv2[[#This Row],[knr kommune]],6,25)</f>
        <v xml:space="preserve">Lenvik </v>
      </c>
      <c r="E2798" s="10" t="str">
        <f>CONCATENATE(base_piv2[[#This Row],[kommune]]," (",base_piv2[[#This Row],[fotoår]],")")</f>
        <v>Lenvik  (2006)</v>
      </c>
      <c r="F2798" s="10" t="s">
        <v>918</v>
      </c>
      <c r="G2798" s="10">
        <v>6</v>
      </c>
      <c r="H2798" s="11" t="s">
        <v>910</v>
      </c>
    </row>
    <row r="2799" spans="1:8">
      <c r="A2799" s="10" t="s">
        <v>464</v>
      </c>
      <c r="B2799" s="10" t="str">
        <f>MID(base_piv2[[#This Row],[fnr fylke]],4,25)</f>
        <v>Troms</v>
      </c>
      <c r="C2799" s="10" t="s">
        <v>878</v>
      </c>
      <c r="D2799" s="10" t="str">
        <f>MID(base_piv2[[#This Row],[knr kommune]],6,25)</f>
        <v xml:space="preserve">Lenvik </v>
      </c>
      <c r="E2799" s="10" t="str">
        <f>CONCATENATE(base_piv2[[#This Row],[kommune]]," (",base_piv2[[#This Row],[fotoår]],")")</f>
        <v>Lenvik  (2006)</v>
      </c>
      <c r="F2799" s="10" t="s">
        <v>470</v>
      </c>
      <c r="G2799" s="10">
        <v>12</v>
      </c>
      <c r="H2799" s="11" t="s">
        <v>910</v>
      </c>
    </row>
    <row r="2800" spans="1:8">
      <c r="A2800" s="10" t="s">
        <v>464</v>
      </c>
      <c r="B2800" s="10" t="str">
        <f>MID(base_piv2[[#This Row],[fnr fylke]],4,25)</f>
        <v>Troms</v>
      </c>
      <c r="C2800" s="10" t="s">
        <v>878</v>
      </c>
      <c r="D2800" s="10" t="str">
        <f>MID(base_piv2[[#This Row],[knr kommune]],6,25)</f>
        <v xml:space="preserve">Lenvik </v>
      </c>
      <c r="E2800" s="10" t="str">
        <f>CONCATENATE(base_piv2[[#This Row],[kommune]]," (",base_piv2[[#This Row],[fotoår]],")")</f>
        <v>Lenvik  (2006)</v>
      </c>
      <c r="F2800" s="10" t="s">
        <v>471</v>
      </c>
      <c r="G2800" s="10">
        <v>1</v>
      </c>
      <c r="H2800" s="11" t="s">
        <v>910</v>
      </c>
    </row>
    <row r="2801" spans="1:8">
      <c r="A2801" s="10" t="s">
        <v>464</v>
      </c>
      <c r="B2801" s="10" t="str">
        <f>MID(base_piv2[[#This Row],[fnr fylke]],4,25)</f>
        <v>Troms</v>
      </c>
      <c r="C2801" s="10" t="s">
        <v>878</v>
      </c>
      <c r="D2801" s="10" t="str">
        <f>MID(base_piv2[[#This Row],[knr kommune]],6,25)</f>
        <v xml:space="preserve">Lenvik </v>
      </c>
      <c r="E2801" s="10" t="str">
        <f>CONCATENATE(base_piv2[[#This Row],[kommune]]," (",base_piv2[[#This Row],[fotoår]],")")</f>
        <v>Lenvik  (2006)</v>
      </c>
      <c r="F2801" s="10" t="s">
        <v>472</v>
      </c>
      <c r="G2801" s="10">
        <v>5</v>
      </c>
      <c r="H2801" s="11" t="s">
        <v>910</v>
      </c>
    </row>
    <row r="2802" spans="1:8">
      <c r="A2802" s="10" t="s">
        <v>464</v>
      </c>
      <c r="B2802" s="10" t="str">
        <f>MID(base_piv2[[#This Row],[fnr fylke]],4,25)</f>
        <v>Troms</v>
      </c>
      <c r="C2802" s="10" t="s">
        <v>879</v>
      </c>
      <c r="D2802" s="10" t="str">
        <f>MID(base_piv2[[#This Row],[knr kommune]],6,25)</f>
        <v xml:space="preserve">Balsfjord </v>
      </c>
      <c r="E2802" s="10" t="str">
        <f>CONCATENATE(base_piv2[[#This Row],[kommune]]," (",base_piv2[[#This Row],[fotoår]],")")</f>
        <v>Balsfjord  (2006)</v>
      </c>
      <c r="F2802" s="10" t="s">
        <v>467</v>
      </c>
      <c r="G2802" s="10">
        <v>88</v>
      </c>
      <c r="H2802" s="11" t="s">
        <v>910</v>
      </c>
    </row>
    <row r="2803" spans="1:8">
      <c r="A2803" s="10" t="s">
        <v>464</v>
      </c>
      <c r="B2803" s="10" t="str">
        <f>MID(base_piv2[[#This Row],[fnr fylke]],4,25)</f>
        <v>Troms</v>
      </c>
      <c r="C2803" s="10" t="s">
        <v>879</v>
      </c>
      <c r="D2803" s="10" t="str">
        <f>MID(base_piv2[[#This Row],[knr kommune]],6,25)</f>
        <v xml:space="preserve">Balsfjord </v>
      </c>
      <c r="E2803" s="10" t="str">
        <f>CONCATENATE(base_piv2[[#This Row],[kommune]]," (",base_piv2[[#This Row],[fotoår]],")")</f>
        <v>Balsfjord  (2006)</v>
      </c>
      <c r="F2803" s="10" t="s">
        <v>466</v>
      </c>
      <c r="G2803" s="10">
        <v>15</v>
      </c>
      <c r="H2803" s="11" t="s">
        <v>910</v>
      </c>
    </row>
    <row r="2804" spans="1:8">
      <c r="A2804" s="10" t="s">
        <v>464</v>
      </c>
      <c r="B2804" s="10" t="str">
        <f>MID(base_piv2[[#This Row],[fnr fylke]],4,25)</f>
        <v>Troms</v>
      </c>
      <c r="C2804" s="10" t="s">
        <v>879</v>
      </c>
      <c r="D2804" s="10" t="str">
        <f>MID(base_piv2[[#This Row],[knr kommune]],6,25)</f>
        <v xml:space="preserve">Balsfjord </v>
      </c>
      <c r="E2804" s="10" t="str">
        <f>CONCATENATE(base_piv2[[#This Row],[kommune]]," (",base_piv2[[#This Row],[fotoår]],")")</f>
        <v>Balsfjord  (2006)</v>
      </c>
      <c r="F2804" s="10" t="s">
        <v>468</v>
      </c>
      <c r="G2804" s="10">
        <v>82</v>
      </c>
      <c r="H2804" s="11" t="s">
        <v>910</v>
      </c>
    </row>
    <row r="2805" spans="1:8">
      <c r="A2805" s="10" t="s">
        <v>464</v>
      </c>
      <c r="B2805" s="10" t="str">
        <f>MID(base_piv2[[#This Row],[fnr fylke]],4,25)</f>
        <v>Troms</v>
      </c>
      <c r="C2805" s="10" t="s">
        <v>879</v>
      </c>
      <c r="D2805" s="10" t="str">
        <f>MID(base_piv2[[#This Row],[knr kommune]],6,25)</f>
        <v xml:space="preserve">Balsfjord </v>
      </c>
      <c r="E2805" s="10" t="str">
        <f>CONCATENATE(base_piv2[[#This Row],[kommune]]," (",base_piv2[[#This Row],[fotoår]],")")</f>
        <v>Balsfjord  (2006)</v>
      </c>
      <c r="F2805" s="10" t="s">
        <v>918</v>
      </c>
      <c r="G2805" s="10">
        <v>40</v>
      </c>
      <c r="H2805" s="11" t="s">
        <v>910</v>
      </c>
    </row>
    <row r="2806" spans="1:8">
      <c r="A2806" s="10" t="s">
        <v>464</v>
      </c>
      <c r="B2806" s="10" t="str">
        <f>MID(base_piv2[[#This Row],[fnr fylke]],4,25)</f>
        <v>Troms</v>
      </c>
      <c r="C2806" s="10" t="s">
        <v>879</v>
      </c>
      <c r="D2806" s="10" t="str">
        <f>MID(base_piv2[[#This Row],[knr kommune]],6,25)</f>
        <v xml:space="preserve">Balsfjord </v>
      </c>
      <c r="E2806" s="10" t="str">
        <f>CONCATENATE(base_piv2[[#This Row],[kommune]]," (",base_piv2[[#This Row],[fotoår]],")")</f>
        <v>Balsfjord  (2006)</v>
      </c>
      <c r="F2806" s="10" t="s">
        <v>470</v>
      </c>
      <c r="G2806" s="10">
        <v>77</v>
      </c>
      <c r="H2806" s="11" t="s">
        <v>910</v>
      </c>
    </row>
    <row r="2807" spans="1:8">
      <c r="A2807" s="10" t="s">
        <v>464</v>
      </c>
      <c r="B2807" s="10" t="str">
        <f>MID(base_piv2[[#This Row],[fnr fylke]],4,25)</f>
        <v>Troms</v>
      </c>
      <c r="C2807" s="10" t="s">
        <v>879</v>
      </c>
      <c r="D2807" s="10" t="str">
        <f>MID(base_piv2[[#This Row],[knr kommune]],6,25)</f>
        <v xml:space="preserve">Balsfjord </v>
      </c>
      <c r="E2807" s="10" t="str">
        <f>CONCATENATE(base_piv2[[#This Row],[kommune]]," (",base_piv2[[#This Row],[fotoår]],")")</f>
        <v>Balsfjord  (2006)</v>
      </c>
      <c r="F2807" s="10" t="s">
        <v>471</v>
      </c>
      <c r="G2807" s="10">
        <v>18</v>
      </c>
      <c r="H2807" s="11" t="s">
        <v>910</v>
      </c>
    </row>
    <row r="2808" spans="1:8">
      <c r="A2808" s="10" t="s">
        <v>464</v>
      </c>
      <c r="B2808" s="10" t="str">
        <f>MID(base_piv2[[#This Row],[fnr fylke]],4,25)</f>
        <v>Troms</v>
      </c>
      <c r="C2808" s="10" t="s">
        <v>879</v>
      </c>
      <c r="D2808" s="10" t="str">
        <f>MID(base_piv2[[#This Row],[knr kommune]],6,25)</f>
        <v xml:space="preserve">Balsfjord </v>
      </c>
      <c r="E2808" s="10" t="str">
        <f>CONCATENATE(base_piv2[[#This Row],[kommune]]," (",base_piv2[[#This Row],[fotoår]],")")</f>
        <v>Balsfjord  (2006)</v>
      </c>
      <c r="F2808" s="10" t="s">
        <v>472</v>
      </c>
      <c r="G2808" s="10">
        <v>36</v>
      </c>
      <c r="H2808" s="11" t="s">
        <v>910</v>
      </c>
    </row>
    <row r="2809" spans="1:8">
      <c r="A2809" s="10" t="s">
        <v>464</v>
      </c>
      <c r="B2809" s="10" t="str">
        <f>MID(base_piv2[[#This Row],[fnr fylke]],4,25)</f>
        <v>Troms</v>
      </c>
      <c r="C2809" s="10" t="s">
        <v>880</v>
      </c>
      <c r="D2809" s="10" t="str">
        <f>MID(base_piv2[[#This Row],[knr kommune]],6,25)</f>
        <v xml:space="preserve">Karlsøy </v>
      </c>
      <c r="E2809" s="10" t="str">
        <f>CONCATENATE(base_piv2[[#This Row],[kommune]]," (",base_piv2[[#This Row],[fotoår]],")")</f>
        <v>Karlsøy  (2006)</v>
      </c>
      <c r="F2809" s="10" t="s">
        <v>467</v>
      </c>
      <c r="G2809" s="10">
        <v>15</v>
      </c>
      <c r="H2809" s="11" t="s">
        <v>910</v>
      </c>
    </row>
    <row r="2810" spans="1:8">
      <c r="A2810" s="10" t="s">
        <v>464</v>
      </c>
      <c r="B2810" s="10" t="str">
        <f>MID(base_piv2[[#This Row],[fnr fylke]],4,25)</f>
        <v>Troms</v>
      </c>
      <c r="C2810" s="10" t="s">
        <v>880</v>
      </c>
      <c r="D2810" s="10" t="str">
        <f>MID(base_piv2[[#This Row],[knr kommune]],6,25)</f>
        <v xml:space="preserve">Karlsøy </v>
      </c>
      <c r="E2810" s="10" t="str">
        <f>CONCATENATE(base_piv2[[#This Row],[kommune]]," (",base_piv2[[#This Row],[fotoår]],")")</f>
        <v>Karlsøy  (2006)</v>
      </c>
      <c r="F2810" s="10" t="s">
        <v>466</v>
      </c>
      <c r="G2810" s="10">
        <v>10</v>
      </c>
      <c r="H2810" s="11" t="s">
        <v>910</v>
      </c>
    </row>
    <row r="2811" spans="1:8">
      <c r="A2811" s="10" t="s">
        <v>464</v>
      </c>
      <c r="B2811" s="10" t="str">
        <f>MID(base_piv2[[#This Row],[fnr fylke]],4,25)</f>
        <v>Troms</v>
      </c>
      <c r="C2811" s="10" t="s">
        <v>880</v>
      </c>
      <c r="D2811" s="10" t="str">
        <f>MID(base_piv2[[#This Row],[knr kommune]],6,25)</f>
        <v xml:space="preserve">Karlsøy </v>
      </c>
      <c r="E2811" s="10" t="str">
        <f>CONCATENATE(base_piv2[[#This Row],[kommune]]," (",base_piv2[[#This Row],[fotoår]],")")</f>
        <v>Karlsøy  (2006)</v>
      </c>
      <c r="F2811" s="10" t="s">
        <v>468</v>
      </c>
      <c r="G2811" s="10">
        <v>3</v>
      </c>
      <c r="H2811" s="11" t="s">
        <v>910</v>
      </c>
    </row>
    <row r="2812" spans="1:8">
      <c r="A2812" s="10" t="s">
        <v>464</v>
      </c>
      <c r="B2812" s="10" t="str">
        <f>MID(base_piv2[[#This Row],[fnr fylke]],4,25)</f>
        <v>Troms</v>
      </c>
      <c r="C2812" s="10" t="s">
        <v>880</v>
      </c>
      <c r="D2812" s="10" t="str">
        <f>MID(base_piv2[[#This Row],[knr kommune]],6,25)</f>
        <v xml:space="preserve">Karlsøy </v>
      </c>
      <c r="E2812" s="10" t="str">
        <f>CONCATENATE(base_piv2[[#This Row],[kommune]]," (",base_piv2[[#This Row],[fotoår]],")")</f>
        <v>Karlsøy  (2006)</v>
      </c>
      <c r="F2812" s="10" t="s">
        <v>918</v>
      </c>
      <c r="G2812" s="10">
        <v>11</v>
      </c>
      <c r="H2812" s="11" t="s">
        <v>910</v>
      </c>
    </row>
    <row r="2813" spans="1:8">
      <c r="A2813" s="10" t="s">
        <v>464</v>
      </c>
      <c r="B2813" s="10" t="str">
        <f>MID(base_piv2[[#This Row],[fnr fylke]],4,25)</f>
        <v>Troms</v>
      </c>
      <c r="C2813" s="10" t="s">
        <v>880</v>
      </c>
      <c r="D2813" s="10" t="str">
        <f>MID(base_piv2[[#This Row],[knr kommune]],6,25)</f>
        <v xml:space="preserve">Karlsøy </v>
      </c>
      <c r="E2813" s="10" t="str">
        <f>CONCATENATE(base_piv2[[#This Row],[kommune]]," (",base_piv2[[#This Row],[fotoår]],")")</f>
        <v>Karlsøy  (2006)</v>
      </c>
      <c r="F2813" s="10" t="s">
        <v>470</v>
      </c>
      <c r="G2813" s="10">
        <v>4</v>
      </c>
      <c r="H2813" s="11" t="s">
        <v>910</v>
      </c>
    </row>
    <row r="2814" spans="1:8">
      <c r="A2814" s="10" t="s">
        <v>464</v>
      </c>
      <c r="B2814" s="10" t="str">
        <f>MID(base_piv2[[#This Row],[fnr fylke]],4,25)</f>
        <v>Troms</v>
      </c>
      <c r="C2814" s="10" t="s">
        <v>880</v>
      </c>
      <c r="D2814" s="10" t="str">
        <f>MID(base_piv2[[#This Row],[knr kommune]],6,25)</f>
        <v xml:space="preserve">Karlsøy </v>
      </c>
      <c r="E2814" s="10" t="str">
        <f>CONCATENATE(base_piv2[[#This Row],[kommune]]," (",base_piv2[[#This Row],[fotoår]],")")</f>
        <v>Karlsøy  (2006)</v>
      </c>
      <c r="F2814" s="10" t="s">
        <v>471</v>
      </c>
      <c r="G2814" s="10">
        <v>3</v>
      </c>
      <c r="H2814" s="11" t="s">
        <v>910</v>
      </c>
    </row>
    <row r="2815" spans="1:8">
      <c r="A2815" s="10" t="s">
        <v>464</v>
      </c>
      <c r="B2815" s="10" t="str">
        <f>MID(base_piv2[[#This Row],[fnr fylke]],4,25)</f>
        <v>Troms</v>
      </c>
      <c r="C2815" s="10" t="s">
        <v>880</v>
      </c>
      <c r="D2815" s="10" t="str">
        <f>MID(base_piv2[[#This Row],[knr kommune]],6,25)</f>
        <v xml:space="preserve">Karlsøy </v>
      </c>
      <c r="E2815" s="10" t="str">
        <f>CONCATENATE(base_piv2[[#This Row],[kommune]]," (",base_piv2[[#This Row],[fotoår]],")")</f>
        <v>Karlsøy  (2006)</v>
      </c>
      <c r="F2815" s="10" t="s">
        <v>472</v>
      </c>
      <c r="G2815" s="10">
        <v>0</v>
      </c>
      <c r="H2815" s="11" t="s">
        <v>910</v>
      </c>
    </row>
    <row r="2816" spans="1:8">
      <c r="A2816" s="10" t="s">
        <v>464</v>
      </c>
      <c r="B2816" s="10" t="str">
        <f>MID(base_piv2[[#This Row],[fnr fylke]],4,25)</f>
        <v>Troms</v>
      </c>
      <c r="C2816" s="10" t="s">
        <v>881</v>
      </c>
      <c r="D2816" s="10" t="str">
        <f>MID(base_piv2[[#This Row],[knr kommune]],6,25)</f>
        <v xml:space="preserve">Lyngen </v>
      </c>
      <c r="E2816" s="10" t="str">
        <f>CONCATENATE(base_piv2[[#This Row],[kommune]]," (",base_piv2[[#This Row],[fotoår]],")")</f>
        <v>Lyngen  (2006)</v>
      </c>
      <c r="F2816" s="10" t="s">
        <v>467</v>
      </c>
      <c r="G2816" s="10">
        <v>21</v>
      </c>
      <c r="H2816" s="11" t="s">
        <v>910</v>
      </c>
    </row>
    <row r="2817" spans="1:8">
      <c r="A2817" s="10" t="s">
        <v>464</v>
      </c>
      <c r="B2817" s="10" t="str">
        <f>MID(base_piv2[[#This Row],[fnr fylke]],4,25)</f>
        <v>Troms</v>
      </c>
      <c r="C2817" s="10" t="s">
        <v>881</v>
      </c>
      <c r="D2817" s="10" t="str">
        <f>MID(base_piv2[[#This Row],[knr kommune]],6,25)</f>
        <v xml:space="preserve">Lyngen </v>
      </c>
      <c r="E2817" s="10" t="str">
        <f>CONCATENATE(base_piv2[[#This Row],[kommune]]," (",base_piv2[[#This Row],[fotoår]],")")</f>
        <v>Lyngen  (2006)</v>
      </c>
      <c r="F2817" s="10" t="s">
        <v>466</v>
      </c>
      <c r="G2817" s="10">
        <v>5</v>
      </c>
      <c r="H2817" s="11" t="s">
        <v>910</v>
      </c>
    </row>
    <row r="2818" spans="1:8">
      <c r="A2818" s="10" t="s">
        <v>464</v>
      </c>
      <c r="B2818" s="10" t="str">
        <f>MID(base_piv2[[#This Row],[fnr fylke]],4,25)</f>
        <v>Troms</v>
      </c>
      <c r="C2818" s="10" t="s">
        <v>881</v>
      </c>
      <c r="D2818" s="10" t="str">
        <f>MID(base_piv2[[#This Row],[knr kommune]],6,25)</f>
        <v xml:space="preserve">Lyngen </v>
      </c>
      <c r="E2818" s="10" t="str">
        <f>CONCATENATE(base_piv2[[#This Row],[kommune]]," (",base_piv2[[#This Row],[fotoår]],")")</f>
        <v>Lyngen  (2006)</v>
      </c>
      <c r="F2818" s="10" t="s">
        <v>468</v>
      </c>
      <c r="G2818" s="10">
        <v>8</v>
      </c>
      <c r="H2818" s="11" t="s">
        <v>910</v>
      </c>
    </row>
    <row r="2819" spans="1:8">
      <c r="A2819" s="10" t="s">
        <v>464</v>
      </c>
      <c r="B2819" s="10" t="str">
        <f>MID(base_piv2[[#This Row],[fnr fylke]],4,25)</f>
        <v>Troms</v>
      </c>
      <c r="C2819" s="10" t="s">
        <v>881</v>
      </c>
      <c r="D2819" s="10" t="str">
        <f>MID(base_piv2[[#This Row],[knr kommune]],6,25)</f>
        <v xml:space="preserve">Lyngen </v>
      </c>
      <c r="E2819" s="10" t="str">
        <f>CONCATENATE(base_piv2[[#This Row],[kommune]]," (",base_piv2[[#This Row],[fotoår]],")")</f>
        <v>Lyngen  (2006)</v>
      </c>
      <c r="F2819" s="10" t="s">
        <v>918</v>
      </c>
      <c r="G2819" s="10">
        <v>8</v>
      </c>
      <c r="H2819" s="11" t="s">
        <v>910</v>
      </c>
    </row>
    <row r="2820" spans="1:8">
      <c r="A2820" s="10" t="s">
        <v>464</v>
      </c>
      <c r="B2820" s="10" t="str">
        <f>MID(base_piv2[[#This Row],[fnr fylke]],4,25)</f>
        <v>Troms</v>
      </c>
      <c r="C2820" s="10" t="s">
        <v>881</v>
      </c>
      <c r="D2820" s="10" t="str">
        <f>MID(base_piv2[[#This Row],[knr kommune]],6,25)</f>
        <v xml:space="preserve">Lyngen </v>
      </c>
      <c r="E2820" s="10" t="str">
        <f>CONCATENATE(base_piv2[[#This Row],[kommune]]," (",base_piv2[[#This Row],[fotoår]],")")</f>
        <v>Lyngen  (2006)</v>
      </c>
      <c r="F2820" s="10" t="s">
        <v>470</v>
      </c>
      <c r="G2820" s="10">
        <v>4</v>
      </c>
      <c r="H2820" s="11" t="s">
        <v>910</v>
      </c>
    </row>
    <row r="2821" spans="1:8">
      <c r="A2821" s="10" t="s">
        <v>464</v>
      </c>
      <c r="B2821" s="10" t="str">
        <f>MID(base_piv2[[#This Row],[fnr fylke]],4,25)</f>
        <v>Troms</v>
      </c>
      <c r="C2821" s="10" t="s">
        <v>881</v>
      </c>
      <c r="D2821" s="10" t="str">
        <f>MID(base_piv2[[#This Row],[knr kommune]],6,25)</f>
        <v xml:space="preserve">Lyngen </v>
      </c>
      <c r="E2821" s="10" t="str">
        <f>CONCATENATE(base_piv2[[#This Row],[kommune]]," (",base_piv2[[#This Row],[fotoår]],")")</f>
        <v>Lyngen  (2006)</v>
      </c>
      <c r="F2821" s="10" t="s">
        <v>471</v>
      </c>
      <c r="G2821" s="10">
        <v>0</v>
      </c>
      <c r="H2821" s="11" t="s">
        <v>910</v>
      </c>
    </row>
    <row r="2822" spans="1:8">
      <c r="A2822" s="10" t="s">
        <v>464</v>
      </c>
      <c r="B2822" s="10" t="str">
        <f>MID(base_piv2[[#This Row],[fnr fylke]],4,25)</f>
        <v>Troms</v>
      </c>
      <c r="C2822" s="10" t="s">
        <v>881</v>
      </c>
      <c r="D2822" s="10" t="str">
        <f>MID(base_piv2[[#This Row],[knr kommune]],6,25)</f>
        <v xml:space="preserve">Lyngen </v>
      </c>
      <c r="E2822" s="10" t="str">
        <f>CONCATENATE(base_piv2[[#This Row],[kommune]]," (",base_piv2[[#This Row],[fotoår]],")")</f>
        <v>Lyngen  (2006)</v>
      </c>
      <c r="F2822" s="10" t="s">
        <v>472</v>
      </c>
      <c r="G2822" s="10">
        <v>1</v>
      </c>
      <c r="H2822" s="11" t="s">
        <v>910</v>
      </c>
    </row>
    <row r="2823" spans="1:8">
      <c r="A2823" s="10" t="s">
        <v>464</v>
      </c>
      <c r="B2823" s="10" t="str">
        <f>MID(base_piv2[[#This Row],[fnr fylke]],4,25)</f>
        <v>Troms</v>
      </c>
      <c r="C2823" s="10" t="s">
        <v>882</v>
      </c>
      <c r="D2823" s="10" t="str">
        <f>MID(base_piv2[[#This Row],[knr kommune]],6,25)</f>
        <v xml:space="preserve">Storfjord </v>
      </c>
      <c r="E2823" s="10" t="str">
        <f>CONCATENATE(base_piv2[[#This Row],[kommune]]," (",base_piv2[[#This Row],[fotoår]],")")</f>
        <v>Storfjord  (2006)</v>
      </c>
      <c r="F2823" s="10" t="s">
        <v>467</v>
      </c>
      <c r="G2823" s="10">
        <v>3</v>
      </c>
      <c r="H2823" s="11" t="s">
        <v>910</v>
      </c>
    </row>
    <row r="2824" spans="1:8">
      <c r="A2824" s="10" t="s">
        <v>464</v>
      </c>
      <c r="B2824" s="10" t="str">
        <f>MID(base_piv2[[#This Row],[fnr fylke]],4,25)</f>
        <v>Troms</v>
      </c>
      <c r="C2824" s="10" t="s">
        <v>882</v>
      </c>
      <c r="D2824" s="10" t="str">
        <f>MID(base_piv2[[#This Row],[knr kommune]],6,25)</f>
        <v xml:space="preserve">Storfjord </v>
      </c>
      <c r="E2824" s="10" t="str">
        <f>CONCATENATE(base_piv2[[#This Row],[kommune]]," (",base_piv2[[#This Row],[fotoår]],")")</f>
        <v>Storfjord  (2006)</v>
      </c>
      <c r="F2824" s="10" t="s">
        <v>466</v>
      </c>
      <c r="G2824" s="10">
        <v>0</v>
      </c>
      <c r="H2824" s="11" t="s">
        <v>910</v>
      </c>
    </row>
    <row r="2825" spans="1:8">
      <c r="A2825" s="10" t="s">
        <v>464</v>
      </c>
      <c r="B2825" s="10" t="str">
        <f>MID(base_piv2[[#This Row],[fnr fylke]],4,25)</f>
        <v>Troms</v>
      </c>
      <c r="C2825" s="10" t="s">
        <v>882</v>
      </c>
      <c r="D2825" s="10" t="str">
        <f>MID(base_piv2[[#This Row],[knr kommune]],6,25)</f>
        <v xml:space="preserve">Storfjord </v>
      </c>
      <c r="E2825" s="10" t="str">
        <f>CONCATENATE(base_piv2[[#This Row],[kommune]]," (",base_piv2[[#This Row],[fotoår]],")")</f>
        <v>Storfjord  (2006)</v>
      </c>
      <c r="F2825" s="10" t="s">
        <v>468</v>
      </c>
      <c r="G2825" s="10">
        <v>0</v>
      </c>
      <c r="H2825" s="11" t="s">
        <v>910</v>
      </c>
    </row>
    <row r="2826" spans="1:8">
      <c r="A2826" s="10" t="s">
        <v>464</v>
      </c>
      <c r="B2826" s="10" t="str">
        <f>MID(base_piv2[[#This Row],[fnr fylke]],4,25)</f>
        <v>Troms</v>
      </c>
      <c r="C2826" s="10" t="s">
        <v>882</v>
      </c>
      <c r="D2826" s="10" t="str">
        <f>MID(base_piv2[[#This Row],[knr kommune]],6,25)</f>
        <v xml:space="preserve">Storfjord </v>
      </c>
      <c r="E2826" s="10" t="str">
        <f>CONCATENATE(base_piv2[[#This Row],[kommune]]," (",base_piv2[[#This Row],[fotoår]],")")</f>
        <v>Storfjord  (2006)</v>
      </c>
      <c r="F2826" s="10" t="s">
        <v>918</v>
      </c>
      <c r="G2826" s="10">
        <v>0</v>
      </c>
      <c r="H2826" s="11" t="s">
        <v>910</v>
      </c>
    </row>
    <row r="2827" spans="1:8">
      <c r="A2827" s="10" t="s">
        <v>464</v>
      </c>
      <c r="B2827" s="10" t="str">
        <f>MID(base_piv2[[#This Row],[fnr fylke]],4,25)</f>
        <v>Troms</v>
      </c>
      <c r="C2827" s="10" t="s">
        <v>882</v>
      </c>
      <c r="D2827" s="10" t="str">
        <f>MID(base_piv2[[#This Row],[knr kommune]],6,25)</f>
        <v xml:space="preserve">Storfjord </v>
      </c>
      <c r="E2827" s="10" t="str">
        <f>CONCATENATE(base_piv2[[#This Row],[kommune]]," (",base_piv2[[#This Row],[fotoår]],")")</f>
        <v>Storfjord  (2006)</v>
      </c>
      <c r="F2827" s="10" t="s">
        <v>470</v>
      </c>
      <c r="G2827" s="10">
        <v>2</v>
      </c>
      <c r="H2827" s="11" t="s">
        <v>910</v>
      </c>
    </row>
    <row r="2828" spans="1:8">
      <c r="A2828" s="10" t="s">
        <v>464</v>
      </c>
      <c r="B2828" s="10" t="str">
        <f>MID(base_piv2[[#This Row],[fnr fylke]],4,25)</f>
        <v>Troms</v>
      </c>
      <c r="C2828" s="10" t="s">
        <v>882</v>
      </c>
      <c r="D2828" s="10" t="str">
        <f>MID(base_piv2[[#This Row],[knr kommune]],6,25)</f>
        <v xml:space="preserve">Storfjord </v>
      </c>
      <c r="E2828" s="10" t="str">
        <f>CONCATENATE(base_piv2[[#This Row],[kommune]]," (",base_piv2[[#This Row],[fotoår]],")")</f>
        <v>Storfjord  (2006)</v>
      </c>
      <c r="F2828" s="10" t="s">
        <v>471</v>
      </c>
      <c r="G2828" s="10">
        <v>1</v>
      </c>
      <c r="H2828" s="11" t="s">
        <v>910</v>
      </c>
    </row>
    <row r="2829" spans="1:8">
      <c r="A2829" s="10" t="s">
        <v>464</v>
      </c>
      <c r="B2829" s="10" t="str">
        <f>MID(base_piv2[[#This Row],[fnr fylke]],4,25)</f>
        <v>Troms</v>
      </c>
      <c r="C2829" s="10" t="s">
        <v>882</v>
      </c>
      <c r="D2829" s="10" t="str">
        <f>MID(base_piv2[[#This Row],[knr kommune]],6,25)</f>
        <v xml:space="preserve">Storfjord </v>
      </c>
      <c r="E2829" s="10" t="str">
        <f>CONCATENATE(base_piv2[[#This Row],[kommune]]," (",base_piv2[[#This Row],[fotoår]],")")</f>
        <v>Storfjord  (2006)</v>
      </c>
      <c r="F2829" s="10" t="s">
        <v>472</v>
      </c>
      <c r="G2829" s="10">
        <v>1</v>
      </c>
      <c r="H2829" s="11" t="s">
        <v>910</v>
      </c>
    </row>
    <row r="2830" spans="1:8">
      <c r="A2830" s="10" t="s">
        <v>464</v>
      </c>
      <c r="B2830" s="10" t="str">
        <f>MID(base_piv2[[#This Row],[fnr fylke]],4,25)</f>
        <v>Troms</v>
      </c>
      <c r="C2830" s="10" t="s">
        <v>883</v>
      </c>
      <c r="D2830" s="10" t="str">
        <f>MID(base_piv2[[#This Row],[knr kommune]],6,25)</f>
        <v xml:space="preserve">Kåfjord </v>
      </c>
      <c r="E2830" s="10" t="str">
        <f>CONCATENATE(base_piv2[[#This Row],[kommune]]," (",base_piv2[[#This Row],[fotoår]],")")</f>
        <v>Kåfjord  (2006)</v>
      </c>
      <c r="F2830" s="10" t="s">
        <v>467</v>
      </c>
      <c r="G2830" s="10">
        <v>27</v>
      </c>
      <c r="H2830" s="11" t="s">
        <v>910</v>
      </c>
    </row>
    <row r="2831" spans="1:8">
      <c r="A2831" s="10" t="s">
        <v>464</v>
      </c>
      <c r="B2831" s="10" t="str">
        <f>MID(base_piv2[[#This Row],[fnr fylke]],4,25)</f>
        <v>Troms</v>
      </c>
      <c r="C2831" s="10" t="s">
        <v>883</v>
      </c>
      <c r="D2831" s="10" t="str">
        <f>MID(base_piv2[[#This Row],[knr kommune]],6,25)</f>
        <v xml:space="preserve">Kåfjord </v>
      </c>
      <c r="E2831" s="10" t="str">
        <f>CONCATENATE(base_piv2[[#This Row],[kommune]]," (",base_piv2[[#This Row],[fotoår]],")")</f>
        <v>Kåfjord  (2006)</v>
      </c>
      <c r="F2831" s="10" t="s">
        <v>466</v>
      </c>
      <c r="G2831" s="10">
        <v>4</v>
      </c>
      <c r="H2831" s="11" t="s">
        <v>910</v>
      </c>
    </row>
    <row r="2832" spans="1:8">
      <c r="A2832" s="10" t="s">
        <v>464</v>
      </c>
      <c r="B2832" s="10" t="str">
        <f>MID(base_piv2[[#This Row],[fnr fylke]],4,25)</f>
        <v>Troms</v>
      </c>
      <c r="C2832" s="10" t="s">
        <v>883</v>
      </c>
      <c r="D2832" s="10" t="str">
        <f>MID(base_piv2[[#This Row],[knr kommune]],6,25)</f>
        <v xml:space="preserve">Kåfjord </v>
      </c>
      <c r="E2832" s="10" t="str">
        <f>CONCATENATE(base_piv2[[#This Row],[kommune]]," (",base_piv2[[#This Row],[fotoår]],")")</f>
        <v>Kåfjord  (2006)</v>
      </c>
      <c r="F2832" s="10" t="s">
        <v>468</v>
      </c>
      <c r="G2832" s="10">
        <v>4</v>
      </c>
      <c r="H2832" s="11" t="s">
        <v>910</v>
      </c>
    </row>
    <row r="2833" spans="1:8">
      <c r="A2833" s="10" t="s">
        <v>464</v>
      </c>
      <c r="B2833" s="10" t="str">
        <f>MID(base_piv2[[#This Row],[fnr fylke]],4,25)</f>
        <v>Troms</v>
      </c>
      <c r="C2833" s="10" t="s">
        <v>883</v>
      </c>
      <c r="D2833" s="10" t="str">
        <f>MID(base_piv2[[#This Row],[knr kommune]],6,25)</f>
        <v xml:space="preserve">Kåfjord </v>
      </c>
      <c r="E2833" s="10" t="str">
        <f>CONCATENATE(base_piv2[[#This Row],[kommune]]," (",base_piv2[[#This Row],[fotoår]],")")</f>
        <v>Kåfjord  (2006)</v>
      </c>
      <c r="F2833" s="10" t="s">
        <v>918</v>
      </c>
      <c r="G2833" s="10">
        <v>47</v>
      </c>
      <c r="H2833" s="11" t="s">
        <v>910</v>
      </c>
    </row>
    <row r="2834" spans="1:8">
      <c r="A2834" s="10" t="s">
        <v>464</v>
      </c>
      <c r="B2834" s="10" t="str">
        <f>MID(base_piv2[[#This Row],[fnr fylke]],4,25)</f>
        <v>Troms</v>
      </c>
      <c r="C2834" s="10" t="s">
        <v>883</v>
      </c>
      <c r="D2834" s="10" t="str">
        <f>MID(base_piv2[[#This Row],[knr kommune]],6,25)</f>
        <v xml:space="preserve">Kåfjord </v>
      </c>
      <c r="E2834" s="10" t="str">
        <f>CONCATENATE(base_piv2[[#This Row],[kommune]]," (",base_piv2[[#This Row],[fotoår]],")")</f>
        <v>Kåfjord  (2006)</v>
      </c>
      <c r="F2834" s="10" t="s">
        <v>470</v>
      </c>
      <c r="G2834" s="10">
        <v>1</v>
      </c>
      <c r="H2834" s="11" t="s">
        <v>910</v>
      </c>
    </row>
    <row r="2835" spans="1:8">
      <c r="A2835" s="10" t="s">
        <v>464</v>
      </c>
      <c r="B2835" s="10" t="str">
        <f>MID(base_piv2[[#This Row],[fnr fylke]],4,25)</f>
        <v>Troms</v>
      </c>
      <c r="C2835" s="10" t="s">
        <v>883</v>
      </c>
      <c r="D2835" s="10" t="str">
        <f>MID(base_piv2[[#This Row],[knr kommune]],6,25)</f>
        <v xml:space="preserve">Kåfjord </v>
      </c>
      <c r="E2835" s="10" t="str">
        <f>CONCATENATE(base_piv2[[#This Row],[kommune]]," (",base_piv2[[#This Row],[fotoår]],")")</f>
        <v>Kåfjord  (2006)</v>
      </c>
      <c r="F2835" s="10" t="s">
        <v>471</v>
      </c>
      <c r="G2835" s="10">
        <v>3</v>
      </c>
      <c r="H2835" s="11" t="s">
        <v>910</v>
      </c>
    </row>
    <row r="2836" spans="1:8">
      <c r="A2836" s="10" t="s">
        <v>464</v>
      </c>
      <c r="B2836" s="10" t="str">
        <f>MID(base_piv2[[#This Row],[fnr fylke]],4,25)</f>
        <v>Troms</v>
      </c>
      <c r="C2836" s="10" t="s">
        <v>883</v>
      </c>
      <c r="D2836" s="10" t="str">
        <f>MID(base_piv2[[#This Row],[knr kommune]],6,25)</f>
        <v xml:space="preserve">Kåfjord </v>
      </c>
      <c r="E2836" s="10" t="str">
        <f>CONCATENATE(base_piv2[[#This Row],[kommune]]," (",base_piv2[[#This Row],[fotoår]],")")</f>
        <v>Kåfjord  (2006)</v>
      </c>
      <c r="F2836" s="10" t="s">
        <v>472</v>
      </c>
      <c r="G2836" s="10">
        <v>1</v>
      </c>
      <c r="H2836" s="11" t="s">
        <v>910</v>
      </c>
    </row>
    <row r="2837" spans="1:8">
      <c r="A2837" s="10" t="s">
        <v>464</v>
      </c>
      <c r="B2837" s="10" t="str">
        <f>MID(base_piv2[[#This Row],[fnr fylke]],4,25)</f>
        <v>Troms</v>
      </c>
      <c r="C2837" s="10" t="s">
        <v>884</v>
      </c>
      <c r="D2837" s="10" t="str">
        <f>MID(base_piv2[[#This Row],[knr kommune]],6,25)</f>
        <v xml:space="preserve">Skjervøy </v>
      </c>
      <c r="E2837" s="10" t="str">
        <f>CONCATENATE(base_piv2[[#This Row],[kommune]]," (",base_piv2[[#This Row],[fotoår]],")")</f>
        <v>Skjervøy  (2006)</v>
      </c>
      <c r="F2837" s="10" t="s">
        <v>467</v>
      </c>
      <c r="G2837" s="10">
        <v>4</v>
      </c>
      <c r="H2837" s="11" t="s">
        <v>910</v>
      </c>
    </row>
    <row r="2838" spans="1:8">
      <c r="A2838" s="10" t="s">
        <v>464</v>
      </c>
      <c r="B2838" s="10" t="str">
        <f>MID(base_piv2[[#This Row],[fnr fylke]],4,25)</f>
        <v>Troms</v>
      </c>
      <c r="C2838" s="10" t="s">
        <v>884</v>
      </c>
      <c r="D2838" s="10" t="str">
        <f>MID(base_piv2[[#This Row],[knr kommune]],6,25)</f>
        <v xml:space="preserve">Skjervøy </v>
      </c>
      <c r="E2838" s="10" t="str">
        <f>CONCATENATE(base_piv2[[#This Row],[kommune]]," (",base_piv2[[#This Row],[fotoår]],")")</f>
        <v>Skjervøy  (2006)</v>
      </c>
      <c r="F2838" s="10" t="s">
        <v>466</v>
      </c>
      <c r="G2838" s="10">
        <v>5</v>
      </c>
      <c r="H2838" s="11" t="s">
        <v>910</v>
      </c>
    </row>
    <row r="2839" spans="1:8">
      <c r="A2839" s="10" t="s">
        <v>464</v>
      </c>
      <c r="B2839" s="10" t="str">
        <f>MID(base_piv2[[#This Row],[fnr fylke]],4,25)</f>
        <v>Troms</v>
      </c>
      <c r="C2839" s="10" t="s">
        <v>884</v>
      </c>
      <c r="D2839" s="10" t="str">
        <f>MID(base_piv2[[#This Row],[knr kommune]],6,25)</f>
        <v xml:space="preserve">Skjervøy </v>
      </c>
      <c r="E2839" s="10" t="str">
        <f>CONCATENATE(base_piv2[[#This Row],[kommune]]," (",base_piv2[[#This Row],[fotoår]],")")</f>
        <v>Skjervøy  (2006)</v>
      </c>
      <c r="F2839" s="10" t="s">
        <v>468</v>
      </c>
      <c r="G2839" s="10">
        <v>0</v>
      </c>
      <c r="H2839" s="11" t="s">
        <v>910</v>
      </c>
    </row>
    <row r="2840" spans="1:8">
      <c r="A2840" s="10" t="s">
        <v>464</v>
      </c>
      <c r="B2840" s="10" t="str">
        <f>MID(base_piv2[[#This Row],[fnr fylke]],4,25)</f>
        <v>Troms</v>
      </c>
      <c r="C2840" s="10" t="s">
        <v>884</v>
      </c>
      <c r="D2840" s="10" t="str">
        <f>MID(base_piv2[[#This Row],[knr kommune]],6,25)</f>
        <v xml:space="preserve">Skjervøy </v>
      </c>
      <c r="E2840" s="10" t="str">
        <f>CONCATENATE(base_piv2[[#This Row],[kommune]]," (",base_piv2[[#This Row],[fotoår]],")")</f>
        <v>Skjervøy  (2006)</v>
      </c>
      <c r="F2840" s="10" t="s">
        <v>918</v>
      </c>
      <c r="G2840" s="10">
        <v>0</v>
      </c>
      <c r="H2840" s="11" t="s">
        <v>910</v>
      </c>
    </row>
    <row r="2841" spans="1:8">
      <c r="A2841" s="10" t="s">
        <v>464</v>
      </c>
      <c r="B2841" s="10" t="str">
        <f>MID(base_piv2[[#This Row],[fnr fylke]],4,25)</f>
        <v>Troms</v>
      </c>
      <c r="C2841" s="10" t="s">
        <v>884</v>
      </c>
      <c r="D2841" s="10" t="str">
        <f>MID(base_piv2[[#This Row],[knr kommune]],6,25)</f>
        <v xml:space="preserve">Skjervøy </v>
      </c>
      <c r="E2841" s="10" t="str">
        <f>CONCATENATE(base_piv2[[#This Row],[kommune]]," (",base_piv2[[#This Row],[fotoår]],")")</f>
        <v>Skjervøy  (2006)</v>
      </c>
      <c r="F2841" s="10" t="s">
        <v>470</v>
      </c>
      <c r="G2841" s="10">
        <v>1</v>
      </c>
      <c r="H2841" s="11" t="s">
        <v>910</v>
      </c>
    </row>
    <row r="2842" spans="1:8">
      <c r="A2842" s="10" t="s">
        <v>464</v>
      </c>
      <c r="B2842" s="10" t="str">
        <f>MID(base_piv2[[#This Row],[fnr fylke]],4,25)</f>
        <v>Troms</v>
      </c>
      <c r="C2842" s="10" t="s">
        <v>884</v>
      </c>
      <c r="D2842" s="10" t="str">
        <f>MID(base_piv2[[#This Row],[knr kommune]],6,25)</f>
        <v xml:space="preserve">Skjervøy </v>
      </c>
      <c r="E2842" s="10" t="str">
        <f>CONCATENATE(base_piv2[[#This Row],[kommune]]," (",base_piv2[[#This Row],[fotoår]],")")</f>
        <v>Skjervøy  (2006)</v>
      </c>
      <c r="F2842" s="10" t="s">
        <v>471</v>
      </c>
      <c r="G2842" s="10">
        <v>0</v>
      </c>
      <c r="H2842" s="11" t="s">
        <v>910</v>
      </c>
    </row>
    <row r="2843" spans="1:8">
      <c r="A2843" s="10" t="s">
        <v>464</v>
      </c>
      <c r="B2843" s="10" t="str">
        <f>MID(base_piv2[[#This Row],[fnr fylke]],4,25)</f>
        <v>Troms</v>
      </c>
      <c r="C2843" s="10" t="s">
        <v>884</v>
      </c>
      <c r="D2843" s="10" t="str">
        <f>MID(base_piv2[[#This Row],[knr kommune]],6,25)</f>
        <v xml:space="preserve">Skjervøy </v>
      </c>
      <c r="E2843" s="10" t="str">
        <f>CONCATENATE(base_piv2[[#This Row],[kommune]]," (",base_piv2[[#This Row],[fotoår]],")")</f>
        <v>Skjervøy  (2006)</v>
      </c>
      <c r="F2843" s="10" t="s">
        <v>472</v>
      </c>
      <c r="G2843" s="10">
        <v>0</v>
      </c>
      <c r="H2843" s="11" t="s">
        <v>910</v>
      </c>
    </row>
    <row r="2844" spans="1:8">
      <c r="A2844" s="10" t="s">
        <v>464</v>
      </c>
      <c r="B2844" s="10" t="str">
        <f>MID(base_piv2[[#This Row],[fnr fylke]],4,25)</f>
        <v>Troms</v>
      </c>
      <c r="C2844" s="10" t="s">
        <v>885</v>
      </c>
      <c r="D2844" s="10" t="str">
        <f>MID(base_piv2[[#This Row],[knr kommune]],6,25)</f>
        <v xml:space="preserve">Nordreisa </v>
      </c>
      <c r="E2844" s="10" t="str">
        <f>CONCATENATE(base_piv2[[#This Row],[kommune]]," (",base_piv2[[#This Row],[fotoår]],")")</f>
        <v>Nordreisa  (2006)</v>
      </c>
      <c r="F2844" s="10" t="s">
        <v>467</v>
      </c>
      <c r="G2844" s="10">
        <v>18</v>
      </c>
      <c r="H2844" s="11" t="s">
        <v>910</v>
      </c>
    </row>
    <row r="2845" spans="1:8">
      <c r="A2845" s="10" t="s">
        <v>464</v>
      </c>
      <c r="B2845" s="10" t="str">
        <f>MID(base_piv2[[#This Row],[fnr fylke]],4,25)</f>
        <v>Troms</v>
      </c>
      <c r="C2845" s="10" t="s">
        <v>885</v>
      </c>
      <c r="D2845" s="10" t="str">
        <f>MID(base_piv2[[#This Row],[knr kommune]],6,25)</f>
        <v xml:space="preserve">Nordreisa </v>
      </c>
      <c r="E2845" s="10" t="str">
        <f>CONCATENATE(base_piv2[[#This Row],[kommune]]," (",base_piv2[[#This Row],[fotoår]],")")</f>
        <v>Nordreisa  (2006)</v>
      </c>
      <c r="F2845" s="10" t="s">
        <v>466</v>
      </c>
      <c r="G2845" s="10">
        <v>7</v>
      </c>
      <c r="H2845" s="11" t="s">
        <v>910</v>
      </c>
    </row>
    <row r="2846" spans="1:8">
      <c r="A2846" s="10" t="s">
        <v>464</v>
      </c>
      <c r="B2846" s="10" t="str">
        <f>MID(base_piv2[[#This Row],[fnr fylke]],4,25)</f>
        <v>Troms</v>
      </c>
      <c r="C2846" s="10" t="s">
        <v>885</v>
      </c>
      <c r="D2846" s="10" t="str">
        <f>MID(base_piv2[[#This Row],[knr kommune]],6,25)</f>
        <v xml:space="preserve">Nordreisa </v>
      </c>
      <c r="E2846" s="10" t="str">
        <f>CONCATENATE(base_piv2[[#This Row],[kommune]]," (",base_piv2[[#This Row],[fotoår]],")")</f>
        <v>Nordreisa  (2006)</v>
      </c>
      <c r="F2846" s="10" t="s">
        <v>468</v>
      </c>
      <c r="G2846" s="10">
        <v>4</v>
      </c>
      <c r="H2846" s="11" t="s">
        <v>910</v>
      </c>
    </row>
    <row r="2847" spans="1:8">
      <c r="A2847" s="10" t="s">
        <v>464</v>
      </c>
      <c r="B2847" s="10" t="str">
        <f>MID(base_piv2[[#This Row],[fnr fylke]],4,25)</f>
        <v>Troms</v>
      </c>
      <c r="C2847" s="10" t="s">
        <v>885</v>
      </c>
      <c r="D2847" s="10" t="str">
        <f>MID(base_piv2[[#This Row],[knr kommune]],6,25)</f>
        <v xml:space="preserve">Nordreisa </v>
      </c>
      <c r="E2847" s="10" t="str">
        <f>CONCATENATE(base_piv2[[#This Row],[kommune]]," (",base_piv2[[#This Row],[fotoår]],")")</f>
        <v>Nordreisa  (2006)</v>
      </c>
      <c r="F2847" s="10" t="s">
        <v>918</v>
      </c>
      <c r="G2847" s="10">
        <v>14</v>
      </c>
      <c r="H2847" s="11" t="s">
        <v>910</v>
      </c>
    </row>
    <row r="2848" spans="1:8">
      <c r="A2848" s="10" t="s">
        <v>464</v>
      </c>
      <c r="B2848" s="10" t="str">
        <f>MID(base_piv2[[#This Row],[fnr fylke]],4,25)</f>
        <v>Troms</v>
      </c>
      <c r="C2848" s="10" t="s">
        <v>885</v>
      </c>
      <c r="D2848" s="10" t="str">
        <f>MID(base_piv2[[#This Row],[knr kommune]],6,25)</f>
        <v xml:space="preserve">Nordreisa </v>
      </c>
      <c r="E2848" s="10" t="str">
        <f>CONCATENATE(base_piv2[[#This Row],[kommune]]," (",base_piv2[[#This Row],[fotoår]],")")</f>
        <v>Nordreisa  (2006)</v>
      </c>
      <c r="F2848" s="10" t="s">
        <v>470</v>
      </c>
      <c r="G2848" s="10">
        <v>5</v>
      </c>
      <c r="H2848" s="11" t="s">
        <v>910</v>
      </c>
    </row>
    <row r="2849" spans="1:8">
      <c r="A2849" s="10" t="s">
        <v>464</v>
      </c>
      <c r="B2849" s="10" t="str">
        <f>MID(base_piv2[[#This Row],[fnr fylke]],4,25)</f>
        <v>Troms</v>
      </c>
      <c r="C2849" s="10" t="s">
        <v>885</v>
      </c>
      <c r="D2849" s="10" t="str">
        <f>MID(base_piv2[[#This Row],[knr kommune]],6,25)</f>
        <v xml:space="preserve">Nordreisa </v>
      </c>
      <c r="E2849" s="10" t="str">
        <f>CONCATENATE(base_piv2[[#This Row],[kommune]]," (",base_piv2[[#This Row],[fotoår]],")")</f>
        <v>Nordreisa  (2006)</v>
      </c>
      <c r="F2849" s="10" t="s">
        <v>471</v>
      </c>
      <c r="G2849" s="10">
        <v>13</v>
      </c>
      <c r="H2849" s="11" t="s">
        <v>910</v>
      </c>
    </row>
    <row r="2850" spans="1:8">
      <c r="A2850" s="10" t="s">
        <v>464</v>
      </c>
      <c r="B2850" s="10" t="str">
        <f>MID(base_piv2[[#This Row],[fnr fylke]],4,25)</f>
        <v>Troms</v>
      </c>
      <c r="C2850" s="10" t="s">
        <v>885</v>
      </c>
      <c r="D2850" s="10" t="str">
        <f>MID(base_piv2[[#This Row],[knr kommune]],6,25)</f>
        <v xml:space="preserve">Nordreisa </v>
      </c>
      <c r="E2850" s="10" t="str">
        <f>CONCATENATE(base_piv2[[#This Row],[kommune]]," (",base_piv2[[#This Row],[fotoår]],")")</f>
        <v>Nordreisa  (2006)</v>
      </c>
      <c r="F2850" s="10" t="s">
        <v>472</v>
      </c>
      <c r="G2850" s="10">
        <v>2</v>
      </c>
      <c r="H2850" s="11" t="s">
        <v>910</v>
      </c>
    </row>
    <row r="2851" spans="1:8">
      <c r="A2851" s="10" t="s">
        <v>464</v>
      </c>
      <c r="B2851" s="10" t="str">
        <f>MID(base_piv2[[#This Row],[fnr fylke]],4,25)</f>
        <v>Troms</v>
      </c>
      <c r="C2851" s="10" t="s">
        <v>886</v>
      </c>
      <c r="D2851" s="10" t="str">
        <f>MID(base_piv2[[#This Row],[knr kommune]],6,25)</f>
        <v xml:space="preserve">Kvænangen </v>
      </c>
      <c r="E2851" s="10" t="str">
        <f>CONCATENATE(base_piv2[[#This Row],[kommune]]," (",base_piv2[[#This Row],[fotoår]],")")</f>
        <v>Kvænangen  (2008)</v>
      </c>
      <c r="F2851" s="10" t="s">
        <v>467</v>
      </c>
      <c r="G2851" s="10">
        <v>6</v>
      </c>
      <c r="H2851" s="11" t="s">
        <v>909</v>
      </c>
    </row>
    <row r="2852" spans="1:8">
      <c r="A2852" s="10" t="s">
        <v>464</v>
      </c>
      <c r="B2852" s="10" t="str">
        <f>MID(base_piv2[[#This Row],[fnr fylke]],4,25)</f>
        <v>Troms</v>
      </c>
      <c r="C2852" s="10" t="s">
        <v>886</v>
      </c>
      <c r="D2852" s="10" t="str">
        <f>MID(base_piv2[[#This Row],[knr kommune]],6,25)</f>
        <v xml:space="preserve">Kvænangen </v>
      </c>
      <c r="E2852" s="10" t="str">
        <f>CONCATENATE(base_piv2[[#This Row],[kommune]]," (",base_piv2[[#This Row],[fotoår]],")")</f>
        <v>Kvænangen  (2008)</v>
      </c>
      <c r="F2852" s="10" t="s">
        <v>466</v>
      </c>
      <c r="G2852" s="10">
        <v>10</v>
      </c>
      <c r="H2852" s="11" t="s">
        <v>909</v>
      </c>
    </row>
    <row r="2853" spans="1:8">
      <c r="A2853" s="10" t="s">
        <v>464</v>
      </c>
      <c r="B2853" s="10" t="str">
        <f>MID(base_piv2[[#This Row],[fnr fylke]],4,25)</f>
        <v>Troms</v>
      </c>
      <c r="C2853" s="10" t="s">
        <v>886</v>
      </c>
      <c r="D2853" s="10" t="str">
        <f>MID(base_piv2[[#This Row],[knr kommune]],6,25)</f>
        <v xml:space="preserve">Kvænangen </v>
      </c>
      <c r="E2853" s="10" t="str">
        <f>CONCATENATE(base_piv2[[#This Row],[kommune]]," (",base_piv2[[#This Row],[fotoår]],")")</f>
        <v>Kvænangen  (2008)</v>
      </c>
      <c r="F2853" s="10" t="s">
        <v>468</v>
      </c>
      <c r="G2853" s="10">
        <v>2</v>
      </c>
      <c r="H2853" s="11" t="s">
        <v>909</v>
      </c>
    </row>
    <row r="2854" spans="1:8">
      <c r="A2854" s="10" t="s">
        <v>464</v>
      </c>
      <c r="B2854" s="10" t="str">
        <f>MID(base_piv2[[#This Row],[fnr fylke]],4,25)</f>
        <v>Troms</v>
      </c>
      <c r="C2854" s="10" t="s">
        <v>886</v>
      </c>
      <c r="D2854" s="10" t="str">
        <f>MID(base_piv2[[#This Row],[knr kommune]],6,25)</f>
        <v xml:space="preserve">Kvænangen </v>
      </c>
      <c r="E2854" s="10" t="str">
        <f>CONCATENATE(base_piv2[[#This Row],[kommune]]," (",base_piv2[[#This Row],[fotoår]],")")</f>
        <v>Kvænangen  (2008)</v>
      </c>
      <c r="F2854" s="10" t="s">
        <v>918</v>
      </c>
      <c r="G2854" s="10">
        <v>2</v>
      </c>
      <c r="H2854" s="11" t="s">
        <v>909</v>
      </c>
    </row>
    <row r="2855" spans="1:8">
      <c r="A2855" s="10" t="s">
        <v>464</v>
      </c>
      <c r="B2855" s="10" t="str">
        <f>MID(base_piv2[[#This Row],[fnr fylke]],4,25)</f>
        <v>Troms</v>
      </c>
      <c r="C2855" s="10" t="s">
        <v>886</v>
      </c>
      <c r="D2855" s="10" t="str">
        <f>MID(base_piv2[[#This Row],[knr kommune]],6,25)</f>
        <v xml:space="preserve">Kvænangen </v>
      </c>
      <c r="E2855" s="10" t="str">
        <f>CONCATENATE(base_piv2[[#This Row],[kommune]]," (",base_piv2[[#This Row],[fotoår]],")")</f>
        <v>Kvænangen  (2008)</v>
      </c>
      <c r="F2855" s="10" t="s">
        <v>470</v>
      </c>
      <c r="G2855" s="10">
        <v>1</v>
      </c>
      <c r="H2855" s="11" t="s">
        <v>909</v>
      </c>
    </row>
    <row r="2856" spans="1:8">
      <c r="A2856" s="10" t="s">
        <v>464</v>
      </c>
      <c r="B2856" s="10" t="str">
        <f>MID(base_piv2[[#This Row],[fnr fylke]],4,25)</f>
        <v>Troms</v>
      </c>
      <c r="C2856" s="10" t="s">
        <v>886</v>
      </c>
      <c r="D2856" s="10" t="str">
        <f>MID(base_piv2[[#This Row],[knr kommune]],6,25)</f>
        <v xml:space="preserve">Kvænangen </v>
      </c>
      <c r="E2856" s="10" t="str">
        <f>CONCATENATE(base_piv2[[#This Row],[kommune]]," (",base_piv2[[#This Row],[fotoår]],")")</f>
        <v>Kvænangen  (2008)</v>
      </c>
      <c r="F2856" s="10" t="s">
        <v>471</v>
      </c>
      <c r="G2856" s="10">
        <v>0</v>
      </c>
      <c r="H2856" s="11" t="s">
        <v>909</v>
      </c>
    </row>
    <row r="2857" spans="1:8">
      <c r="A2857" s="10" t="s">
        <v>464</v>
      </c>
      <c r="B2857" s="10" t="str">
        <f>MID(base_piv2[[#This Row],[fnr fylke]],4,25)</f>
        <v>Troms</v>
      </c>
      <c r="C2857" s="10" t="s">
        <v>886</v>
      </c>
      <c r="D2857" s="10" t="str">
        <f>MID(base_piv2[[#This Row],[knr kommune]],6,25)</f>
        <v xml:space="preserve">Kvænangen </v>
      </c>
      <c r="E2857" s="10" t="str">
        <f>CONCATENATE(base_piv2[[#This Row],[kommune]]," (",base_piv2[[#This Row],[fotoår]],")")</f>
        <v>Kvænangen  (2008)</v>
      </c>
      <c r="F2857" s="10" t="s">
        <v>472</v>
      </c>
      <c r="G2857" s="10">
        <v>0</v>
      </c>
      <c r="H2857" s="11" t="s">
        <v>909</v>
      </c>
    </row>
    <row r="2858" spans="1:8">
      <c r="A2858" s="10" t="s">
        <v>465</v>
      </c>
      <c r="B2858" s="10" t="str">
        <f>MID(base_piv2[[#This Row],[fnr fylke]],4,25)</f>
        <v>Finnmark</v>
      </c>
      <c r="C2858" s="10" t="s">
        <v>887</v>
      </c>
      <c r="D2858" s="10" t="str">
        <f>MID(base_piv2[[#This Row],[knr kommune]],6,25)</f>
        <v xml:space="preserve">Vardø </v>
      </c>
      <c r="E2858" s="10" t="str">
        <f>CONCATENATE(base_piv2[[#This Row],[kommune]]," (",base_piv2[[#This Row],[fotoår]],")")</f>
        <v>Vardø  (2007)</v>
      </c>
      <c r="F2858" s="10" t="s">
        <v>467</v>
      </c>
      <c r="G2858" s="10">
        <v>1</v>
      </c>
      <c r="H2858" s="11" t="s">
        <v>907</v>
      </c>
    </row>
    <row r="2859" spans="1:8">
      <c r="A2859" s="10" t="s">
        <v>465</v>
      </c>
      <c r="B2859" s="10" t="str">
        <f>MID(base_piv2[[#This Row],[fnr fylke]],4,25)</f>
        <v>Finnmark</v>
      </c>
      <c r="C2859" s="10" t="s">
        <v>887</v>
      </c>
      <c r="D2859" s="10" t="str">
        <f>MID(base_piv2[[#This Row],[knr kommune]],6,25)</f>
        <v xml:space="preserve">Vardø </v>
      </c>
      <c r="E2859" s="10" t="str">
        <f>CONCATENATE(base_piv2[[#This Row],[kommune]]," (",base_piv2[[#This Row],[fotoår]],")")</f>
        <v>Vardø  (2007)</v>
      </c>
      <c r="F2859" s="10" t="s">
        <v>466</v>
      </c>
      <c r="G2859" s="10">
        <v>3</v>
      </c>
      <c r="H2859" s="11" t="s">
        <v>907</v>
      </c>
    </row>
    <row r="2860" spans="1:8">
      <c r="A2860" s="10" t="s">
        <v>465</v>
      </c>
      <c r="B2860" s="10" t="str">
        <f>MID(base_piv2[[#This Row],[fnr fylke]],4,25)</f>
        <v>Finnmark</v>
      </c>
      <c r="C2860" s="10" t="s">
        <v>887</v>
      </c>
      <c r="D2860" s="10" t="str">
        <f>MID(base_piv2[[#This Row],[knr kommune]],6,25)</f>
        <v xml:space="preserve">Vardø </v>
      </c>
      <c r="E2860" s="10" t="str">
        <f>CONCATENATE(base_piv2[[#This Row],[kommune]]," (",base_piv2[[#This Row],[fotoår]],")")</f>
        <v>Vardø  (2007)</v>
      </c>
      <c r="F2860" s="10" t="s">
        <v>468</v>
      </c>
      <c r="G2860" s="10">
        <v>0</v>
      </c>
      <c r="H2860" s="11" t="s">
        <v>907</v>
      </c>
    </row>
    <row r="2861" spans="1:8">
      <c r="A2861" s="10" t="s">
        <v>465</v>
      </c>
      <c r="B2861" s="10" t="str">
        <f>MID(base_piv2[[#This Row],[fnr fylke]],4,25)</f>
        <v>Finnmark</v>
      </c>
      <c r="C2861" s="10" t="s">
        <v>887</v>
      </c>
      <c r="D2861" s="10" t="str">
        <f>MID(base_piv2[[#This Row],[knr kommune]],6,25)</f>
        <v xml:space="preserve">Vardø </v>
      </c>
      <c r="E2861" s="10" t="str">
        <f>CONCATENATE(base_piv2[[#This Row],[kommune]]," (",base_piv2[[#This Row],[fotoår]],")")</f>
        <v>Vardø  (2007)</v>
      </c>
      <c r="F2861" s="10" t="s">
        <v>918</v>
      </c>
      <c r="G2861" s="10">
        <v>0</v>
      </c>
      <c r="H2861" s="11" t="s">
        <v>907</v>
      </c>
    </row>
    <row r="2862" spans="1:8">
      <c r="A2862" s="10" t="s">
        <v>465</v>
      </c>
      <c r="B2862" s="10" t="str">
        <f>MID(base_piv2[[#This Row],[fnr fylke]],4,25)</f>
        <v>Finnmark</v>
      </c>
      <c r="C2862" s="10" t="s">
        <v>887</v>
      </c>
      <c r="D2862" s="10" t="str">
        <f>MID(base_piv2[[#This Row],[knr kommune]],6,25)</f>
        <v xml:space="preserve">Vardø </v>
      </c>
      <c r="E2862" s="10" t="str">
        <f>CONCATENATE(base_piv2[[#This Row],[kommune]]," (",base_piv2[[#This Row],[fotoår]],")")</f>
        <v>Vardø  (2007)</v>
      </c>
      <c r="F2862" s="10" t="s">
        <v>470</v>
      </c>
      <c r="G2862" s="10">
        <v>1</v>
      </c>
      <c r="H2862" s="11" t="s">
        <v>907</v>
      </c>
    </row>
    <row r="2863" spans="1:8">
      <c r="A2863" s="10" t="s">
        <v>465</v>
      </c>
      <c r="B2863" s="10" t="str">
        <f>MID(base_piv2[[#This Row],[fnr fylke]],4,25)</f>
        <v>Finnmark</v>
      </c>
      <c r="C2863" s="10" t="s">
        <v>887</v>
      </c>
      <c r="D2863" s="10" t="str">
        <f>MID(base_piv2[[#This Row],[knr kommune]],6,25)</f>
        <v xml:space="preserve">Vardø </v>
      </c>
      <c r="E2863" s="10" t="str">
        <f>CONCATENATE(base_piv2[[#This Row],[kommune]]," (",base_piv2[[#This Row],[fotoår]],")")</f>
        <v>Vardø  (2007)</v>
      </c>
      <c r="F2863" s="10" t="s">
        <v>471</v>
      </c>
      <c r="G2863" s="10">
        <v>0</v>
      </c>
      <c r="H2863" s="11" t="s">
        <v>907</v>
      </c>
    </row>
    <row r="2864" spans="1:8">
      <c r="A2864" s="10" t="s">
        <v>465</v>
      </c>
      <c r="B2864" s="10" t="str">
        <f>MID(base_piv2[[#This Row],[fnr fylke]],4,25)</f>
        <v>Finnmark</v>
      </c>
      <c r="C2864" s="10" t="s">
        <v>887</v>
      </c>
      <c r="D2864" s="10" t="str">
        <f>MID(base_piv2[[#This Row],[knr kommune]],6,25)</f>
        <v xml:space="preserve">Vardø </v>
      </c>
      <c r="E2864" s="10" t="str">
        <f>CONCATENATE(base_piv2[[#This Row],[kommune]]," (",base_piv2[[#This Row],[fotoår]],")")</f>
        <v>Vardø  (2007)</v>
      </c>
      <c r="F2864" s="10" t="s">
        <v>472</v>
      </c>
      <c r="G2864" s="10">
        <v>5</v>
      </c>
      <c r="H2864" s="11" t="s">
        <v>907</v>
      </c>
    </row>
    <row r="2865" spans="1:8">
      <c r="A2865" s="10" t="s">
        <v>465</v>
      </c>
      <c r="B2865" s="10" t="str">
        <f>MID(base_piv2[[#This Row],[fnr fylke]],4,25)</f>
        <v>Finnmark</v>
      </c>
      <c r="C2865" s="10" t="s">
        <v>888</v>
      </c>
      <c r="D2865" s="10" t="str">
        <f>MID(base_piv2[[#This Row],[knr kommune]],6,25)</f>
        <v xml:space="preserve">Vadsø </v>
      </c>
      <c r="E2865" s="10" t="str">
        <f>CONCATENATE(base_piv2[[#This Row],[kommune]]," (",base_piv2[[#This Row],[fotoår]],")")</f>
        <v>Vadsø  (2006)</v>
      </c>
      <c r="F2865" s="10" t="s">
        <v>467</v>
      </c>
      <c r="G2865" s="10">
        <v>32</v>
      </c>
      <c r="H2865" s="11" t="s">
        <v>910</v>
      </c>
    </row>
    <row r="2866" spans="1:8">
      <c r="A2866" s="10" t="s">
        <v>465</v>
      </c>
      <c r="B2866" s="10" t="str">
        <f>MID(base_piv2[[#This Row],[fnr fylke]],4,25)</f>
        <v>Finnmark</v>
      </c>
      <c r="C2866" s="10" t="s">
        <v>888</v>
      </c>
      <c r="D2866" s="10" t="str">
        <f>MID(base_piv2[[#This Row],[knr kommune]],6,25)</f>
        <v xml:space="preserve">Vadsø </v>
      </c>
      <c r="E2866" s="10" t="str">
        <f>CONCATENATE(base_piv2[[#This Row],[kommune]]," (",base_piv2[[#This Row],[fotoår]],")")</f>
        <v>Vadsø  (2006)</v>
      </c>
      <c r="F2866" s="10" t="s">
        <v>466</v>
      </c>
      <c r="G2866" s="10">
        <v>5</v>
      </c>
      <c r="H2866" s="11" t="s">
        <v>910</v>
      </c>
    </row>
    <row r="2867" spans="1:8">
      <c r="A2867" s="10" t="s">
        <v>465</v>
      </c>
      <c r="B2867" s="10" t="str">
        <f>MID(base_piv2[[#This Row],[fnr fylke]],4,25)</f>
        <v>Finnmark</v>
      </c>
      <c r="C2867" s="10" t="s">
        <v>888</v>
      </c>
      <c r="D2867" s="10" t="str">
        <f>MID(base_piv2[[#This Row],[knr kommune]],6,25)</f>
        <v xml:space="preserve">Vadsø </v>
      </c>
      <c r="E2867" s="10" t="str">
        <f>CONCATENATE(base_piv2[[#This Row],[kommune]]," (",base_piv2[[#This Row],[fotoår]],")")</f>
        <v>Vadsø  (2006)</v>
      </c>
      <c r="F2867" s="10" t="s">
        <v>468</v>
      </c>
      <c r="G2867" s="10">
        <v>11</v>
      </c>
      <c r="H2867" s="11" t="s">
        <v>910</v>
      </c>
    </row>
    <row r="2868" spans="1:8">
      <c r="A2868" s="10" t="s">
        <v>465</v>
      </c>
      <c r="B2868" s="10" t="str">
        <f>MID(base_piv2[[#This Row],[fnr fylke]],4,25)</f>
        <v>Finnmark</v>
      </c>
      <c r="C2868" s="10" t="s">
        <v>888</v>
      </c>
      <c r="D2868" s="10" t="str">
        <f>MID(base_piv2[[#This Row],[knr kommune]],6,25)</f>
        <v xml:space="preserve">Vadsø </v>
      </c>
      <c r="E2868" s="10" t="str">
        <f>CONCATENATE(base_piv2[[#This Row],[kommune]]," (",base_piv2[[#This Row],[fotoår]],")")</f>
        <v>Vadsø  (2006)</v>
      </c>
      <c r="F2868" s="10" t="s">
        <v>918</v>
      </c>
      <c r="G2868" s="10">
        <v>29</v>
      </c>
      <c r="H2868" s="11" t="s">
        <v>910</v>
      </c>
    </row>
    <row r="2869" spans="1:8">
      <c r="A2869" s="10" t="s">
        <v>465</v>
      </c>
      <c r="B2869" s="10" t="str">
        <f>MID(base_piv2[[#This Row],[fnr fylke]],4,25)</f>
        <v>Finnmark</v>
      </c>
      <c r="C2869" s="10" t="s">
        <v>888</v>
      </c>
      <c r="D2869" s="10" t="str">
        <f>MID(base_piv2[[#This Row],[knr kommune]],6,25)</f>
        <v xml:space="preserve">Vadsø </v>
      </c>
      <c r="E2869" s="10" t="str">
        <f>CONCATENATE(base_piv2[[#This Row],[kommune]]," (",base_piv2[[#This Row],[fotoår]],")")</f>
        <v>Vadsø  (2006)</v>
      </c>
      <c r="F2869" s="10" t="s">
        <v>470</v>
      </c>
      <c r="G2869" s="10">
        <v>9</v>
      </c>
      <c r="H2869" s="11" t="s">
        <v>910</v>
      </c>
    </row>
    <row r="2870" spans="1:8">
      <c r="A2870" s="10" t="s">
        <v>465</v>
      </c>
      <c r="B2870" s="10" t="str">
        <f>MID(base_piv2[[#This Row],[fnr fylke]],4,25)</f>
        <v>Finnmark</v>
      </c>
      <c r="C2870" s="10" t="s">
        <v>888</v>
      </c>
      <c r="D2870" s="10" t="str">
        <f>MID(base_piv2[[#This Row],[knr kommune]],6,25)</f>
        <v xml:space="preserve">Vadsø </v>
      </c>
      <c r="E2870" s="10" t="str">
        <f>CONCATENATE(base_piv2[[#This Row],[kommune]]," (",base_piv2[[#This Row],[fotoår]],")")</f>
        <v>Vadsø  (2006)</v>
      </c>
      <c r="F2870" s="10" t="s">
        <v>471</v>
      </c>
      <c r="G2870" s="10">
        <v>4</v>
      </c>
      <c r="H2870" s="11" t="s">
        <v>910</v>
      </c>
    </row>
    <row r="2871" spans="1:8">
      <c r="A2871" s="10" t="s">
        <v>465</v>
      </c>
      <c r="B2871" s="10" t="str">
        <f>MID(base_piv2[[#This Row],[fnr fylke]],4,25)</f>
        <v>Finnmark</v>
      </c>
      <c r="C2871" s="10" t="s">
        <v>888</v>
      </c>
      <c r="D2871" s="10" t="str">
        <f>MID(base_piv2[[#This Row],[knr kommune]],6,25)</f>
        <v xml:space="preserve">Vadsø </v>
      </c>
      <c r="E2871" s="10" t="str">
        <f>CONCATENATE(base_piv2[[#This Row],[kommune]]," (",base_piv2[[#This Row],[fotoår]],")")</f>
        <v>Vadsø  (2006)</v>
      </c>
      <c r="F2871" s="10" t="s">
        <v>472</v>
      </c>
      <c r="G2871" s="10">
        <v>5</v>
      </c>
      <c r="H2871" s="11" t="s">
        <v>910</v>
      </c>
    </row>
    <row r="2872" spans="1:8">
      <c r="A2872" s="10" t="s">
        <v>465</v>
      </c>
      <c r="B2872" s="10" t="str">
        <f>MID(base_piv2[[#This Row],[fnr fylke]],4,25)</f>
        <v>Finnmark</v>
      </c>
      <c r="C2872" s="10" t="s">
        <v>889</v>
      </c>
      <c r="D2872" s="10" t="str">
        <f>MID(base_piv2[[#This Row],[knr kommune]],6,25)</f>
        <v xml:space="preserve">Hammerfest </v>
      </c>
      <c r="E2872" s="10" t="str">
        <f>CONCATENATE(base_piv2[[#This Row],[kommune]]," (",base_piv2[[#This Row],[fotoår]],")")</f>
        <v>Hammerfest  (2004)</v>
      </c>
      <c r="F2872" s="10" t="s">
        <v>467</v>
      </c>
      <c r="G2872" s="10">
        <v>37</v>
      </c>
      <c r="H2872" s="11" t="s">
        <v>908</v>
      </c>
    </row>
    <row r="2873" spans="1:8">
      <c r="A2873" s="10" t="s">
        <v>465</v>
      </c>
      <c r="B2873" s="10" t="str">
        <f>MID(base_piv2[[#This Row],[fnr fylke]],4,25)</f>
        <v>Finnmark</v>
      </c>
      <c r="C2873" s="10" t="s">
        <v>889</v>
      </c>
      <c r="D2873" s="10" t="str">
        <f>MID(base_piv2[[#This Row],[knr kommune]],6,25)</f>
        <v xml:space="preserve">Hammerfest </v>
      </c>
      <c r="E2873" s="10" t="str">
        <f>CONCATENATE(base_piv2[[#This Row],[kommune]]," (",base_piv2[[#This Row],[fotoår]],")")</f>
        <v>Hammerfest  (2004)</v>
      </c>
      <c r="F2873" s="10" t="s">
        <v>466</v>
      </c>
      <c r="G2873" s="10">
        <v>4</v>
      </c>
      <c r="H2873" s="11" t="s">
        <v>908</v>
      </c>
    </row>
    <row r="2874" spans="1:8">
      <c r="A2874" s="10" t="s">
        <v>465</v>
      </c>
      <c r="B2874" s="10" t="str">
        <f>MID(base_piv2[[#This Row],[fnr fylke]],4,25)</f>
        <v>Finnmark</v>
      </c>
      <c r="C2874" s="10" t="s">
        <v>889</v>
      </c>
      <c r="D2874" s="10" t="str">
        <f>MID(base_piv2[[#This Row],[knr kommune]],6,25)</f>
        <v xml:space="preserve">Hammerfest </v>
      </c>
      <c r="E2874" s="10" t="str">
        <f>CONCATENATE(base_piv2[[#This Row],[kommune]]," (",base_piv2[[#This Row],[fotoår]],")")</f>
        <v>Hammerfest  (2004)</v>
      </c>
      <c r="F2874" s="10" t="s">
        <v>468</v>
      </c>
      <c r="G2874" s="10">
        <v>4</v>
      </c>
      <c r="H2874" s="11" t="s">
        <v>908</v>
      </c>
    </row>
    <row r="2875" spans="1:8">
      <c r="A2875" s="10" t="s">
        <v>465</v>
      </c>
      <c r="B2875" s="10" t="str">
        <f>MID(base_piv2[[#This Row],[fnr fylke]],4,25)</f>
        <v>Finnmark</v>
      </c>
      <c r="C2875" s="10" t="s">
        <v>889</v>
      </c>
      <c r="D2875" s="10" t="str">
        <f>MID(base_piv2[[#This Row],[knr kommune]],6,25)</f>
        <v xml:space="preserve">Hammerfest </v>
      </c>
      <c r="E2875" s="10" t="str">
        <f>CONCATENATE(base_piv2[[#This Row],[kommune]]," (",base_piv2[[#This Row],[fotoår]],")")</f>
        <v>Hammerfest  (2004)</v>
      </c>
      <c r="F2875" s="10" t="s">
        <v>918</v>
      </c>
      <c r="G2875" s="10">
        <v>2</v>
      </c>
      <c r="H2875" s="11" t="s">
        <v>908</v>
      </c>
    </row>
    <row r="2876" spans="1:8">
      <c r="A2876" s="10" t="s">
        <v>465</v>
      </c>
      <c r="B2876" s="10" t="str">
        <f>MID(base_piv2[[#This Row],[fnr fylke]],4,25)</f>
        <v>Finnmark</v>
      </c>
      <c r="C2876" s="10" t="s">
        <v>889</v>
      </c>
      <c r="D2876" s="10" t="str">
        <f>MID(base_piv2[[#This Row],[knr kommune]],6,25)</f>
        <v xml:space="preserve">Hammerfest </v>
      </c>
      <c r="E2876" s="10" t="str">
        <f>CONCATENATE(base_piv2[[#This Row],[kommune]]," (",base_piv2[[#This Row],[fotoår]],")")</f>
        <v>Hammerfest  (2004)</v>
      </c>
      <c r="F2876" s="10" t="s">
        <v>470</v>
      </c>
      <c r="G2876" s="10">
        <v>3</v>
      </c>
      <c r="H2876" s="11" t="s">
        <v>908</v>
      </c>
    </row>
    <row r="2877" spans="1:8">
      <c r="A2877" s="10" t="s">
        <v>465</v>
      </c>
      <c r="B2877" s="10" t="str">
        <f>MID(base_piv2[[#This Row],[fnr fylke]],4,25)</f>
        <v>Finnmark</v>
      </c>
      <c r="C2877" s="10" t="s">
        <v>889</v>
      </c>
      <c r="D2877" s="10" t="str">
        <f>MID(base_piv2[[#This Row],[knr kommune]],6,25)</f>
        <v xml:space="preserve">Hammerfest </v>
      </c>
      <c r="E2877" s="10" t="str">
        <f>CONCATENATE(base_piv2[[#This Row],[kommune]]," (",base_piv2[[#This Row],[fotoår]],")")</f>
        <v>Hammerfest  (2004)</v>
      </c>
      <c r="F2877" s="10" t="s">
        <v>471</v>
      </c>
      <c r="G2877" s="10">
        <v>0</v>
      </c>
      <c r="H2877" s="11" t="s">
        <v>908</v>
      </c>
    </row>
    <row r="2878" spans="1:8">
      <c r="A2878" s="10" t="s">
        <v>465</v>
      </c>
      <c r="B2878" s="10" t="str">
        <f>MID(base_piv2[[#This Row],[fnr fylke]],4,25)</f>
        <v>Finnmark</v>
      </c>
      <c r="C2878" s="10" t="s">
        <v>889</v>
      </c>
      <c r="D2878" s="10" t="str">
        <f>MID(base_piv2[[#This Row],[knr kommune]],6,25)</f>
        <v xml:space="preserve">Hammerfest </v>
      </c>
      <c r="E2878" s="10" t="str">
        <f>CONCATENATE(base_piv2[[#This Row],[kommune]]," (",base_piv2[[#This Row],[fotoår]],")")</f>
        <v>Hammerfest  (2004)</v>
      </c>
      <c r="F2878" s="10" t="s">
        <v>472</v>
      </c>
      <c r="G2878" s="10">
        <v>0</v>
      </c>
      <c r="H2878" s="11" t="s">
        <v>908</v>
      </c>
    </row>
    <row r="2879" spans="1:8">
      <c r="A2879" s="10" t="s">
        <v>465</v>
      </c>
      <c r="B2879" s="10" t="str">
        <f>MID(base_piv2[[#This Row],[fnr fylke]],4,25)</f>
        <v>Finnmark</v>
      </c>
      <c r="C2879" s="10" t="s">
        <v>890</v>
      </c>
      <c r="D2879" s="10" t="str">
        <f>MID(base_piv2[[#This Row],[knr kommune]],6,25)</f>
        <v xml:space="preserve">Kautokeino </v>
      </c>
      <c r="E2879" s="10" t="str">
        <f>CONCATENATE(base_piv2[[#This Row],[kommune]]," (",base_piv2[[#This Row],[fotoår]],")")</f>
        <v>Kautokeino  (2006)</v>
      </c>
      <c r="F2879" s="10" t="s">
        <v>467</v>
      </c>
      <c r="G2879" s="10">
        <v>1</v>
      </c>
      <c r="H2879" s="11" t="s">
        <v>910</v>
      </c>
    </row>
    <row r="2880" spans="1:8">
      <c r="A2880" s="10" t="s">
        <v>465</v>
      </c>
      <c r="B2880" s="10" t="str">
        <f>MID(base_piv2[[#This Row],[fnr fylke]],4,25)</f>
        <v>Finnmark</v>
      </c>
      <c r="C2880" s="10" t="s">
        <v>890</v>
      </c>
      <c r="D2880" s="10" t="str">
        <f>MID(base_piv2[[#This Row],[knr kommune]],6,25)</f>
        <v xml:space="preserve">Kautokeino </v>
      </c>
      <c r="E2880" s="10" t="str">
        <f>CONCATENATE(base_piv2[[#This Row],[kommune]]," (",base_piv2[[#This Row],[fotoår]],")")</f>
        <v>Kautokeino  (2006)</v>
      </c>
      <c r="F2880" s="10" t="s">
        <v>466</v>
      </c>
      <c r="G2880" s="10">
        <v>2</v>
      </c>
      <c r="H2880" s="11" t="s">
        <v>910</v>
      </c>
    </row>
    <row r="2881" spans="1:8">
      <c r="A2881" s="10" t="s">
        <v>465</v>
      </c>
      <c r="B2881" s="10" t="str">
        <f>MID(base_piv2[[#This Row],[fnr fylke]],4,25)</f>
        <v>Finnmark</v>
      </c>
      <c r="C2881" s="10" t="s">
        <v>890</v>
      </c>
      <c r="D2881" s="10" t="str">
        <f>MID(base_piv2[[#This Row],[knr kommune]],6,25)</f>
        <v xml:space="preserve">Kautokeino </v>
      </c>
      <c r="E2881" s="10" t="str">
        <f>CONCATENATE(base_piv2[[#This Row],[kommune]]," (",base_piv2[[#This Row],[fotoår]],")")</f>
        <v>Kautokeino  (2006)</v>
      </c>
      <c r="F2881" s="10" t="s">
        <v>468</v>
      </c>
      <c r="G2881" s="10">
        <v>0</v>
      </c>
      <c r="H2881" s="11" t="s">
        <v>910</v>
      </c>
    </row>
    <row r="2882" spans="1:8">
      <c r="A2882" s="10" t="s">
        <v>465</v>
      </c>
      <c r="B2882" s="10" t="str">
        <f>MID(base_piv2[[#This Row],[fnr fylke]],4,25)</f>
        <v>Finnmark</v>
      </c>
      <c r="C2882" s="10" t="s">
        <v>890</v>
      </c>
      <c r="D2882" s="10" t="str">
        <f>MID(base_piv2[[#This Row],[knr kommune]],6,25)</f>
        <v xml:space="preserve">Kautokeino </v>
      </c>
      <c r="E2882" s="10" t="str">
        <f>CONCATENATE(base_piv2[[#This Row],[kommune]]," (",base_piv2[[#This Row],[fotoår]],")")</f>
        <v>Kautokeino  (2006)</v>
      </c>
      <c r="F2882" s="10" t="s">
        <v>918</v>
      </c>
      <c r="G2882" s="10">
        <v>0</v>
      </c>
      <c r="H2882" s="11" t="s">
        <v>910</v>
      </c>
    </row>
    <row r="2883" spans="1:8">
      <c r="A2883" s="10" t="s">
        <v>465</v>
      </c>
      <c r="B2883" s="10" t="str">
        <f>MID(base_piv2[[#This Row],[fnr fylke]],4,25)</f>
        <v>Finnmark</v>
      </c>
      <c r="C2883" s="10" t="s">
        <v>890</v>
      </c>
      <c r="D2883" s="10" t="str">
        <f>MID(base_piv2[[#This Row],[knr kommune]],6,25)</f>
        <v xml:space="preserve">Kautokeino </v>
      </c>
      <c r="E2883" s="10" t="str">
        <f>CONCATENATE(base_piv2[[#This Row],[kommune]]," (",base_piv2[[#This Row],[fotoår]],")")</f>
        <v>Kautokeino  (2006)</v>
      </c>
      <c r="F2883" s="10" t="s">
        <v>470</v>
      </c>
      <c r="G2883" s="10">
        <v>1</v>
      </c>
      <c r="H2883" s="11" t="s">
        <v>910</v>
      </c>
    </row>
    <row r="2884" spans="1:8">
      <c r="A2884" s="10" t="s">
        <v>465</v>
      </c>
      <c r="B2884" s="10" t="str">
        <f>MID(base_piv2[[#This Row],[fnr fylke]],4,25)</f>
        <v>Finnmark</v>
      </c>
      <c r="C2884" s="10" t="s">
        <v>890</v>
      </c>
      <c r="D2884" s="10" t="str">
        <f>MID(base_piv2[[#This Row],[knr kommune]],6,25)</f>
        <v xml:space="preserve">Kautokeino </v>
      </c>
      <c r="E2884" s="10" t="str">
        <f>CONCATENATE(base_piv2[[#This Row],[kommune]]," (",base_piv2[[#This Row],[fotoår]],")")</f>
        <v>Kautokeino  (2006)</v>
      </c>
      <c r="F2884" s="10" t="s">
        <v>471</v>
      </c>
      <c r="G2884" s="10">
        <v>0</v>
      </c>
      <c r="H2884" s="11" t="s">
        <v>910</v>
      </c>
    </row>
    <row r="2885" spans="1:8">
      <c r="A2885" s="10" t="s">
        <v>465</v>
      </c>
      <c r="B2885" s="10" t="str">
        <f>MID(base_piv2[[#This Row],[fnr fylke]],4,25)</f>
        <v>Finnmark</v>
      </c>
      <c r="C2885" s="10" t="s">
        <v>890</v>
      </c>
      <c r="D2885" s="10" t="str">
        <f>MID(base_piv2[[#This Row],[knr kommune]],6,25)</f>
        <v xml:space="preserve">Kautokeino </v>
      </c>
      <c r="E2885" s="10" t="str">
        <f>CONCATENATE(base_piv2[[#This Row],[kommune]]," (",base_piv2[[#This Row],[fotoår]],")")</f>
        <v>Kautokeino  (2006)</v>
      </c>
      <c r="F2885" s="10" t="s">
        <v>472</v>
      </c>
      <c r="G2885" s="10">
        <v>4</v>
      </c>
      <c r="H2885" s="11" t="s">
        <v>910</v>
      </c>
    </row>
    <row r="2886" spans="1:8">
      <c r="A2886" s="10" t="s">
        <v>465</v>
      </c>
      <c r="B2886" s="10" t="str">
        <f>MID(base_piv2[[#This Row],[fnr fylke]],4,25)</f>
        <v>Finnmark</v>
      </c>
      <c r="C2886" s="10" t="s">
        <v>891</v>
      </c>
      <c r="D2886" s="10" t="str">
        <f>MID(base_piv2[[#This Row],[knr kommune]],6,25)</f>
        <v xml:space="preserve">Alta </v>
      </c>
      <c r="E2886" s="10" t="str">
        <f>CONCATENATE(base_piv2[[#This Row],[kommune]]," (",base_piv2[[#This Row],[fotoår]],")")</f>
        <v>Alta  (2005)</v>
      </c>
      <c r="F2886" s="10" t="s">
        <v>467</v>
      </c>
      <c r="G2886" s="10">
        <v>103</v>
      </c>
      <c r="H2886" s="11" t="s">
        <v>911</v>
      </c>
    </row>
    <row r="2887" spans="1:8">
      <c r="A2887" s="10" t="s">
        <v>465</v>
      </c>
      <c r="B2887" s="10" t="str">
        <f>MID(base_piv2[[#This Row],[fnr fylke]],4,25)</f>
        <v>Finnmark</v>
      </c>
      <c r="C2887" s="10" t="s">
        <v>891</v>
      </c>
      <c r="D2887" s="10" t="str">
        <f>MID(base_piv2[[#This Row],[knr kommune]],6,25)</f>
        <v xml:space="preserve">Alta </v>
      </c>
      <c r="E2887" s="10" t="str">
        <f>CONCATENATE(base_piv2[[#This Row],[kommune]]," (",base_piv2[[#This Row],[fotoår]],")")</f>
        <v>Alta  (2005)</v>
      </c>
      <c r="F2887" s="10" t="s">
        <v>466</v>
      </c>
      <c r="G2887" s="10">
        <v>21</v>
      </c>
      <c r="H2887" s="11" t="s">
        <v>911</v>
      </c>
    </row>
    <row r="2888" spans="1:8">
      <c r="A2888" s="10" t="s">
        <v>465</v>
      </c>
      <c r="B2888" s="10" t="str">
        <f>MID(base_piv2[[#This Row],[fnr fylke]],4,25)</f>
        <v>Finnmark</v>
      </c>
      <c r="C2888" s="10" t="s">
        <v>891</v>
      </c>
      <c r="D2888" s="10" t="str">
        <f>MID(base_piv2[[#This Row],[knr kommune]],6,25)</f>
        <v xml:space="preserve">Alta </v>
      </c>
      <c r="E2888" s="10" t="str">
        <f>CONCATENATE(base_piv2[[#This Row],[kommune]]," (",base_piv2[[#This Row],[fotoår]],")")</f>
        <v>Alta  (2005)</v>
      </c>
      <c r="F2888" s="10" t="s">
        <v>468</v>
      </c>
      <c r="G2888" s="10">
        <v>8</v>
      </c>
      <c r="H2888" s="11" t="s">
        <v>911</v>
      </c>
    </row>
    <row r="2889" spans="1:8">
      <c r="A2889" s="10" t="s">
        <v>465</v>
      </c>
      <c r="B2889" s="10" t="str">
        <f>MID(base_piv2[[#This Row],[fnr fylke]],4,25)</f>
        <v>Finnmark</v>
      </c>
      <c r="C2889" s="10" t="s">
        <v>891</v>
      </c>
      <c r="D2889" s="10" t="str">
        <f>MID(base_piv2[[#This Row],[knr kommune]],6,25)</f>
        <v xml:space="preserve">Alta </v>
      </c>
      <c r="E2889" s="10" t="str">
        <f>CONCATENATE(base_piv2[[#This Row],[kommune]]," (",base_piv2[[#This Row],[fotoår]],")")</f>
        <v>Alta  (2005)</v>
      </c>
      <c r="F2889" s="10" t="s">
        <v>918</v>
      </c>
      <c r="G2889" s="10">
        <v>38</v>
      </c>
      <c r="H2889" s="11" t="s">
        <v>911</v>
      </c>
    </row>
    <row r="2890" spans="1:8">
      <c r="A2890" s="10" t="s">
        <v>465</v>
      </c>
      <c r="B2890" s="10" t="str">
        <f>MID(base_piv2[[#This Row],[fnr fylke]],4,25)</f>
        <v>Finnmark</v>
      </c>
      <c r="C2890" s="10" t="s">
        <v>891</v>
      </c>
      <c r="D2890" s="10" t="str">
        <f>MID(base_piv2[[#This Row],[knr kommune]],6,25)</f>
        <v xml:space="preserve">Alta </v>
      </c>
      <c r="E2890" s="10" t="str">
        <f>CONCATENATE(base_piv2[[#This Row],[kommune]]," (",base_piv2[[#This Row],[fotoår]],")")</f>
        <v>Alta  (2005)</v>
      </c>
      <c r="F2890" s="10" t="s">
        <v>470</v>
      </c>
      <c r="G2890" s="10">
        <v>39</v>
      </c>
      <c r="H2890" s="11" t="s">
        <v>911</v>
      </c>
    </row>
    <row r="2891" spans="1:8">
      <c r="A2891" s="10" t="s">
        <v>465</v>
      </c>
      <c r="B2891" s="10" t="str">
        <f>MID(base_piv2[[#This Row],[fnr fylke]],4,25)</f>
        <v>Finnmark</v>
      </c>
      <c r="C2891" s="10" t="s">
        <v>891</v>
      </c>
      <c r="D2891" s="10" t="str">
        <f>MID(base_piv2[[#This Row],[knr kommune]],6,25)</f>
        <v xml:space="preserve">Alta </v>
      </c>
      <c r="E2891" s="10" t="str">
        <f>CONCATENATE(base_piv2[[#This Row],[kommune]]," (",base_piv2[[#This Row],[fotoår]],")")</f>
        <v>Alta  (2005)</v>
      </c>
      <c r="F2891" s="10" t="s">
        <v>471</v>
      </c>
      <c r="G2891" s="10">
        <v>6</v>
      </c>
      <c r="H2891" s="11" t="s">
        <v>911</v>
      </c>
    </row>
    <row r="2892" spans="1:8">
      <c r="A2892" s="10" t="s">
        <v>465</v>
      </c>
      <c r="B2892" s="10" t="str">
        <f>MID(base_piv2[[#This Row],[fnr fylke]],4,25)</f>
        <v>Finnmark</v>
      </c>
      <c r="C2892" s="10" t="s">
        <v>891</v>
      </c>
      <c r="D2892" s="10" t="str">
        <f>MID(base_piv2[[#This Row],[knr kommune]],6,25)</f>
        <v xml:space="preserve">Alta </v>
      </c>
      <c r="E2892" s="10" t="str">
        <f>CONCATENATE(base_piv2[[#This Row],[kommune]]," (",base_piv2[[#This Row],[fotoår]],")")</f>
        <v>Alta  (2005)</v>
      </c>
      <c r="F2892" s="10" t="s">
        <v>472</v>
      </c>
      <c r="G2892" s="10">
        <v>0</v>
      </c>
      <c r="H2892" s="11" t="s">
        <v>911</v>
      </c>
    </row>
    <row r="2893" spans="1:8">
      <c r="A2893" s="10" t="s">
        <v>465</v>
      </c>
      <c r="B2893" s="10" t="str">
        <f>MID(base_piv2[[#This Row],[fnr fylke]],4,25)</f>
        <v>Finnmark</v>
      </c>
      <c r="C2893" s="10" t="s">
        <v>892</v>
      </c>
      <c r="D2893" s="10" t="str">
        <f>MID(base_piv2[[#This Row],[knr kommune]],6,25)</f>
        <v xml:space="preserve">Loppa </v>
      </c>
      <c r="E2893" s="10" t="str">
        <f>CONCATENATE(base_piv2[[#This Row],[kommune]]," (",base_piv2[[#This Row],[fotoår]],")")</f>
        <v>Loppa  (2008)</v>
      </c>
      <c r="F2893" s="10" t="s">
        <v>467</v>
      </c>
      <c r="G2893" s="10">
        <v>1</v>
      </c>
      <c r="H2893" s="11" t="s">
        <v>909</v>
      </c>
    </row>
    <row r="2894" spans="1:8">
      <c r="A2894" s="10" t="s">
        <v>465</v>
      </c>
      <c r="B2894" s="10" t="str">
        <f>MID(base_piv2[[#This Row],[fnr fylke]],4,25)</f>
        <v>Finnmark</v>
      </c>
      <c r="C2894" s="10" t="s">
        <v>892</v>
      </c>
      <c r="D2894" s="10" t="str">
        <f>MID(base_piv2[[#This Row],[knr kommune]],6,25)</f>
        <v xml:space="preserve">Loppa </v>
      </c>
      <c r="E2894" s="10" t="str">
        <f>CONCATENATE(base_piv2[[#This Row],[kommune]]," (",base_piv2[[#This Row],[fotoår]],")")</f>
        <v>Loppa  (2008)</v>
      </c>
      <c r="F2894" s="10" t="s">
        <v>466</v>
      </c>
      <c r="G2894" s="10">
        <v>0</v>
      </c>
      <c r="H2894" s="11" t="s">
        <v>909</v>
      </c>
    </row>
    <row r="2895" spans="1:8">
      <c r="A2895" s="10" t="s">
        <v>465</v>
      </c>
      <c r="B2895" s="10" t="str">
        <f>MID(base_piv2[[#This Row],[fnr fylke]],4,25)</f>
        <v>Finnmark</v>
      </c>
      <c r="C2895" s="10" t="s">
        <v>892</v>
      </c>
      <c r="D2895" s="10" t="str">
        <f>MID(base_piv2[[#This Row],[knr kommune]],6,25)</f>
        <v xml:space="preserve">Loppa </v>
      </c>
      <c r="E2895" s="10" t="str">
        <f>CONCATENATE(base_piv2[[#This Row],[kommune]]," (",base_piv2[[#This Row],[fotoår]],")")</f>
        <v>Loppa  (2008)</v>
      </c>
      <c r="F2895" s="10" t="s">
        <v>468</v>
      </c>
      <c r="G2895" s="10">
        <v>0</v>
      </c>
      <c r="H2895" s="11" t="s">
        <v>909</v>
      </c>
    </row>
    <row r="2896" spans="1:8">
      <c r="A2896" s="10" t="s">
        <v>465</v>
      </c>
      <c r="B2896" s="10" t="str">
        <f>MID(base_piv2[[#This Row],[fnr fylke]],4,25)</f>
        <v>Finnmark</v>
      </c>
      <c r="C2896" s="10" t="s">
        <v>892</v>
      </c>
      <c r="D2896" s="10" t="str">
        <f>MID(base_piv2[[#This Row],[knr kommune]],6,25)</f>
        <v xml:space="preserve">Loppa </v>
      </c>
      <c r="E2896" s="10" t="str">
        <f>CONCATENATE(base_piv2[[#This Row],[kommune]]," (",base_piv2[[#This Row],[fotoår]],")")</f>
        <v>Loppa  (2008)</v>
      </c>
      <c r="F2896" s="10" t="s">
        <v>918</v>
      </c>
      <c r="G2896" s="10">
        <v>0</v>
      </c>
      <c r="H2896" s="11" t="s">
        <v>909</v>
      </c>
    </row>
    <row r="2897" spans="1:8">
      <c r="A2897" s="10" t="s">
        <v>465</v>
      </c>
      <c r="B2897" s="10" t="str">
        <f>MID(base_piv2[[#This Row],[fnr fylke]],4,25)</f>
        <v>Finnmark</v>
      </c>
      <c r="C2897" s="10" t="s">
        <v>892</v>
      </c>
      <c r="D2897" s="10" t="str">
        <f>MID(base_piv2[[#This Row],[knr kommune]],6,25)</f>
        <v xml:space="preserve">Loppa </v>
      </c>
      <c r="E2897" s="10" t="str">
        <f>CONCATENATE(base_piv2[[#This Row],[kommune]]," (",base_piv2[[#This Row],[fotoår]],")")</f>
        <v>Loppa  (2008)</v>
      </c>
      <c r="F2897" s="10" t="s">
        <v>470</v>
      </c>
      <c r="G2897" s="10">
        <v>1</v>
      </c>
      <c r="H2897" s="11" t="s">
        <v>909</v>
      </c>
    </row>
    <row r="2898" spans="1:8">
      <c r="A2898" s="10" t="s">
        <v>465</v>
      </c>
      <c r="B2898" s="10" t="str">
        <f>MID(base_piv2[[#This Row],[fnr fylke]],4,25)</f>
        <v>Finnmark</v>
      </c>
      <c r="C2898" s="10" t="s">
        <v>892</v>
      </c>
      <c r="D2898" s="10" t="str">
        <f>MID(base_piv2[[#This Row],[knr kommune]],6,25)</f>
        <v xml:space="preserve">Loppa </v>
      </c>
      <c r="E2898" s="10" t="str">
        <f>CONCATENATE(base_piv2[[#This Row],[kommune]]," (",base_piv2[[#This Row],[fotoår]],")")</f>
        <v>Loppa  (2008)</v>
      </c>
      <c r="F2898" s="10" t="s">
        <v>471</v>
      </c>
      <c r="G2898" s="10">
        <v>0</v>
      </c>
      <c r="H2898" s="11" t="s">
        <v>909</v>
      </c>
    </row>
    <row r="2899" spans="1:8">
      <c r="A2899" s="10" t="s">
        <v>465</v>
      </c>
      <c r="B2899" s="10" t="str">
        <f>MID(base_piv2[[#This Row],[fnr fylke]],4,25)</f>
        <v>Finnmark</v>
      </c>
      <c r="C2899" s="10" t="s">
        <v>892</v>
      </c>
      <c r="D2899" s="10" t="str">
        <f>MID(base_piv2[[#This Row],[knr kommune]],6,25)</f>
        <v xml:space="preserve">Loppa </v>
      </c>
      <c r="E2899" s="10" t="str">
        <f>CONCATENATE(base_piv2[[#This Row],[kommune]]," (",base_piv2[[#This Row],[fotoår]],")")</f>
        <v>Loppa  (2008)</v>
      </c>
      <c r="F2899" s="10" t="s">
        <v>472</v>
      </c>
      <c r="G2899" s="10">
        <v>0</v>
      </c>
      <c r="H2899" s="11" t="s">
        <v>909</v>
      </c>
    </row>
    <row r="2900" spans="1:8">
      <c r="A2900" s="10" t="s">
        <v>465</v>
      </c>
      <c r="B2900" s="10" t="str">
        <f>MID(base_piv2[[#This Row],[fnr fylke]],4,25)</f>
        <v>Finnmark</v>
      </c>
      <c r="C2900" s="10" t="s">
        <v>893</v>
      </c>
      <c r="D2900" s="10" t="str">
        <f>MID(base_piv2[[#This Row],[knr kommune]],6,25)</f>
        <v xml:space="preserve">Hasvik </v>
      </c>
      <c r="E2900" s="10" t="str">
        <f>CONCATENATE(base_piv2[[#This Row],[kommune]]," (",base_piv2[[#This Row],[fotoår]],")")</f>
        <v>Hasvik  (2008)</v>
      </c>
      <c r="F2900" s="10" t="s">
        <v>467</v>
      </c>
      <c r="G2900" s="10">
        <v>8</v>
      </c>
      <c r="H2900" s="11" t="s">
        <v>909</v>
      </c>
    </row>
    <row r="2901" spans="1:8">
      <c r="A2901" s="10" t="s">
        <v>465</v>
      </c>
      <c r="B2901" s="10" t="str">
        <f>MID(base_piv2[[#This Row],[fnr fylke]],4,25)</f>
        <v>Finnmark</v>
      </c>
      <c r="C2901" s="10" t="s">
        <v>893</v>
      </c>
      <c r="D2901" s="10" t="str">
        <f>MID(base_piv2[[#This Row],[knr kommune]],6,25)</f>
        <v xml:space="preserve">Hasvik </v>
      </c>
      <c r="E2901" s="10" t="str">
        <f>CONCATENATE(base_piv2[[#This Row],[kommune]]," (",base_piv2[[#This Row],[fotoår]],")")</f>
        <v>Hasvik  (2008)</v>
      </c>
      <c r="F2901" s="10" t="s">
        <v>466</v>
      </c>
      <c r="G2901" s="10">
        <v>0</v>
      </c>
      <c r="H2901" s="11" t="s">
        <v>909</v>
      </c>
    </row>
    <row r="2902" spans="1:8">
      <c r="A2902" s="10" t="s">
        <v>465</v>
      </c>
      <c r="B2902" s="10" t="str">
        <f>MID(base_piv2[[#This Row],[fnr fylke]],4,25)</f>
        <v>Finnmark</v>
      </c>
      <c r="C2902" s="10" t="s">
        <v>893</v>
      </c>
      <c r="D2902" s="10" t="str">
        <f>MID(base_piv2[[#This Row],[knr kommune]],6,25)</f>
        <v xml:space="preserve">Hasvik </v>
      </c>
      <c r="E2902" s="10" t="str">
        <f>CONCATENATE(base_piv2[[#This Row],[kommune]]," (",base_piv2[[#This Row],[fotoår]],")")</f>
        <v>Hasvik  (2008)</v>
      </c>
      <c r="F2902" s="10" t="s">
        <v>468</v>
      </c>
      <c r="G2902" s="10">
        <v>0</v>
      </c>
      <c r="H2902" s="11" t="s">
        <v>909</v>
      </c>
    </row>
    <row r="2903" spans="1:8">
      <c r="A2903" s="10" t="s">
        <v>465</v>
      </c>
      <c r="B2903" s="10" t="str">
        <f>MID(base_piv2[[#This Row],[fnr fylke]],4,25)</f>
        <v>Finnmark</v>
      </c>
      <c r="C2903" s="10" t="s">
        <v>893</v>
      </c>
      <c r="D2903" s="10" t="str">
        <f>MID(base_piv2[[#This Row],[knr kommune]],6,25)</f>
        <v xml:space="preserve">Hasvik </v>
      </c>
      <c r="E2903" s="10" t="str">
        <f>CONCATENATE(base_piv2[[#This Row],[kommune]]," (",base_piv2[[#This Row],[fotoår]],")")</f>
        <v>Hasvik  (2008)</v>
      </c>
      <c r="F2903" s="10" t="s">
        <v>918</v>
      </c>
      <c r="G2903" s="10">
        <v>0</v>
      </c>
      <c r="H2903" s="11" t="s">
        <v>909</v>
      </c>
    </row>
    <row r="2904" spans="1:8">
      <c r="A2904" s="10" t="s">
        <v>465</v>
      </c>
      <c r="B2904" s="10" t="str">
        <f>MID(base_piv2[[#This Row],[fnr fylke]],4,25)</f>
        <v>Finnmark</v>
      </c>
      <c r="C2904" s="10" t="s">
        <v>893</v>
      </c>
      <c r="D2904" s="10" t="str">
        <f>MID(base_piv2[[#This Row],[knr kommune]],6,25)</f>
        <v xml:space="preserve">Hasvik </v>
      </c>
      <c r="E2904" s="10" t="str">
        <f>CONCATENATE(base_piv2[[#This Row],[kommune]]," (",base_piv2[[#This Row],[fotoår]],")")</f>
        <v>Hasvik  (2008)</v>
      </c>
      <c r="F2904" s="10" t="s">
        <v>470</v>
      </c>
      <c r="G2904" s="10">
        <v>0</v>
      </c>
      <c r="H2904" s="11" t="s">
        <v>909</v>
      </c>
    </row>
    <row r="2905" spans="1:8">
      <c r="A2905" s="10" t="s">
        <v>465</v>
      </c>
      <c r="B2905" s="10" t="str">
        <f>MID(base_piv2[[#This Row],[fnr fylke]],4,25)</f>
        <v>Finnmark</v>
      </c>
      <c r="C2905" s="10" t="s">
        <v>893</v>
      </c>
      <c r="D2905" s="10" t="str">
        <f>MID(base_piv2[[#This Row],[knr kommune]],6,25)</f>
        <v xml:space="preserve">Hasvik </v>
      </c>
      <c r="E2905" s="10" t="str">
        <f>CONCATENATE(base_piv2[[#This Row],[kommune]]," (",base_piv2[[#This Row],[fotoår]],")")</f>
        <v>Hasvik  (2008)</v>
      </c>
      <c r="F2905" s="10" t="s">
        <v>471</v>
      </c>
      <c r="G2905" s="10">
        <v>0</v>
      </c>
      <c r="H2905" s="11" t="s">
        <v>909</v>
      </c>
    </row>
    <row r="2906" spans="1:8">
      <c r="A2906" s="10" t="s">
        <v>465</v>
      </c>
      <c r="B2906" s="10" t="str">
        <f>MID(base_piv2[[#This Row],[fnr fylke]],4,25)</f>
        <v>Finnmark</v>
      </c>
      <c r="C2906" s="10" t="s">
        <v>893</v>
      </c>
      <c r="D2906" s="10" t="str">
        <f>MID(base_piv2[[#This Row],[knr kommune]],6,25)</f>
        <v xml:space="preserve">Hasvik </v>
      </c>
      <c r="E2906" s="10" t="str">
        <f>CONCATENATE(base_piv2[[#This Row],[kommune]]," (",base_piv2[[#This Row],[fotoår]],")")</f>
        <v>Hasvik  (2008)</v>
      </c>
      <c r="F2906" s="10" t="s">
        <v>472</v>
      </c>
      <c r="G2906" s="10">
        <v>0</v>
      </c>
      <c r="H2906" s="11" t="s">
        <v>909</v>
      </c>
    </row>
    <row r="2907" spans="1:8">
      <c r="A2907" s="10" t="s">
        <v>465</v>
      </c>
      <c r="B2907" s="10" t="str">
        <f>MID(base_piv2[[#This Row],[fnr fylke]],4,25)</f>
        <v>Finnmark</v>
      </c>
      <c r="C2907" s="10" t="s">
        <v>894</v>
      </c>
      <c r="D2907" s="10" t="str">
        <f>MID(base_piv2[[#This Row],[knr kommune]],6,25)</f>
        <v xml:space="preserve">Kvalsund </v>
      </c>
      <c r="E2907" s="10" t="str">
        <f>CONCATENATE(base_piv2[[#This Row],[kommune]]," (",base_piv2[[#This Row],[fotoår]],")")</f>
        <v>Kvalsund  (2009)</v>
      </c>
      <c r="F2907" s="10" t="s">
        <v>467</v>
      </c>
      <c r="G2907" s="10">
        <v>6</v>
      </c>
      <c r="H2907" s="11" t="s">
        <v>913</v>
      </c>
    </row>
    <row r="2908" spans="1:8">
      <c r="A2908" s="10" t="s">
        <v>465</v>
      </c>
      <c r="B2908" s="10" t="str">
        <f>MID(base_piv2[[#This Row],[fnr fylke]],4,25)</f>
        <v>Finnmark</v>
      </c>
      <c r="C2908" s="10" t="s">
        <v>894</v>
      </c>
      <c r="D2908" s="10" t="str">
        <f>MID(base_piv2[[#This Row],[knr kommune]],6,25)</f>
        <v xml:space="preserve">Kvalsund </v>
      </c>
      <c r="E2908" s="10" t="str">
        <f>CONCATENATE(base_piv2[[#This Row],[kommune]]," (",base_piv2[[#This Row],[fotoår]],")")</f>
        <v>Kvalsund  (2009)</v>
      </c>
      <c r="F2908" s="10" t="s">
        <v>466</v>
      </c>
      <c r="G2908" s="10">
        <v>4</v>
      </c>
      <c r="H2908" s="11" t="s">
        <v>913</v>
      </c>
    </row>
    <row r="2909" spans="1:8">
      <c r="A2909" s="10" t="s">
        <v>465</v>
      </c>
      <c r="B2909" s="10" t="str">
        <f>MID(base_piv2[[#This Row],[fnr fylke]],4,25)</f>
        <v>Finnmark</v>
      </c>
      <c r="C2909" s="10" t="s">
        <v>894</v>
      </c>
      <c r="D2909" s="10" t="str">
        <f>MID(base_piv2[[#This Row],[knr kommune]],6,25)</f>
        <v xml:space="preserve">Kvalsund </v>
      </c>
      <c r="E2909" s="10" t="str">
        <f>CONCATENATE(base_piv2[[#This Row],[kommune]]," (",base_piv2[[#This Row],[fotoår]],")")</f>
        <v>Kvalsund  (2009)</v>
      </c>
      <c r="F2909" s="10" t="s">
        <v>468</v>
      </c>
      <c r="G2909" s="10">
        <v>1</v>
      </c>
      <c r="H2909" s="11" t="s">
        <v>913</v>
      </c>
    </row>
    <row r="2910" spans="1:8">
      <c r="A2910" s="10" t="s">
        <v>465</v>
      </c>
      <c r="B2910" s="10" t="str">
        <f>MID(base_piv2[[#This Row],[fnr fylke]],4,25)</f>
        <v>Finnmark</v>
      </c>
      <c r="C2910" s="10" t="s">
        <v>894</v>
      </c>
      <c r="D2910" s="10" t="str">
        <f>MID(base_piv2[[#This Row],[knr kommune]],6,25)</f>
        <v xml:space="preserve">Kvalsund </v>
      </c>
      <c r="E2910" s="10" t="str">
        <f>CONCATENATE(base_piv2[[#This Row],[kommune]]," (",base_piv2[[#This Row],[fotoår]],")")</f>
        <v>Kvalsund  (2009)</v>
      </c>
      <c r="F2910" s="10" t="s">
        <v>918</v>
      </c>
      <c r="G2910" s="10">
        <v>0</v>
      </c>
      <c r="H2910" s="11" t="s">
        <v>913</v>
      </c>
    </row>
    <row r="2911" spans="1:8">
      <c r="A2911" s="10" t="s">
        <v>465</v>
      </c>
      <c r="B2911" s="10" t="str">
        <f>MID(base_piv2[[#This Row],[fnr fylke]],4,25)</f>
        <v>Finnmark</v>
      </c>
      <c r="C2911" s="10" t="s">
        <v>894</v>
      </c>
      <c r="D2911" s="10" t="str">
        <f>MID(base_piv2[[#This Row],[knr kommune]],6,25)</f>
        <v xml:space="preserve">Kvalsund </v>
      </c>
      <c r="E2911" s="10" t="str">
        <f>CONCATENATE(base_piv2[[#This Row],[kommune]]," (",base_piv2[[#This Row],[fotoår]],")")</f>
        <v>Kvalsund  (2009)</v>
      </c>
      <c r="F2911" s="10" t="s">
        <v>470</v>
      </c>
      <c r="G2911" s="10">
        <v>1</v>
      </c>
      <c r="H2911" s="11" t="s">
        <v>913</v>
      </c>
    </row>
    <row r="2912" spans="1:8">
      <c r="A2912" s="10" t="s">
        <v>465</v>
      </c>
      <c r="B2912" s="10" t="str">
        <f>MID(base_piv2[[#This Row],[fnr fylke]],4,25)</f>
        <v>Finnmark</v>
      </c>
      <c r="C2912" s="10" t="s">
        <v>894</v>
      </c>
      <c r="D2912" s="10" t="str">
        <f>MID(base_piv2[[#This Row],[knr kommune]],6,25)</f>
        <v xml:space="preserve">Kvalsund </v>
      </c>
      <c r="E2912" s="10" t="str">
        <f>CONCATENATE(base_piv2[[#This Row],[kommune]]," (",base_piv2[[#This Row],[fotoår]],")")</f>
        <v>Kvalsund  (2009)</v>
      </c>
      <c r="F2912" s="10" t="s">
        <v>471</v>
      </c>
      <c r="G2912" s="10">
        <v>0</v>
      </c>
      <c r="H2912" s="11" t="s">
        <v>913</v>
      </c>
    </row>
    <row r="2913" spans="1:8">
      <c r="A2913" s="10" t="s">
        <v>465</v>
      </c>
      <c r="B2913" s="10" t="str">
        <f>MID(base_piv2[[#This Row],[fnr fylke]],4,25)</f>
        <v>Finnmark</v>
      </c>
      <c r="C2913" s="10" t="s">
        <v>894</v>
      </c>
      <c r="D2913" s="10" t="str">
        <f>MID(base_piv2[[#This Row],[knr kommune]],6,25)</f>
        <v xml:space="preserve">Kvalsund </v>
      </c>
      <c r="E2913" s="10" t="str">
        <f>CONCATENATE(base_piv2[[#This Row],[kommune]]," (",base_piv2[[#This Row],[fotoår]],")")</f>
        <v>Kvalsund  (2009)</v>
      </c>
      <c r="F2913" s="10" t="s">
        <v>472</v>
      </c>
      <c r="G2913" s="10">
        <v>0</v>
      </c>
      <c r="H2913" s="11" t="s">
        <v>913</v>
      </c>
    </row>
    <row r="2914" spans="1:8">
      <c r="A2914" s="10" t="s">
        <v>465</v>
      </c>
      <c r="B2914" s="10" t="str">
        <f>MID(base_piv2[[#This Row],[fnr fylke]],4,25)</f>
        <v>Finnmark</v>
      </c>
      <c r="C2914" s="10" t="s">
        <v>895</v>
      </c>
      <c r="D2914" s="10" t="str">
        <f>MID(base_piv2[[#This Row],[knr kommune]],6,25)</f>
        <v xml:space="preserve">Måsøy </v>
      </c>
      <c r="E2914" s="10" t="str">
        <f>CONCATENATE(base_piv2[[#This Row],[kommune]]," (",base_piv2[[#This Row],[fotoår]],")")</f>
        <v>Måsøy  (2007)</v>
      </c>
      <c r="F2914" s="10" t="s">
        <v>467</v>
      </c>
      <c r="G2914" s="10">
        <v>1</v>
      </c>
      <c r="H2914" s="11" t="s">
        <v>907</v>
      </c>
    </row>
    <row r="2915" spans="1:8">
      <c r="A2915" s="10" t="s">
        <v>465</v>
      </c>
      <c r="B2915" s="10" t="str">
        <f>MID(base_piv2[[#This Row],[fnr fylke]],4,25)</f>
        <v>Finnmark</v>
      </c>
      <c r="C2915" s="10" t="s">
        <v>895</v>
      </c>
      <c r="D2915" s="10" t="str">
        <f>MID(base_piv2[[#This Row],[knr kommune]],6,25)</f>
        <v xml:space="preserve">Måsøy </v>
      </c>
      <c r="E2915" s="10" t="str">
        <f>CONCATENATE(base_piv2[[#This Row],[kommune]]," (",base_piv2[[#This Row],[fotoår]],")")</f>
        <v>Måsøy  (2007)</v>
      </c>
      <c r="F2915" s="10" t="s">
        <v>466</v>
      </c>
      <c r="G2915" s="10">
        <v>5</v>
      </c>
      <c r="H2915" s="11" t="s">
        <v>907</v>
      </c>
    </row>
    <row r="2916" spans="1:8">
      <c r="A2916" s="10" t="s">
        <v>465</v>
      </c>
      <c r="B2916" s="10" t="str">
        <f>MID(base_piv2[[#This Row],[fnr fylke]],4,25)</f>
        <v>Finnmark</v>
      </c>
      <c r="C2916" s="10" t="s">
        <v>895</v>
      </c>
      <c r="D2916" s="10" t="str">
        <f>MID(base_piv2[[#This Row],[knr kommune]],6,25)</f>
        <v xml:space="preserve">Måsøy </v>
      </c>
      <c r="E2916" s="10" t="str">
        <f>CONCATENATE(base_piv2[[#This Row],[kommune]]," (",base_piv2[[#This Row],[fotoår]],")")</f>
        <v>Måsøy  (2007)</v>
      </c>
      <c r="F2916" s="10" t="s">
        <v>468</v>
      </c>
      <c r="G2916" s="10">
        <v>0</v>
      </c>
      <c r="H2916" s="11" t="s">
        <v>907</v>
      </c>
    </row>
    <row r="2917" spans="1:8">
      <c r="A2917" s="10" t="s">
        <v>465</v>
      </c>
      <c r="B2917" s="10" t="str">
        <f>MID(base_piv2[[#This Row],[fnr fylke]],4,25)</f>
        <v>Finnmark</v>
      </c>
      <c r="C2917" s="10" t="s">
        <v>895</v>
      </c>
      <c r="D2917" s="10" t="str">
        <f>MID(base_piv2[[#This Row],[knr kommune]],6,25)</f>
        <v xml:space="preserve">Måsøy </v>
      </c>
      <c r="E2917" s="10" t="str">
        <f>CONCATENATE(base_piv2[[#This Row],[kommune]]," (",base_piv2[[#This Row],[fotoår]],")")</f>
        <v>Måsøy  (2007)</v>
      </c>
      <c r="F2917" s="10" t="s">
        <v>918</v>
      </c>
      <c r="G2917" s="10">
        <v>2</v>
      </c>
      <c r="H2917" s="11" t="s">
        <v>907</v>
      </c>
    </row>
    <row r="2918" spans="1:8">
      <c r="A2918" s="10" t="s">
        <v>465</v>
      </c>
      <c r="B2918" s="10" t="str">
        <f>MID(base_piv2[[#This Row],[fnr fylke]],4,25)</f>
        <v>Finnmark</v>
      </c>
      <c r="C2918" s="10" t="s">
        <v>895</v>
      </c>
      <c r="D2918" s="10" t="str">
        <f>MID(base_piv2[[#This Row],[knr kommune]],6,25)</f>
        <v xml:space="preserve">Måsøy </v>
      </c>
      <c r="E2918" s="10" t="str">
        <f>CONCATENATE(base_piv2[[#This Row],[kommune]]," (",base_piv2[[#This Row],[fotoår]],")")</f>
        <v>Måsøy  (2007)</v>
      </c>
      <c r="F2918" s="10" t="s">
        <v>470</v>
      </c>
      <c r="G2918" s="10">
        <v>0</v>
      </c>
      <c r="H2918" s="11" t="s">
        <v>907</v>
      </c>
    </row>
    <row r="2919" spans="1:8">
      <c r="A2919" s="10" t="s">
        <v>465</v>
      </c>
      <c r="B2919" s="10" t="str">
        <f>MID(base_piv2[[#This Row],[fnr fylke]],4,25)</f>
        <v>Finnmark</v>
      </c>
      <c r="C2919" s="10" t="s">
        <v>895</v>
      </c>
      <c r="D2919" s="10" t="str">
        <f>MID(base_piv2[[#This Row],[knr kommune]],6,25)</f>
        <v xml:space="preserve">Måsøy </v>
      </c>
      <c r="E2919" s="10" t="str">
        <f>CONCATENATE(base_piv2[[#This Row],[kommune]]," (",base_piv2[[#This Row],[fotoår]],")")</f>
        <v>Måsøy  (2007)</v>
      </c>
      <c r="F2919" s="10" t="s">
        <v>471</v>
      </c>
      <c r="G2919" s="10">
        <v>0</v>
      </c>
      <c r="H2919" s="11" t="s">
        <v>907</v>
      </c>
    </row>
    <row r="2920" spans="1:8">
      <c r="A2920" s="10" t="s">
        <v>465</v>
      </c>
      <c r="B2920" s="10" t="str">
        <f>MID(base_piv2[[#This Row],[fnr fylke]],4,25)</f>
        <v>Finnmark</v>
      </c>
      <c r="C2920" s="10" t="s">
        <v>895</v>
      </c>
      <c r="D2920" s="10" t="str">
        <f>MID(base_piv2[[#This Row],[knr kommune]],6,25)</f>
        <v xml:space="preserve">Måsøy </v>
      </c>
      <c r="E2920" s="10" t="str">
        <f>CONCATENATE(base_piv2[[#This Row],[kommune]]," (",base_piv2[[#This Row],[fotoår]],")")</f>
        <v>Måsøy  (2007)</v>
      </c>
      <c r="F2920" s="10" t="s">
        <v>472</v>
      </c>
      <c r="G2920" s="10">
        <v>0</v>
      </c>
      <c r="H2920" s="11" t="s">
        <v>907</v>
      </c>
    </row>
    <row r="2921" spans="1:8">
      <c r="A2921" s="10" t="s">
        <v>465</v>
      </c>
      <c r="B2921" s="10" t="str">
        <f>MID(base_piv2[[#This Row],[fnr fylke]],4,25)</f>
        <v>Finnmark</v>
      </c>
      <c r="C2921" s="10" t="s">
        <v>896</v>
      </c>
      <c r="D2921" s="10" t="str">
        <f>MID(base_piv2[[#This Row],[knr kommune]],6,25)</f>
        <v xml:space="preserve">Nordkapp </v>
      </c>
      <c r="E2921" s="10" t="str">
        <f>CONCATENATE(base_piv2[[#This Row],[kommune]]," (",base_piv2[[#This Row],[fotoår]],")")</f>
        <v>Nordkapp  (2007)</v>
      </c>
      <c r="F2921" s="10" t="s">
        <v>467</v>
      </c>
      <c r="G2921" s="10">
        <v>2</v>
      </c>
      <c r="H2921" s="11" t="s">
        <v>907</v>
      </c>
    </row>
    <row r="2922" spans="1:8">
      <c r="A2922" s="10" t="s">
        <v>465</v>
      </c>
      <c r="B2922" s="10" t="str">
        <f>MID(base_piv2[[#This Row],[fnr fylke]],4,25)</f>
        <v>Finnmark</v>
      </c>
      <c r="C2922" s="10" t="s">
        <v>896</v>
      </c>
      <c r="D2922" s="10" t="str">
        <f>MID(base_piv2[[#This Row],[knr kommune]],6,25)</f>
        <v xml:space="preserve">Nordkapp </v>
      </c>
      <c r="E2922" s="10" t="str">
        <f>CONCATENATE(base_piv2[[#This Row],[kommune]]," (",base_piv2[[#This Row],[fotoår]],")")</f>
        <v>Nordkapp  (2007)</v>
      </c>
      <c r="F2922" s="10" t="s">
        <v>466</v>
      </c>
      <c r="G2922" s="10">
        <v>2</v>
      </c>
      <c r="H2922" s="11" t="s">
        <v>907</v>
      </c>
    </row>
    <row r="2923" spans="1:8">
      <c r="A2923" s="10" t="s">
        <v>465</v>
      </c>
      <c r="B2923" s="10" t="str">
        <f>MID(base_piv2[[#This Row],[fnr fylke]],4,25)</f>
        <v>Finnmark</v>
      </c>
      <c r="C2923" s="10" t="s">
        <v>896</v>
      </c>
      <c r="D2923" s="10" t="str">
        <f>MID(base_piv2[[#This Row],[knr kommune]],6,25)</f>
        <v xml:space="preserve">Nordkapp </v>
      </c>
      <c r="E2923" s="10" t="str">
        <f>CONCATENATE(base_piv2[[#This Row],[kommune]]," (",base_piv2[[#This Row],[fotoår]],")")</f>
        <v>Nordkapp  (2007)</v>
      </c>
      <c r="F2923" s="10" t="s">
        <v>468</v>
      </c>
      <c r="G2923" s="10">
        <v>0</v>
      </c>
      <c r="H2923" s="11" t="s">
        <v>907</v>
      </c>
    </row>
    <row r="2924" spans="1:8">
      <c r="A2924" s="10" t="s">
        <v>465</v>
      </c>
      <c r="B2924" s="10" t="str">
        <f>MID(base_piv2[[#This Row],[fnr fylke]],4,25)</f>
        <v>Finnmark</v>
      </c>
      <c r="C2924" s="10" t="s">
        <v>896</v>
      </c>
      <c r="D2924" s="10" t="str">
        <f>MID(base_piv2[[#This Row],[knr kommune]],6,25)</f>
        <v xml:space="preserve">Nordkapp </v>
      </c>
      <c r="E2924" s="10" t="str">
        <f>CONCATENATE(base_piv2[[#This Row],[kommune]]," (",base_piv2[[#This Row],[fotoår]],")")</f>
        <v>Nordkapp  (2007)</v>
      </c>
      <c r="F2924" s="10" t="s">
        <v>918</v>
      </c>
      <c r="G2924" s="10">
        <v>1</v>
      </c>
      <c r="H2924" s="11" t="s">
        <v>907</v>
      </c>
    </row>
    <row r="2925" spans="1:8">
      <c r="A2925" s="10" t="s">
        <v>465</v>
      </c>
      <c r="B2925" s="10" t="str">
        <f>MID(base_piv2[[#This Row],[fnr fylke]],4,25)</f>
        <v>Finnmark</v>
      </c>
      <c r="C2925" s="10" t="s">
        <v>896</v>
      </c>
      <c r="D2925" s="10" t="str">
        <f>MID(base_piv2[[#This Row],[knr kommune]],6,25)</f>
        <v xml:space="preserve">Nordkapp </v>
      </c>
      <c r="E2925" s="10" t="str">
        <f>CONCATENATE(base_piv2[[#This Row],[kommune]]," (",base_piv2[[#This Row],[fotoår]],")")</f>
        <v>Nordkapp  (2007)</v>
      </c>
      <c r="F2925" s="10" t="s">
        <v>470</v>
      </c>
      <c r="G2925" s="10">
        <v>2</v>
      </c>
      <c r="H2925" s="11" t="s">
        <v>907</v>
      </c>
    </row>
    <row r="2926" spans="1:8">
      <c r="A2926" s="10" t="s">
        <v>465</v>
      </c>
      <c r="B2926" s="10" t="str">
        <f>MID(base_piv2[[#This Row],[fnr fylke]],4,25)</f>
        <v>Finnmark</v>
      </c>
      <c r="C2926" s="10" t="s">
        <v>896</v>
      </c>
      <c r="D2926" s="10" t="str">
        <f>MID(base_piv2[[#This Row],[knr kommune]],6,25)</f>
        <v xml:space="preserve">Nordkapp </v>
      </c>
      <c r="E2926" s="10" t="str">
        <f>CONCATENATE(base_piv2[[#This Row],[kommune]]," (",base_piv2[[#This Row],[fotoår]],")")</f>
        <v>Nordkapp  (2007)</v>
      </c>
      <c r="F2926" s="10" t="s">
        <v>471</v>
      </c>
      <c r="G2926" s="10">
        <v>0</v>
      </c>
      <c r="H2926" s="11" t="s">
        <v>907</v>
      </c>
    </row>
    <row r="2927" spans="1:8">
      <c r="A2927" s="10" t="s">
        <v>465</v>
      </c>
      <c r="B2927" s="10" t="str">
        <f>MID(base_piv2[[#This Row],[fnr fylke]],4,25)</f>
        <v>Finnmark</v>
      </c>
      <c r="C2927" s="10" t="s">
        <v>896</v>
      </c>
      <c r="D2927" s="10" t="str">
        <f>MID(base_piv2[[#This Row],[knr kommune]],6,25)</f>
        <v xml:space="preserve">Nordkapp </v>
      </c>
      <c r="E2927" s="10" t="str">
        <f>CONCATENATE(base_piv2[[#This Row],[kommune]]," (",base_piv2[[#This Row],[fotoår]],")")</f>
        <v>Nordkapp  (2007)</v>
      </c>
      <c r="F2927" s="10" t="s">
        <v>472</v>
      </c>
      <c r="G2927" s="10">
        <v>3</v>
      </c>
      <c r="H2927" s="11" t="s">
        <v>907</v>
      </c>
    </row>
    <row r="2928" spans="1:8">
      <c r="A2928" s="10" t="s">
        <v>465</v>
      </c>
      <c r="B2928" s="10" t="str">
        <f>MID(base_piv2[[#This Row],[fnr fylke]],4,25)</f>
        <v>Finnmark</v>
      </c>
      <c r="C2928" s="10" t="s">
        <v>897</v>
      </c>
      <c r="D2928" s="10" t="str">
        <f>MID(base_piv2[[#This Row],[knr kommune]],6,25)</f>
        <v xml:space="preserve">Porsanger </v>
      </c>
      <c r="E2928" s="10" t="str">
        <f>CONCATENATE(base_piv2[[#This Row],[kommune]]," (",base_piv2[[#This Row],[fotoår]],")")</f>
        <v>Porsanger  (2008)</v>
      </c>
      <c r="F2928" s="10" t="s">
        <v>467</v>
      </c>
      <c r="G2928" s="10">
        <v>6</v>
      </c>
      <c r="H2928" s="11" t="s">
        <v>909</v>
      </c>
    </row>
    <row r="2929" spans="1:8">
      <c r="A2929" s="10" t="s">
        <v>465</v>
      </c>
      <c r="B2929" s="10" t="str">
        <f>MID(base_piv2[[#This Row],[fnr fylke]],4,25)</f>
        <v>Finnmark</v>
      </c>
      <c r="C2929" s="10" t="s">
        <v>897</v>
      </c>
      <c r="D2929" s="10" t="str">
        <f>MID(base_piv2[[#This Row],[knr kommune]],6,25)</f>
        <v xml:space="preserve">Porsanger </v>
      </c>
      <c r="E2929" s="10" t="str">
        <f>CONCATENATE(base_piv2[[#This Row],[kommune]]," (",base_piv2[[#This Row],[fotoår]],")")</f>
        <v>Porsanger  (2008)</v>
      </c>
      <c r="F2929" s="10" t="s">
        <v>466</v>
      </c>
      <c r="G2929" s="10">
        <v>3</v>
      </c>
      <c r="H2929" s="11" t="s">
        <v>909</v>
      </c>
    </row>
    <row r="2930" spans="1:8">
      <c r="A2930" s="10" t="s">
        <v>465</v>
      </c>
      <c r="B2930" s="10" t="str">
        <f>MID(base_piv2[[#This Row],[fnr fylke]],4,25)</f>
        <v>Finnmark</v>
      </c>
      <c r="C2930" s="10" t="s">
        <v>897</v>
      </c>
      <c r="D2930" s="10" t="str">
        <f>MID(base_piv2[[#This Row],[knr kommune]],6,25)</f>
        <v xml:space="preserve">Porsanger </v>
      </c>
      <c r="E2930" s="10" t="str">
        <f>CONCATENATE(base_piv2[[#This Row],[kommune]]," (",base_piv2[[#This Row],[fotoår]],")")</f>
        <v>Porsanger  (2008)</v>
      </c>
      <c r="F2930" s="10" t="s">
        <v>468</v>
      </c>
      <c r="G2930" s="10">
        <v>3</v>
      </c>
      <c r="H2930" s="11" t="s">
        <v>909</v>
      </c>
    </row>
    <row r="2931" spans="1:8">
      <c r="A2931" s="10" t="s">
        <v>465</v>
      </c>
      <c r="B2931" s="10" t="str">
        <f>MID(base_piv2[[#This Row],[fnr fylke]],4,25)</f>
        <v>Finnmark</v>
      </c>
      <c r="C2931" s="10" t="s">
        <v>897</v>
      </c>
      <c r="D2931" s="10" t="str">
        <f>MID(base_piv2[[#This Row],[knr kommune]],6,25)</f>
        <v xml:space="preserve">Porsanger </v>
      </c>
      <c r="E2931" s="10" t="str">
        <f>CONCATENATE(base_piv2[[#This Row],[kommune]]," (",base_piv2[[#This Row],[fotoår]],")")</f>
        <v>Porsanger  (2008)</v>
      </c>
      <c r="F2931" s="10" t="s">
        <v>918</v>
      </c>
      <c r="G2931" s="10">
        <v>17</v>
      </c>
      <c r="H2931" s="11" t="s">
        <v>909</v>
      </c>
    </row>
    <row r="2932" spans="1:8">
      <c r="A2932" s="10" t="s">
        <v>465</v>
      </c>
      <c r="B2932" s="10" t="str">
        <f>MID(base_piv2[[#This Row],[fnr fylke]],4,25)</f>
        <v>Finnmark</v>
      </c>
      <c r="C2932" s="10" t="s">
        <v>897</v>
      </c>
      <c r="D2932" s="10" t="str">
        <f>MID(base_piv2[[#This Row],[knr kommune]],6,25)</f>
        <v xml:space="preserve">Porsanger </v>
      </c>
      <c r="E2932" s="10" t="str">
        <f>CONCATENATE(base_piv2[[#This Row],[kommune]]," (",base_piv2[[#This Row],[fotoår]],")")</f>
        <v>Porsanger  (2008)</v>
      </c>
      <c r="F2932" s="10" t="s">
        <v>470</v>
      </c>
      <c r="G2932" s="10">
        <v>9</v>
      </c>
      <c r="H2932" s="11" t="s">
        <v>909</v>
      </c>
    </row>
    <row r="2933" spans="1:8">
      <c r="A2933" s="10" t="s">
        <v>465</v>
      </c>
      <c r="B2933" s="10" t="str">
        <f>MID(base_piv2[[#This Row],[fnr fylke]],4,25)</f>
        <v>Finnmark</v>
      </c>
      <c r="C2933" s="10" t="s">
        <v>897</v>
      </c>
      <c r="D2933" s="10" t="str">
        <f>MID(base_piv2[[#This Row],[knr kommune]],6,25)</f>
        <v xml:space="preserve">Porsanger </v>
      </c>
      <c r="E2933" s="10" t="str">
        <f>CONCATENATE(base_piv2[[#This Row],[kommune]]," (",base_piv2[[#This Row],[fotoår]],")")</f>
        <v>Porsanger  (2008)</v>
      </c>
      <c r="F2933" s="10" t="s">
        <v>471</v>
      </c>
      <c r="G2933" s="10">
        <v>5</v>
      </c>
      <c r="H2933" s="11" t="s">
        <v>909</v>
      </c>
    </row>
    <row r="2934" spans="1:8">
      <c r="A2934" s="10" t="s">
        <v>465</v>
      </c>
      <c r="B2934" s="10" t="str">
        <f>MID(base_piv2[[#This Row],[fnr fylke]],4,25)</f>
        <v>Finnmark</v>
      </c>
      <c r="C2934" s="10" t="s">
        <v>897</v>
      </c>
      <c r="D2934" s="10" t="str">
        <f>MID(base_piv2[[#This Row],[knr kommune]],6,25)</f>
        <v xml:space="preserve">Porsanger </v>
      </c>
      <c r="E2934" s="10" t="str">
        <f>CONCATENATE(base_piv2[[#This Row],[kommune]]," (",base_piv2[[#This Row],[fotoår]],")")</f>
        <v>Porsanger  (2008)</v>
      </c>
      <c r="F2934" s="10" t="s">
        <v>472</v>
      </c>
      <c r="G2934" s="10">
        <v>0</v>
      </c>
      <c r="H2934" s="11" t="s">
        <v>909</v>
      </c>
    </row>
    <row r="2935" spans="1:8">
      <c r="A2935" s="10" t="s">
        <v>465</v>
      </c>
      <c r="B2935" s="10" t="str">
        <f>MID(base_piv2[[#This Row],[fnr fylke]],4,25)</f>
        <v>Finnmark</v>
      </c>
      <c r="C2935" s="10" t="s">
        <v>898</v>
      </c>
      <c r="D2935" s="10" t="str">
        <f>MID(base_piv2[[#This Row],[knr kommune]],6,25)</f>
        <v xml:space="preserve">Karasjok </v>
      </c>
      <c r="E2935" s="10" t="str">
        <f>CONCATENATE(base_piv2[[#This Row],[kommune]]," (",base_piv2[[#This Row],[fotoår]],")")</f>
        <v>Karasjok  (2005)</v>
      </c>
      <c r="F2935" s="10" t="s">
        <v>467</v>
      </c>
      <c r="G2935" s="10">
        <v>13</v>
      </c>
      <c r="H2935" s="11" t="s">
        <v>911</v>
      </c>
    </row>
    <row r="2936" spans="1:8">
      <c r="A2936" s="10" t="s">
        <v>465</v>
      </c>
      <c r="B2936" s="10" t="str">
        <f>MID(base_piv2[[#This Row],[fnr fylke]],4,25)</f>
        <v>Finnmark</v>
      </c>
      <c r="C2936" s="10" t="s">
        <v>898</v>
      </c>
      <c r="D2936" s="10" t="str">
        <f>MID(base_piv2[[#This Row],[knr kommune]],6,25)</f>
        <v xml:space="preserve">Karasjok </v>
      </c>
      <c r="E2936" s="10" t="str">
        <f>CONCATENATE(base_piv2[[#This Row],[kommune]]," (",base_piv2[[#This Row],[fotoår]],")")</f>
        <v>Karasjok  (2005)</v>
      </c>
      <c r="F2936" s="10" t="s">
        <v>466</v>
      </c>
      <c r="G2936" s="10">
        <v>6</v>
      </c>
      <c r="H2936" s="11" t="s">
        <v>911</v>
      </c>
    </row>
    <row r="2937" spans="1:8">
      <c r="A2937" s="10" t="s">
        <v>465</v>
      </c>
      <c r="B2937" s="10" t="str">
        <f>MID(base_piv2[[#This Row],[fnr fylke]],4,25)</f>
        <v>Finnmark</v>
      </c>
      <c r="C2937" s="10" t="s">
        <v>898</v>
      </c>
      <c r="D2937" s="10" t="str">
        <f>MID(base_piv2[[#This Row],[knr kommune]],6,25)</f>
        <v xml:space="preserve">Karasjok </v>
      </c>
      <c r="E2937" s="10" t="str">
        <f>CONCATENATE(base_piv2[[#This Row],[kommune]]," (",base_piv2[[#This Row],[fotoår]],")")</f>
        <v>Karasjok  (2005)</v>
      </c>
      <c r="F2937" s="10" t="s">
        <v>468</v>
      </c>
      <c r="G2937" s="10">
        <v>4</v>
      </c>
      <c r="H2937" s="11" t="s">
        <v>911</v>
      </c>
    </row>
    <row r="2938" spans="1:8">
      <c r="A2938" s="10" t="s">
        <v>465</v>
      </c>
      <c r="B2938" s="10" t="str">
        <f>MID(base_piv2[[#This Row],[fnr fylke]],4,25)</f>
        <v>Finnmark</v>
      </c>
      <c r="C2938" s="10" t="s">
        <v>898</v>
      </c>
      <c r="D2938" s="10" t="str">
        <f>MID(base_piv2[[#This Row],[knr kommune]],6,25)</f>
        <v xml:space="preserve">Karasjok </v>
      </c>
      <c r="E2938" s="10" t="str">
        <f>CONCATENATE(base_piv2[[#This Row],[kommune]]," (",base_piv2[[#This Row],[fotoår]],")")</f>
        <v>Karasjok  (2005)</v>
      </c>
      <c r="F2938" s="10" t="s">
        <v>918</v>
      </c>
      <c r="G2938" s="10">
        <v>0</v>
      </c>
      <c r="H2938" s="11" t="s">
        <v>911</v>
      </c>
    </row>
    <row r="2939" spans="1:8">
      <c r="A2939" s="10" t="s">
        <v>465</v>
      </c>
      <c r="B2939" s="10" t="str">
        <f>MID(base_piv2[[#This Row],[fnr fylke]],4,25)</f>
        <v>Finnmark</v>
      </c>
      <c r="C2939" s="10" t="s">
        <v>898</v>
      </c>
      <c r="D2939" s="10" t="str">
        <f>MID(base_piv2[[#This Row],[knr kommune]],6,25)</f>
        <v xml:space="preserve">Karasjok </v>
      </c>
      <c r="E2939" s="10" t="str">
        <f>CONCATENATE(base_piv2[[#This Row],[kommune]]," (",base_piv2[[#This Row],[fotoår]],")")</f>
        <v>Karasjok  (2005)</v>
      </c>
      <c r="F2939" s="10" t="s">
        <v>470</v>
      </c>
      <c r="G2939" s="10">
        <v>1</v>
      </c>
      <c r="H2939" s="11" t="s">
        <v>911</v>
      </c>
    </row>
    <row r="2940" spans="1:8">
      <c r="A2940" s="10" t="s">
        <v>465</v>
      </c>
      <c r="B2940" s="10" t="str">
        <f>MID(base_piv2[[#This Row],[fnr fylke]],4,25)</f>
        <v>Finnmark</v>
      </c>
      <c r="C2940" s="10" t="s">
        <v>898</v>
      </c>
      <c r="D2940" s="10" t="str">
        <f>MID(base_piv2[[#This Row],[knr kommune]],6,25)</f>
        <v xml:space="preserve">Karasjok </v>
      </c>
      <c r="E2940" s="10" t="str">
        <f>CONCATENATE(base_piv2[[#This Row],[kommune]]," (",base_piv2[[#This Row],[fotoår]],")")</f>
        <v>Karasjok  (2005)</v>
      </c>
      <c r="F2940" s="10" t="s">
        <v>471</v>
      </c>
      <c r="G2940" s="10">
        <v>0</v>
      </c>
      <c r="H2940" s="11" t="s">
        <v>911</v>
      </c>
    </row>
    <row r="2941" spans="1:8">
      <c r="A2941" s="10" t="s">
        <v>465</v>
      </c>
      <c r="B2941" s="10" t="str">
        <f>MID(base_piv2[[#This Row],[fnr fylke]],4,25)</f>
        <v>Finnmark</v>
      </c>
      <c r="C2941" s="10" t="s">
        <v>898</v>
      </c>
      <c r="D2941" s="10" t="str">
        <f>MID(base_piv2[[#This Row],[knr kommune]],6,25)</f>
        <v xml:space="preserve">Karasjok </v>
      </c>
      <c r="E2941" s="10" t="str">
        <f>CONCATENATE(base_piv2[[#This Row],[kommune]]," (",base_piv2[[#This Row],[fotoår]],")")</f>
        <v>Karasjok  (2005)</v>
      </c>
      <c r="F2941" s="10" t="s">
        <v>472</v>
      </c>
      <c r="G2941" s="10">
        <v>0</v>
      </c>
      <c r="H2941" s="11" t="s">
        <v>911</v>
      </c>
    </row>
    <row r="2942" spans="1:8">
      <c r="A2942" s="10" t="s">
        <v>465</v>
      </c>
      <c r="B2942" s="10" t="str">
        <f>MID(base_piv2[[#This Row],[fnr fylke]],4,25)</f>
        <v>Finnmark</v>
      </c>
      <c r="C2942" s="10" t="s">
        <v>899</v>
      </c>
      <c r="D2942" s="10" t="str">
        <f>MID(base_piv2[[#This Row],[knr kommune]],6,25)</f>
        <v xml:space="preserve">Lebesby </v>
      </c>
      <c r="E2942" s="10" t="str">
        <f>CONCATENATE(base_piv2[[#This Row],[kommune]]," (",base_piv2[[#This Row],[fotoår]],")")</f>
        <v>Lebesby  (2006)</v>
      </c>
      <c r="F2942" s="10" t="s">
        <v>467</v>
      </c>
      <c r="G2942" s="10">
        <v>1</v>
      </c>
      <c r="H2942" s="11" t="s">
        <v>910</v>
      </c>
    </row>
    <row r="2943" spans="1:8">
      <c r="A2943" s="10" t="s">
        <v>465</v>
      </c>
      <c r="B2943" s="10" t="str">
        <f>MID(base_piv2[[#This Row],[fnr fylke]],4,25)</f>
        <v>Finnmark</v>
      </c>
      <c r="C2943" s="10" t="s">
        <v>899</v>
      </c>
      <c r="D2943" s="10" t="str">
        <f>MID(base_piv2[[#This Row],[knr kommune]],6,25)</f>
        <v xml:space="preserve">Lebesby </v>
      </c>
      <c r="E2943" s="10" t="str">
        <f>CONCATENATE(base_piv2[[#This Row],[kommune]]," (",base_piv2[[#This Row],[fotoår]],")")</f>
        <v>Lebesby  (2006)</v>
      </c>
      <c r="F2943" s="10" t="s">
        <v>466</v>
      </c>
      <c r="G2943" s="10">
        <v>5</v>
      </c>
      <c r="H2943" s="11" t="s">
        <v>910</v>
      </c>
    </row>
    <row r="2944" spans="1:8">
      <c r="A2944" s="10" t="s">
        <v>465</v>
      </c>
      <c r="B2944" s="10" t="str">
        <f>MID(base_piv2[[#This Row],[fnr fylke]],4,25)</f>
        <v>Finnmark</v>
      </c>
      <c r="C2944" s="10" t="s">
        <v>899</v>
      </c>
      <c r="D2944" s="10" t="str">
        <f>MID(base_piv2[[#This Row],[knr kommune]],6,25)</f>
        <v xml:space="preserve">Lebesby </v>
      </c>
      <c r="E2944" s="10" t="str">
        <f>CONCATENATE(base_piv2[[#This Row],[kommune]]," (",base_piv2[[#This Row],[fotoår]],")")</f>
        <v>Lebesby  (2006)</v>
      </c>
      <c r="F2944" s="10" t="s">
        <v>468</v>
      </c>
      <c r="G2944" s="10">
        <v>0</v>
      </c>
      <c r="H2944" s="11" t="s">
        <v>910</v>
      </c>
    </row>
    <row r="2945" spans="1:8">
      <c r="A2945" s="10" t="s">
        <v>465</v>
      </c>
      <c r="B2945" s="10" t="str">
        <f>MID(base_piv2[[#This Row],[fnr fylke]],4,25)</f>
        <v>Finnmark</v>
      </c>
      <c r="C2945" s="10" t="s">
        <v>899</v>
      </c>
      <c r="D2945" s="10" t="str">
        <f>MID(base_piv2[[#This Row],[knr kommune]],6,25)</f>
        <v xml:space="preserve">Lebesby </v>
      </c>
      <c r="E2945" s="10" t="str">
        <f>CONCATENATE(base_piv2[[#This Row],[kommune]]," (",base_piv2[[#This Row],[fotoår]],")")</f>
        <v>Lebesby  (2006)</v>
      </c>
      <c r="F2945" s="10" t="s">
        <v>918</v>
      </c>
      <c r="G2945" s="10">
        <v>1</v>
      </c>
      <c r="H2945" s="11" t="s">
        <v>910</v>
      </c>
    </row>
    <row r="2946" spans="1:8">
      <c r="A2946" s="10" t="s">
        <v>465</v>
      </c>
      <c r="B2946" s="10" t="str">
        <f>MID(base_piv2[[#This Row],[fnr fylke]],4,25)</f>
        <v>Finnmark</v>
      </c>
      <c r="C2946" s="10" t="s">
        <v>899</v>
      </c>
      <c r="D2946" s="10" t="str">
        <f>MID(base_piv2[[#This Row],[knr kommune]],6,25)</f>
        <v xml:space="preserve">Lebesby </v>
      </c>
      <c r="E2946" s="10" t="str">
        <f>CONCATENATE(base_piv2[[#This Row],[kommune]]," (",base_piv2[[#This Row],[fotoår]],")")</f>
        <v>Lebesby  (2006)</v>
      </c>
      <c r="F2946" s="10" t="s">
        <v>470</v>
      </c>
      <c r="G2946" s="10">
        <v>1</v>
      </c>
      <c r="H2946" s="11" t="s">
        <v>910</v>
      </c>
    </row>
    <row r="2947" spans="1:8">
      <c r="A2947" s="10" t="s">
        <v>465</v>
      </c>
      <c r="B2947" s="10" t="str">
        <f>MID(base_piv2[[#This Row],[fnr fylke]],4,25)</f>
        <v>Finnmark</v>
      </c>
      <c r="C2947" s="10" t="s">
        <v>899</v>
      </c>
      <c r="D2947" s="10" t="str">
        <f>MID(base_piv2[[#This Row],[knr kommune]],6,25)</f>
        <v xml:space="preserve">Lebesby </v>
      </c>
      <c r="E2947" s="10" t="str">
        <f>CONCATENATE(base_piv2[[#This Row],[kommune]]," (",base_piv2[[#This Row],[fotoår]],")")</f>
        <v>Lebesby  (2006)</v>
      </c>
      <c r="F2947" s="10" t="s">
        <v>471</v>
      </c>
      <c r="G2947" s="10">
        <v>0</v>
      </c>
      <c r="H2947" s="11" t="s">
        <v>910</v>
      </c>
    </row>
    <row r="2948" spans="1:8">
      <c r="A2948" s="10" t="s">
        <v>465</v>
      </c>
      <c r="B2948" s="10" t="str">
        <f>MID(base_piv2[[#This Row],[fnr fylke]],4,25)</f>
        <v>Finnmark</v>
      </c>
      <c r="C2948" s="10" t="s">
        <v>899</v>
      </c>
      <c r="D2948" s="10" t="str">
        <f>MID(base_piv2[[#This Row],[knr kommune]],6,25)</f>
        <v xml:space="preserve">Lebesby </v>
      </c>
      <c r="E2948" s="10" t="str">
        <f>CONCATENATE(base_piv2[[#This Row],[kommune]]," (",base_piv2[[#This Row],[fotoår]],")")</f>
        <v>Lebesby  (2006)</v>
      </c>
      <c r="F2948" s="10" t="s">
        <v>472</v>
      </c>
      <c r="G2948" s="10">
        <v>1</v>
      </c>
      <c r="H2948" s="11" t="s">
        <v>910</v>
      </c>
    </row>
    <row r="2949" spans="1:8">
      <c r="A2949" s="10" t="s">
        <v>465</v>
      </c>
      <c r="B2949" s="10" t="str">
        <f>MID(base_piv2[[#This Row],[fnr fylke]],4,25)</f>
        <v>Finnmark</v>
      </c>
      <c r="C2949" s="10" t="s">
        <v>900</v>
      </c>
      <c r="D2949" s="10" t="str">
        <f>MID(base_piv2[[#This Row],[knr kommune]],6,25)</f>
        <v xml:space="preserve">Gamvik </v>
      </c>
      <c r="E2949" s="10" t="str">
        <f>CONCATENATE(base_piv2[[#This Row],[kommune]]," (",base_piv2[[#This Row],[fotoår]],")")</f>
        <v>Gamvik  (2008)</v>
      </c>
      <c r="F2949" s="10" t="s">
        <v>467</v>
      </c>
      <c r="G2949" s="10">
        <v>7</v>
      </c>
      <c r="H2949" s="11" t="s">
        <v>909</v>
      </c>
    </row>
    <row r="2950" spans="1:8">
      <c r="A2950" s="10" t="s">
        <v>465</v>
      </c>
      <c r="B2950" s="10" t="str">
        <f>MID(base_piv2[[#This Row],[fnr fylke]],4,25)</f>
        <v>Finnmark</v>
      </c>
      <c r="C2950" s="10" t="s">
        <v>900</v>
      </c>
      <c r="D2950" s="10" t="str">
        <f>MID(base_piv2[[#This Row],[knr kommune]],6,25)</f>
        <v xml:space="preserve">Gamvik </v>
      </c>
      <c r="E2950" s="10" t="str">
        <f>CONCATENATE(base_piv2[[#This Row],[kommune]]," (",base_piv2[[#This Row],[fotoår]],")")</f>
        <v>Gamvik  (2008)</v>
      </c>
      <c r="F2950" s="10" t="s">
        <v>466</v>
      </c>
      <c r="G2950" s="10">
        <v>0</v>
      </c>
      <c r="H2950" s="11" t="s">
        <v>909</v>
      </c>
    </row>
    <row r="2951" spans="1:8">
      <c r="A2951" s="10" t="s">
        <v>465</v>
      </c>
      <c r="B2951" s="10" t="str">
        <f>MID(base_piv2[[#This Row],[fnr fylke]],4,25)</f>
        <v>Finnmark</v>
      </c>
      <c r="C2951" s="10" t="s">
        <v>900</v>
      </c>
      <c r="D2951" s="10" t="str">
        <f>MID(base_piv2[[#This Row],[knr kommune]],6,25)</f>
        <v xml:space="preserve">Gamvik </v>
      </c>
      <c r="E2951" s="10" t="str">
        <f>CONCATENATE(base_piv2[[#This Row],[kommune]]," (",base_piv2[[#This Row],[fotoår]],")")</f>
        <v>Gamvik  (2008)</v>
      </c>
      <c r="F2951" s="10" t="s">
        <v>468</v>
      </c>
      <c r="G2951" s="10">
        <v>2</v>
      </c>
      <c r="H2951" s="11" t="s">
        <v>909</v>
      </c>
    </row>
    <row r="2952" spans="1:8">
      <c r="A2952" s="10" t="s">
        <v>465</v>
      </c>
      <c r="B2952" s="10" t="str">
        <f>MID(base_piv2[[#This Row],[fnr fylke]],4,25)</f>
        <v>Finnmark</v>
      </c>
      <c r="C2952" s="10" t="s">
        <v>900</v>
      </c>
      <c r="D2952" s="10" t="str">
        <f>MID(base_piv2[[#This Row],[knr kommune]],6,25)</f>
        <v xml:space="preserve">Gamvik </v>
      </c>
      <c r="E2952" s="10" t="str">
        <f>CONCATENATE(base_piv2[[#This Row],[kommune]]," (",base_piv2[[#This Row],[fotoår]],")")</f>
        <v>Gamvik  (2008)</v>
      </c>
      <c r="F2952" s="10" t="s">
        <v>918</v>
      </c>
      <c r="G2952" s="10">
        <v>0</v>
      </c>
      <c r="H2952" s="11" t="s">
        <v>909</v>
      </c>
    </row>
    <row r="2953" spans="1:8">
      <c r="A2953" s="10" t="s">
        <v>465</v>
      </c>
      <c r="B2953" s="10" t="str">
        <f>MID(base_piv2[[#This Row],[fnr fylke]],4,25)</f>
        <v>Finnmark</v>
      </c>
      <c r="C2953" s="10" t="s">
        <v>900</v>
      </c>
      <c r="D2953" s="10" t="str">
        <f>MID(base_piv2[[#This Row],[knr kommune]],6,25)</f>
        <v xml:space="preserve">Gamvik </v>
      </c>
      <c r="E2953" s="10" t="str">
        <f>CONCATENATE(base_piv2[[#This Row],[kommune]]," (",base_piv2[[#This Row],[fotoår]],")")</f>
        <v>Gamvik  (2008)</v>
      </c>
      <c r="F2953" s="10" t="s">
        <v>470</v>
      </c>
      <c r="G2953" s="10">
        <v>0</v>
      </c>
      <c r="H2953" s="11" t="s">
        <v>909</v>
      </c>
    </row>
    <row r="2954" spans="1:8">
      <c r="A2954" s="10" t="s">
        <v>465</v>
      </c>
      <c r="B2954" s="10" t="str">
        <f>MID(base_piv2[[#This Row],[fnr fylke]],4,25)</f>
        <v>Finnmark</v>
      </c>
      <c r="C2954" s="10" t="s">
        <v>900</v>
      </c>
      <c r="D2954" s="10" t="str">
        <f>MID(base_piv2[[#This Row],[knr kommune]],6,25)</f>
        <v xml:space="preserve">Gamvik </v>
      </c>
      <c r="E2954" s="10" t="str">
        <f>CONCATENATE(base_piv2[[#This Row],[kommune]]," (",base_piv2[[#This Row],[fotoår]],")")</f>
        <v>Gamvik  (2008)</v>
      </c>
      <c r="F2954" s="10" t="s">
        <v>471</v>
      </c>
      <c r="G2954" s="10">
        <v>0</v>
      </c>
      <c r="H2954" s="11" t="s">
        <v>909</v>
      </c>
    </row>
    <row r="2955" spans="1:8">
      <c r="A2955" s="10" t="s">
        <v>465</v>
      </c>
      <c r="B2955" s="10" t="str">
        <f>MID(base_piv2[[#This Row],[fnr fylke]],4,25)</f>
        <v>Finnmark</v>
      </c>
      <c r="C2955" s="10" t="s">
        <v>900</v>
      </c>
      <c r="D2955" s="10" t="str">
        <f>MID(base_piv2[[#This Row],[knr kommune]],6,25)</f>
        <v xml:space="preserve">Gamvik </v>
      </c>
      <c r="E2955" s="10" t="str">
        <f>CONCATENATE(base_piv2[[#This Row],[kommune]]," (",base_piv2[[#This Row],[fotoår]],")")</f>
        <v>Gamvik  (2008)</v>
      </c>
      <c r="F2955" s="10" t="s">
        <v>472</v>
      </c>
      <c r="G2955" s="10">
        <v>2</v>
      </c>
      <c r="H2955" s="11" t="s">
        <v>909</v>
      </c>
    </row>
    <row r="2956" spans="1:8">
      <c r="A2956" s="10" t="s">
        <v>465</v>
      </c>
      <c r="B2956" s="10" t="str">
        <f>MID(base_piv2[[#This Row],[fnr fylke]],4,25)</f>
        <v>Finnmark</v>
      </c>
      <c r="C2956" s="10" t="s">
        <v>901</v>
      </c>
      <c r="D2956" s="10" t="str">
        <f>MID(base_piv2[[#This Row],[knr kommune]],6,25)</f>
        <v xml:space="preserve">Berlevåg </v>
      </c>
      <c r="E2956" s="10" t="str">
        <f>CONCATENATE(base_piv2[[#This Row],[kommune]]," (",base_piv2[[#This Row],[fotoår]],")")</f>
        <v>Berlevåg  (2008)</v>
      </c>
      <c r="F2956" s="10" t="s">
        <v>467</v>
      </c>
      <c r="G2956" s="10">
        <v>19</v>
      </c>
      <c r="H2956" s="11" t="s">
        <v>909</v>
      </c>
    </row>
    <row r="2957" spans="1:8">
      <c r="A2957" s="10" t="s">
        <v>465</v>
      </c>
      <c r="B2957" s="10" t="str">
        <f>MID(base_piv2[[#This Row],[fnr fylke]],4,25)</f>
        <v>Finnmark</v>
      </c>
      <c r="C2957" s="10" t="s">
        <v>901</v>
      </c>
      <c r="D2957" s="10" t="str">
        <f>MID(base_piv2[[#This Row],[knr kommune]],6,25)</f>
        <v xml:space="preserve">Berlevåg </v>
      </c>
      <c r="E2957" s="10" t="str">
        <f>CONCATENATE(base_piv2[[#This Row],[kommune]]," (",base_piv2[[#This Row],[fotoår]],")")</f>
        <v>Berlevåg  (2008)</v>
      </c>
      <c r="F2957" s="10" t="s">
        <v>466</v>
      </c>
      <c r="G2957" s="10">
        <v>4</v>
      </c>
      <c r="H2957" s="11" t="s">
        <v>909</v>
      </c>
    </row>
    <row r="2958" spans="1:8">
      <c r="A2958" s="10" t="s">
        <v>465</v>
      </c>
      <c r="B2958" s="10" t="str">
        <f>MID(base_piv2[[#This Row],[fnr fylke]],4,25)</f>
        <v>Finnmark</v>
      </c>
      <c r="C2958" s="10" t="s">
        <v>901</v>
      </c>
      <c r="D2958" s="10" t="str">
        <f>MID(base_piv2[[#This Row],[knr kommune]],6,25)</f>
        <v xml:space="preserve">Berlevåg </v>
      </c>
      <c r="E2958" s="10" t="str">
        <f>CONCATENATE(base_piv2[[#This Row],[kommune]]," (",base_piv2[[#This Row],[fotoår]],")")</f>
        <v>Berlevåg  (2008)</v>
      </c>
      <c r="F2958" s="10" t="s">
        <v>468</v>
      </c>
      <c r="G2958" s="10">
        <v>13</v>
      </c>
      <c r="H2958" s="11" t="s">
        <v>909</v>
      </c>
    </row>
    <row r="2959" spans="1:8">
      <c r="A2959" s="10" t="s">
        <v>465</v>
      </c>
      <c r="B2959" s="10" t="str">
        <f>MID(base_piv2[[#This Row],[fnr fylke]],4,25)</f>
        <v>Finnmark</v>
      </c>
      <c r="C2959" s="10" t="s">
        <v>901</v>
      </c>
      <c r="D2959" s="10" t="str">
        <f>MID(base_piv2[[#This Row],[knr kommune]],6,25)</f>
        <v xml:space="preserve">Berlevåg </v>
      </c>
      <c r="E2959" s="10" t="str">
        <f>CONCATENATE(base_piv2[[#This Row],[kommune]]," (",base_piv2[[#This Row],[fotoår]],")")</f>
        <v>Berlevåg  (2008)</v>
      </c>
      <c r="F2959" s="10" t="s">
        <v>918</v>
      </c>
      <c r="G2959" s="10">
        <v>7</v>
      </c>
      <c r="H2959" s="11" t="s">
        <v>909</v>
      </c>
    </row>
    <row r="2960" spans="1:8">
      <c r="A2960" s="10" t="s">
        <v>465</v>
      </c>
      <c r="B2960" s="10" t="str">
        <f>MID(base_piv2[[#This Row],[fnr fylke]],4,25)</f>
        <v>Finnmark</v>
      </c>
      <c r="C2960" s="10" t="s">
        <v>901</v>
      </c>
      <c r="D2960" s="10" t="str">
        <f>MID(base_piv2[[#This Row],[knr kommune]],6,25)</f>
        <v xml:space="preserve">Berlevåg </v>
      </c>
      <c r="E2960" s="10" t="str">
        <f>CONCATENATE(base_piv2[[#This Row],[kommune]]," (",base_piv2[[#This Row],[fotoår]],")")</f>
        <v>Berlevåg  (2008)</v>
      </c>
      <c r="F2960" s="10" t="s">
        <v>470</v>
      </c>
      <c r="G2960" s="10">
        <v>8</v>
      </c>
      <c r="H2960" s="11" t="s">
        <v>909</v>
      </c>
    </row>
    <row r="2961" spans="1:8">
      <c r="A2961" s="10" t="s">
        <v>465</v>
      </c>
      <c r="B2961" s="10" t="str">
        <f>MID(base_piv2[[#This Row],[fnr fylke]],4,25)</f>
        <v>Finnmark</v>
      </c>
      <c r="C2961" s="10" t="s">
        <v>901</v>
      </c>
      <c r="D2961" s="10" t="str">
        <f>MID(base_piv2[[#This Row],[knr kommune]],6,25)</f>
        <v xml:space="preserve">Berlevåg </v>
      </c>
      <c r="E2961" s="10" t="str">
        <f>CONCATENATE(base_piv2[[#This Row],[kommune]]," (",base_piv2[[#This Row],[fotoår]],")")</f>
        <v>Berlevåg  (2008)</v>
      </c>
      <c r="F2961" s="10" t="s">
        <v>471</v>
      </c>
      <c r="G2961" s="10">
        <v>13</v>
      </c>
      <c r="H2961" s="11" t="s">
        <v>909</v>
      </c>
    </row>
    <row r="2962" spans="1:8">
      <c r="A2962" s="10" t="s">
        <v>465</v>
      </c>
      <c r="B2962" s="10" t="str">
        <f>MID(base_piv2[[#This Row],[fnr fylke]],4,25)</f>
        <v>Finnmark</v>
      </c>
      <c r="C2962" s="10" t="s">
        <v>901</v>
      </c>
      <c r="D2962" s="10" t="str">
        <f>MID(base_piv2[[#This Row],[knr kommune]],6,25)</f>
        <v xml:space="preserve">Berlevåg </v>
      </c>
      <c r="E2962" s="10" t="str">
        <f>CONCATENATE(base_piv2[[#This Row],[kommune]]," (",base_piv2[[#This Row],[fotoår]],")")</f>
        <v>Berlevåg  (2008)</v>
      </c>
      <c r="F2962" s="10" t="s">
        <v>472</v>
      </c>
      <c r="G2962" s="10">
        <v>1</v>
      </c>
      <c r="H2962" s="11" t="s">
        <v>909</v>
      </c>
    </row>
    <row r="2963" spans="1:8">
      <c r="A2963" s="10" t="s">
        <v>465</v>
      </c>
      <c r="B2963" s="10" t="str">
        <f>MID(base_piv2[[#This Row],[fnr fylke]],4,25)</f>
        <v>Finnmark</v>
      </c>
      <c r="C2963" s="10" t="s">
        <v>902</v>
      </c>
      <c r="D2963" s="10" t="str">
        <f>MID(base_piv2[[#This Row],[knr kommune]],6,25)</f>
        <v xml:space="preserve">Tana </v>
      </c>
      <c r="E2963" s="10" t="str">
        <f>CONCATENATE(base_piv2[[#This Row],[kommune]]," (",base_piv2[[#This Row],[fotoår]],")")</f>
        <v>Tana  (2008)</v>
      </c>
      <c r="F2963" s="10" t="s">
        <v>467</v>
      </c>
      <c r="G2963" s="10">
        <v>13</v>
      </c>
      <c r="H2963" s="11" t="s">
        <v>909</v>
      </c>
    </row>
    <row r="2964" spans="1:8">
      <c r="A2964" s="10" t="s">
        <v>465</v>
      </c>
      <c r="B2964" s="10" t="str">
        <f>MID(base_piv2[[#This Row],[fnr fylke]],4,25)</f>
        <v>Finnmark</v>
      </c>
      <c r="C2964" s="10" t="s">
        <v>902</v>
      </c>
      <c r="D2964" s="10" t="str">
        <f>MID(base_piv2[[#This Row],[knr kommune]],6,25)</f>
        <v xml:space="preserve">Tana </v>
      </c>
      <c r="E2964" s="10" t="str">
        <f>CONCATENATE(base_piv2[[#This Row],[kommune]]," (",base_piv2[[#This Row],[fotoår]],")")</f>
        <v>Tana  (2008)</v>
      </c>
      <c r="F2964" s="10" t="s">
        <v>466</v>
      </c>
      <c r="G2964" s="10">
        <v>6</v>
      </c>
      <c r="H2964" s="11" t="s">
        <v>909</v>
      </c>
    </row>
    <row r="2965" spans="1:8">
      <c r="A2965" s="10" t="s">
        <v>465</v>
      </c>
      <c r="B2965" s="10" t="str">
        <f>MID(base_piv2[[#This Row],[fnr fylke]],4,25)</f>
        <v>Finnmark</v>
      </c>
      <c r="C2965" s="10" t="s">
        <v>902</v>
      </c>
      <c r="D2965" s="10" t="str">
        <f>MID(base_piv2[[#This Row],[knr kommune]],6,25)</f>
        <v xml:space="preserve">Tana </v>
      </c>
      <c r="E2965" s="10" t="str">
        <f>CONCATENATE(base_piv2[[#This Row],[kommune]]," (",base_piv2[[#This Row],[fotoår]],")")</f>
        <v>Tana  (2008)</v>
      </c>
      <c r="F2965" s="10" t="s">
        <v>468</v>
      </c>
      <c r="G2965" s="10">
        <v>2</v>
      </c>
      <c r="H2965" s="11" t="s">
        <v>909</v>
      </c>
    </row>
    <row r="2966" spans="1:8">
      <c r="A2966" s="10" t="s">
        <v>465</v>
      </c>
      <c r="B2966" s="10" t="str">
        <f>MID(base_piv2[[#This Row],[fnr fylke]],4,25)</f>
        <v>Finnmark</v>
      </c>
      <c r="C2966" s="10" t="s">
        <v>902</v>
      </c>
      <c r="D2966" s="10" t="str">
        <f>MID(base_piv2[[#This Row],[knr kommune]],6,25)</f>
        <v xml:space="preserve">Tana </v>
      </c>
      <c r="E2966" s="10" t="str">
        <f>CONCATENATE(base_piv2[[#This Row],[kommune]]," (",base_piv2[[#This Row],[fotoår]],")")</f>
        <v>Tana  (2008)</v>
      </c>
      <c r="F2966" s="10" t="s">
        <v>918</v>
      </c>
      <c r="G2966" s="10">
        <v>1</v>
      </c>
      <c r="H2966" s="11" t="s">
        <v>909</v>
      </c>
    </row>
    <row r="2967" spans="1:8">
      <c r="A2967" s="10" t="s">
        <v>465</v>
      </c>
      <c r="B2967" s="10" t="str">
        <f>MID(base_piv2[[#This Row],[fnr fylke]],4,25)</f>
        <v>Finnmark</v>
      </c>
      <c r="C2967" s="10" t="s">
        <v>902</v>
      </c>
      <c r="D2967" s="10" t="str">
        <f>MID(base_piv2[[#This Row],[knr kommune]],6,25)</f>
        <v xml:space="preserve">Tana </v>
      </c>
      <c r="E2967" s="10" t="str">
        <f>CONCATENATE(base_piv2[[#This Row],[kommune]]," (",base_piv2[[#This Row],[fotoår]],")")</f>
        <v>Tana  (2008)</v>
      </c>
      <c r="F2967" s="10" t="s">
        <v>470</v>
      </c>
      <c r="G2967" s="10">
        <v>2</v>
      </c>
      <c r="H2967" s="11" t="s">
        <v>909</v>
      </c>
    </row>
    <row r="2968" spans="1:8">
      <c r="A2968" s="10" t="s">
        <v>465</v>
      </c>
      <c r="B2968" s="10" t="str">
        <f>MID(base_piv2[[#This Row],[fnr fylke]],4,25)</f>
        <v>Finnmark</v>
      </c>
      <c r="C2968" s="10" t="s">
        <v>902</v>
      </c>
      <c r="D2968" s="10" t="str">
        <f>MID(base_piv2[[#This Row],[knr kommune]],6,25)</f>
        <v xml:space="preserve">Tana </v>
      </c>
      <c r="E2968" s="10" t="str">
        <f>CONCATENATE(base_piv2[[#This Row],[kommune]]," (",base_piv2[[#This Row],[fotoår]],")")</f>
        <v>Tana  (2008)</v>
      </c>
      <c r="F2968" s="10" t="s">
        <v>471</v>
      </c>
      <c r="G2968" s="10">
        <v>0</v>
      </c>
      <c r="H2968" s="11" t="s">
        <v>909</v>
      </c>
    </row>
    <row r="2969" spans="1:8">
      <c r="A2969" s="10" t="s">
        <v>465</v>
      </c>
      <c r="B2969" s="10" t="str">
        <f>MID(base_piv2[[#This Row],[fnr fylke]],4,25)</f>
        <v>Finnmark</v>
      </c>
      <c r="C2969" s="10" t="s">
        <v>902</v>
      </c>
      <c r="D2969" s="10" t="str">
        <f>MID(base_piv2[[#This Row],[knr kommune]],6,25)</f>
        <v xml:space="preserve">Tana </v>
      </c>
      <c r="E2969" s="10" t="str">
        <f>CONCATENATE(base_piv2[[#This Row],[kommune]]," (",base_piv2[[#This Row],[fotoår]],")")</f>
        <v>Tana  (2008)</v>
      </c>
      <c r="F2969" s="10" t="s">
        <v>472</v>
      </c>
      <c r="G2969" s="10">
        <v>0</v>
      </c>
      <c r="H2969" s="11" t="s">
        <v>909</v>
      </c>
    </row>
    <row r="2970" spans="1:8">
      <c r="A2970" s="10" t="s">
        <v>465</v>
      </c>
      <c r="B2970" s="10" t="str">
        <f>MID(base_piv2[[#This Row],[fnr fylke]],4,25)</f>
        <v>Finnmark</v>
      </c>
      <c r="C2970" s="10" t="s">
        <v>903</v>
      </c>
      <c r="D2970" s="10" t="str">
        <f>MID(base_piv2[[#This Row],[knr kommune]],6,25)</f>
        <v xml:space="preserve">Nesseby </v>
      </c>
      <c r="E2970" s="10" t="str">
        <f>CONCATENATE(base_piv2[[#This Row],[kommune]]," (",base_piv2[[#This Row],[fotoår]],")")</f>
        <v>Nesseby  (2008)</v>
      </c>
      <c r="F2970" s="10" t="s">
        <v>467</v>
      </c>
      <c r="G2970" s="10">
        <v>11</v>
      </c>
      <c r="H2970" s="11" t="s">
        <v>909</v>
      </c>
    </row>
    <row r="2971" spans="1:8">
      <c r="A2971" s="10" t="s">
        <v>465</v>
      </c>
      <c r="B2971" s="10" t="str">
        <f>MID(base_piv2[[#This Row],[fnr fylke]],4,25)</f>
        <v>Finnmark</v>
      </c>
      <c r="C2971" s="10" t="s">
        <v>903</v>
      </c>
      <c r="D2971" s="10" t="str">
        <f>MID(base_piv2[[#This Row],[knr kommune]],6,25)</f>
        <v xml:space="preserve">Nesseby </v>
      </c>
      <c r="E2971" s="10" t="str">
        <f>CONCATENATE(base_piv2[[#This Row],[kommune]]," (",base_piv2[[#This Row],[fotoår]],")")</f>
        <v>Nesseby  (2008)</v>
      </c>
      <c r="F2971" s="10" t="s">
        <v>466</v>
      </c>
      <c r="G2971" s="10">
        <v>2</v>
      </c>
      <c r="H2971" s="11" t="s">
        <v>909</v>
      </c>
    </row>
    <row r="2972" spans="1:8">
      <c r="A2972" s="10" t="s">
        <v>465</v>
      </c>
      <c r="B2972" s="10" t="str">
        <f>MID(base_piv2[[#This Row],[fnr fylke]],4,25)</f>
        <v>Finnmark</v>
      </c>
      <c r="C2972" s="10" t="s">
        <v>903</v>
      </c>
      <c r="D2972" s="10" t="str">
        <f>MID(base_piv2[[#This Row],[knr kommune]],6,25)</f>
        <v xml:space="preserve">Nesseby </v>
      </c>
      <c r="E2972" s="10" t="str">
        <f>CONCATENATE(base_piv2[[#This Row],[kommune]]," (",base_piv2[[#This Row],[fotoår]],")")</f>
        <v>Nesseby  (2008)</v>
      </c>
      <c r="F2972" s="10" t="s">
        <v>468</v>
      </c>
      <c r="G2972" s="10">
        <v>0</v>
      </c>
      <c r="H2972" s="11" t="s">
        <v>909</v>
      </c>
    </row>
    <row r="2973" spans="1:8">
      <c r="A2973" s="10" t="s">
        <v>465</v>
      </c>
      <c r="B2973" s="10" t="str">
        <f>MID(base_piv2[[#This Row],[fnr fylke]],4,25)</f>
        <v>Finnmark</v>
      </c>
      <c r="C2973" s="10" t="s">
        <v>903</v>
      </c>
      <c r="D2973" s="10" t="str">
        <f>MID(base_piv2[[#This Row],[knr kommune]],6,25)</f>
        <v xml:space="preserve">Nesseby </v>
      </c>
      <c r="E2973" s="10" t="str">
        <f>CONCATENATE(base_piv2[[#This Row],[kommune]]," (",base_piv2[[#This Row],[fotoår]],")")</f>
        <v>Nesseby  (2008)</v>
      </c>
      <c r="F2973" s="10" t="s">
        <v>918</v>
      </c>
      <c r="G2973" s="10">
        <v>6</v>
      </c>
      <c r="H2973" s="11" t="s">
        <v>909</v>
      </c>
    </row>
    <row r="2974" spans="1:8">
      <c r="A2974" s="10" t="s">
        <v>465</v>
      </c>
      <c r="B2974" s="10" t="str">
        <f>MID(base_piv2[[#This Row],[fnr fylke]],4,25)</f>
        <v>Finnmark</v>
      </c>
      <c r="C2974" s="10" t="s">
        <v>903</v>
      </c>
      <c r="D2974" s="10" t="str">
        <f>MID(base_piv2[[#This Row],[knr kommune]],6,25)</f>
        <v xml:space="preserve">Nesseby </v>
      </c>
      <c r="E2974" s="10" t="str">
        <f>CONCATENATE(base_piv2[[#This Row],[kommune]]," (",base_piv2[[#This Row],[fotoår]],")")</f>
        <v>Nesseby  (2008)</v>
      </c>
      <c r="F2974" s="10" t="s">
        <v>470</v>
      </c>
      <c r="G2974" s="10">
        <v>5</v>
      </c>
      <c r="H2974" s="11" t="s">
        <v>909</v>
      </c>
    </row>
    <row r="2975" spans="1:8">
      <c r="A2975" s="10" t="s">
        <v>465</v>
      </c>
      <c r="B2975" s="10" t="str">
        <f>MID(base_piv2[[#This Row],[fnr fylke]],4,25)</f>
        <v>Finnmark</v>
      </c>
      <c r="C2975" s="10" t="s">
        <v>903</v>
      </c>
      <c r="D2975" s="10" t="str">
        <f>MID(base_piv2[[#This Row],[knr kommune]],6,25)</f>
        <v xml:space="preserve">Nesseby </v>
      </c>
      <c r="E2975" s="10" t="str">
        <f>CONCATENATE(base_piv2[[#This Row],[kommune]]," (",base_piv2[[#This Row],[fotoår]],")")</f>
        <v>Nesseby  (2008)</v>
      </c>
      <c r="F2975" s="10" t="s">
        <v>471</v>
      </c>
      <c r="G2975" s="10">
        <v>0</v>
      </c>
      <c r="H2975" s="11" t="s">
        <v>909</v>
      </c>
    </row>
    <row r="2976" spans="1:8">
      <c r="A2976" s="10" t="s">
        <v>465</v>
      </c>
      <c r="B2976" s="10" t="str">
        <f>MID(base_piv2[[#This Row],[fnr fylke]],4,25)</f>
        <v>Finnmark</v>
      </c>
      <c r="C2976" s="10" t="s">
        <v>903</v>
      </c>
      <c r="D2976" s="10" t="str">
        <f>MID(base_piv2[[#This Row],[knr kommune]],6,25)</f>
        <v xml:space="preserve">Nesseby </v>
      </c>
      <c r="E2976" s="10" t="str">
        <f>CONCATENATE(base_piv2[[#This Row],[kommune]]," (",base_piv2[[#This Row],[fotoår]],")")</f>
        <v>Nesseby  (2008)</v>
      </c>
      <c r="F2976" s="10" t="s">
        <v>472</v>
      </c>
      <c r="G2976" s="10">
        <v>0</v>
      </c>
      <c r="H2976" s="11" t="s">
        <v>909</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B2:B32"/>
  <sheetViews>
    <sheetView showGridLines="0" showRowColHeaders="0" tabSelected="1" workbookViewId="0">
      <selection activeCell="E10" sqref="E10"/>
    </sheetView>
  </sheetViews>
  <sheetFormatPr baseColWidth="10" defaultRowHeight="12.75"/>
  <cols>
    <col min="1" max="1" width="7.1640625" customWidth="1"/>
    <col min="2" max="2" width="114.33203125" style="10" customWidth="1"/>
  </cols>
  <sheetData>
    <row r="2" spans="2:2" ht="54">
      <c r="B2" s="52" t="s">
        <v>1396</v>
      </c>
    </row>
    <row r="3" spans="2:2">
      <c r="B3" s="53" t="s">
        <v>1399</v>
      </c>
    </row>
    <row r="4" spans="2:2">
      <c r="B4" s="53"/>
    </row>
    <row r="5" spans="2:2">
      <c r="B5" s="53" t="s">
        <v>1400</v>
      </c>
    </row>
    <row r="6" spans="2:2" ht="63.75">
      <c r="B6" s="54" t="s">
        <v>1395</v>
      </c>
    </row>
    <row r="7" spans="2:2">
      <c r="B7" s="54"/>
    </row>
    <row r="8" spans="2:2" ht="24" customHeight="1">
      <c r="B8" s="57" t="s">
        <v>1405</v>
      </c>
    </row>
    <row r="9" spans="2:2" ht="27" customHeight="1">
      <c r="B9" s="56" t="s">
        <v>1406</v>
      </c>
    </row>
    <row r="10" spans="2:2">
      <c r="B10" s="53" t="s">
        <v>1397</v>
      </c>
    </row>
    <row r="11" spans="2:2">
      <c r="B11" s="53" t="s">
        <v>1398</v>
      </c>
    </row>
    <row r="12" spans="2:2">
      <c r="B12" s="53"/>
    </row>
    <row r="13" spans="2:2">
      <c r="B13" s="55"/>
    </row>
    <row r="14" spans="2:2">
      <c r="B14" s="53"/>
    </row>
    <row r="15" spans="2:2">
      <c r="B15" s="53" t="s">
        <v>1401</v>
      </c>
    </row>
    <row r="16" spans="2:2">
      <c r="B16" s="53" t="s">
        <v>1408</v>
      </c>
    </row>
    <row r="17" spans="2:2">
      <c r="B17" s="53"/>
    </row>
    <row r="18" spans="2:2">
      <c r="B18" s="53"/>
    </row>
    <row r="19" spans="2:2">
      <c r="B19" s="53"/>
    </row>
    <row r="20" spans="2:2">
      <c r="B20" s="53"/>
    </row>
    <row r="21" spans="2:2">
      <c r="B21" s="53"/>
    </row>
    <row r="22" spans="2:2">
      <c r="B22" s="53"/>
    </row>
    <row r="23" spans="2:2">
      <c r="B23" s="58" t="s">
        <v>1407</v>
      </c>
    </row>
    <row r="24" spans="2:2">
      <c r="B24" s="58" t="s">
        <v>1402</v>
      </c>
    </row>
    <row r="25" spans="2:2">
      <c r="B25" s="59" t="s">
        <v>1403</v>
      </c>
    </row>
    <row r="26" spans="2:2">
      <c r="B26" s="58" t="s">
        <v>1404</v>
      </c>
    </row>
    <row r="27" spans="2:2">
      <c r="B27" s="53"/>
    </row>
    <row r="28" spans="2:2">
      <c r="B28" s="53"/>
    </row>
    <row r="29" spans="2:2">
      <c r="B29" s="53"/>
    </row>
    <row r="30" spans="2:2">
      <c r="B30" s="53"/>
    </row>
    <row r="31" spans="2:2">
      <c r="B31" s="53"/>
    </row>
    <row r="32" spans="2:2">
      <c r="B32" s="53"/>
    </row>
  </sheetData>
  <hyperlinks>
    <hyperlink ref="B25" r:id="rId1" xr:uid="{00000000-0004-0000-0100-000000000000}"/>
    <hyperlink ref="B8" r:id="rId2" location="content" xr:uid="{00000000-0004-0000-0100-000001000000}"/>
    <hyperlink ref="B9" r:id="rId3" display="Artikkel hos SSB"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B2:D431"/>
  <sheetViews>
    <sheetView showGridLines="0" showRowColHeaders="0" workbookViewId="0">
      <selection activeCell="F21" sqref="F21"/>
    </sheetView>
  </sheetViews>
  <sheetFormatPr baseColWidth="10" defaultRowHeight="12.75"/>
  <cols>
    <col min="1" max="1" width="5.5" style="60" customWidth="1"/>
    <col min="2" max="2" width="30.83203125" style="60" customWidth="1"/>
    <col min="3" max="3" width="23.83203125" style="98" customWidth="1"/>
    <col min="4" max="4" width="19.6640625" style="99" customWidth="1"/>
    <col min="5" max="5" width="17.1640625" style="60" customWidth="1"/>
    <col min="6" max="16384" width="12" style="60"/>
  </cols>
  <sheetData>
    <row r="2" spans="2:4" ht="73.5" customHeight="1">
      <c r="B2" s="135" t="str">
        <f>PT_sortert!G4</f>
        <v>Nedbygdjordbruksareal til alle formål i hele landet 2004 - 2015 i daa</v>
      </c>
      <c r="C2" s="136"/>
      <c r="D2" s="137"/>
    </row>
    <row r="3" spans="2:4" ht="15" customHeight="1">
      <c r="B3" s="101" t="s">
        <v>1394</v>
      </c>
      <c r="C3" s="102"/>
      <c r="D3" s="102"/>
    </row>
    <row r="4" spans="2:4" s="100" customFormat="1" ht="51.75" customHeight="1">
      <c r="B4" s="103" t="str">
        <f>IF(PT_sortert!A4=0," ",PT_sortert!A4)</f>
        <v>kommune</v>
      </c>
      <c r="C4" s="104" t="str">
        <f>IF(PT_sortert!B4=0," ",PT_sortert!B4)</f>
        <v>antall dekar kommunevis sortert etter størrelse</v>
      </c>
      <c r="D4" s="105" t="str">
        <f>IF(PT_sortert!E4=0," ",PT_sortert!E4)</f>
        <v>prosentandel av alle kommuner</v>
      </c>
    </row>
    <row r="5" spans="2:4">
      <c r="B5" s="106" t="str">
        <f>IF(PT_sortert!A9=0," ",PT_sortert!A9)</f>
        <v>1601 Trondheim (2003)</v>
      </c>
      <c r="C5" s="107">
        <f>IF(PT_sortert!B9=0," ",PT_sortert!B9)</f>
        <v>2831</v>
      </c>
      <c r="D5" s="108">
        <f>IF(PT_sortert!E9=0," ",PT_sortert!E9)</f>
        <v>2.9029644896996543E-2</v>
      </c>
    </row>
    <row r="6" spans="2:4">
      <c r="B6" s="106" t="str">
        <f>IF(PT_sortert!A10=0," ",PT_sortert!A10)</f>
        <v>1102 Sandnes (2003)</v>
      </c>
      <c r="C6" s="107">
        <f>IF(PT_sortert!B10=0," ",PT_sortert!B10)</f>
        <v>2425</v>
      </c>
      <c r="D6" s="108">
        <f>IF(PT_sortert!E10=0," ",PT_sortert!E10)</f>
        <v>2.4866439023389832E-2</v>
      </c>
    </row>
    <row r="7" spans="2:4">
      <c r="B7" s="106" t="str">
        <f>IF(PT_sortert!A11=0," ",PT_sortert!A11)</f>
        <v>1149 Karmøy (2002)</v>
      </c>
      <c r="C7" s="107">
        <f>IF(PT_sortert!B11=0," ",PT_sortert!B11)</f>
        <v>1970</v>
      </c>
      <c r="D7" s="108">
        <f>IF(PT_sortert!E11=0," ",PT_sortert!E11)</f>
        <v>2.0200777268485761E-2</v>
      </c>
    </row>
    <row r="8" spans="2:4">
      <c r="B8" s="106" t="str">
        <f>IF(PT_sortert!A12=0," ",PT_sortert!A12)</f>
        <v>0412 Ringsaker(2002)</v>
      </c>
      <c r="C8" s="107">
        <f>IF(PT_sortert!B12=0," ",PT_sortert!B12)</f>
        <v>1866</v>
      </c>
      <c r="D8" s="108">
        <f>IF(PT_sortert!E12=0," ",PT_sortert!E12)</f>
        <v>1.9134340295936261E-2</v>
      </c>
    </row>
    <row r="9" spans="2:4">
      <c r="B9" s="106" t="str">
        <f>IF(PT_sortert!A13=0," ",PT_sortert!A13)</f>
        <v>0106 Fredrikstad (2001)</v>
      </c>
      <c r="C9" s="107">
        <f>IF(PT_sortert!B13=0," ",PT_sortert!B13)</f>
        <v>1814</v>
      </c>
      <c r="D9" s="108">
        <f>IF(PT_sortert!E13=0," ",PT_sortert!E13)</f>
        <v>1.860112180966151E-2</v>
      </c>
    </row>
    <row r="10" spans="2:4">
      <c r="B10" s="106" t="str">
        <f>IF(PT_sortert!A14=0," ",PT_sortert!A14)</f>
        <v>1121 Time (2002)</v>
      </c>
      <c r="C10" s="107">
        <f>IF(PT_sortert!B14=0," ",PT_sortert!B14)</f>
        <v>1745</v>
      </c>
      <c r="D10" s="108">
        <f>IF(PT_sortert!E14=0," ",PT_sortert!E14)</f>
        <v>1.7893581895181549E-2</v>
      </c>
    </row>
    <row r="11" spans="2:4">
      <c r="B11" s="106" t="str">
        <f>IF(PT_sortert!A15=0," ",PT_sortert!A15)</f>
        <v>1120 Klepp (2002)</v>
      </c>
      <c r="C11" s="107">
        <f>IF(PT_sortert!B15=0," ",PT_sortert!B15)</f>
        <v>1724</v>
      </c>
      <c r="D11" s="108">
        <f>IF(PT_sortert!E15=0," ",PT_sortert!E15)</f>
        <v>1.7678243660339824E-2</v>
      </c>
    </row>
    <row r="12" spans="2:4">
      <c r="B12" s="106" t="str">
        <f>IF(PT_sortert!A16=0," ",PT_sortert!A16)</f>
        <v>1124 Sola (2003)</v>
      </c>
      <c r="C12" s="107">
        <f>IF(PT_sortert!B16=0," ",PT_sortert!B16)</f>
        <v>1569</v>
      </c>
      <c r="D12" s="108">
        <f>IF(PT_sortert!E16=0," ",PT_sortert!E16)</f>
        <v>1.6088842403174701E-2</v>
      </c>
    </row>
    <row r="13" spans="2:4">
      <c r="B13" s="106" t="str">
        <f>IF(PT_sortert!A17=0," ",PT_sortert!A17)</f>
        <v>0417 Stange (2002)</v>
      </c>
      <c r="C13" s="107">
        <f>IF(PT_sortert!B17=0," ",PT_sortert!B17)</f>
        <v>1418</v>
      </c>
      <c r="D13" s="108">
        <f>IF(PT_sortert!E17=0," ",PT_sortert!E17)</f>
        <v>1.4540457952646097E-2</v>
      </c>
    </row>
    <row r="14" spans="2:4">
      <c r="B14" s="106" t="str">
        <f>IF(PT_sortert!A18=0," ",PT_sortert!A18)</f>
        <v>1119 Hå  (2003)</v>
      </c>
      <c r="C14" s="107">
        <f>IF(PT_sortert!B18=0," ",PT_sortert!B18)</f>
        <v>1220</v>
      </c>
      <c r="D14" s="108">
        <f>IF(PT_sortert!E18=0," ",PT_sortert!E18)</f>
        <v>1.2510126024138391E-2</v>
      </c>
    </row>
    <row r="15" spans="2:4">
      <c r="B15" s="106" t="str">
        <f>IF(PT_sortert!A19=0," ",PT_sortert!A19)</f>
        <v>0806 Skien (2001)</v>
      </c>
      <c r="C15" s="107">
        <f>IF(PT_sortert!B19=0," ",PT_sortert!B19)</f>
        <v>1139</v>
      </c>
      <c r="D15" s="108">
        <f>IF(PT_sortert!E19=0," ",PT_sortert!E19)</f>
        <v>1.1679535689748874E-2</v>
      </c>
    </row>
    <row r="16" spans="2:4">
      <c r="B16" s="106" t="str">
        <f>IF(PT_sortert!A20=0," ",PT_sortert!A20)</f>
        <v>0427 Elverum(2002)</v>
      </c>
      <c r="C16" s="107">
        <f>IF(PT_sortert!B20=0," ",PT_sortert!B20)</f>
        <v>1097</v>
      </c>
      <c r="D16" s="108">
        <f>IF(PT_sortert!E20=0," ",PT_sortert!E20)</f>
        <v>1.1248859220065422E-2</v>
      </c>
    </row>
    <row r="17" spans="2:4">
      <c r="B17" s="106" t="str">
        <f>IF(PT_sortert!A21=0," ",PT_sortert!A21)</f>
        <v>1714 Stjørdal (2004)</v>
      </c>
      <c r="C17" s="107">
        <f>IF(PT_sortert!B21=0," ",PT_sortert!B21)</f>
        <v>943</v>
      </c>
      <c r="D17" s="108">
        <f>IF(PT_sortert!E21=0," ",PT_sortert!E21)</f>
        <v>9.669712164559429E-3</v>
      </c>
    </row>
    <row r="18" spans="2:4">
      <c r="B18" s="106" t="str">
        <f>IF(PT_sortert!A22=0," ",PT_sortert!A22)</f>
        <v>0534 Gran (2001)</v>
      </c>
      <c r="C18" s="107">
        <f>IF(PT_sortert!B22=0," ",PT_sortert!B22)</f>
        <v>942</v>
      </c>
      <c r="D18" s="108">
        <f>IF(PT_sortert!E22=0," ",PT_sortert!E22)</f>
        <v>9.6594579629002992E-3</v>
      </c>
    </row>
    <row r="19" spans="2:4">
      <c r="B19" s="106" t="str">
        <f>IF(PT_sortert!A23=0," ",PT_sortert!A23)</f>
        <v>1702 Steinkjer (2003)</v>
      </c>
      <c r="C19" s="107">
        <f>IF(PT_sortert!B23=0," ",PT_sortert!B23)</f>
        <v>936</v>
      </c>
      <c r="D19" s="108">
        <f>IF(PT_sortert!E23=0," ",PT_sortert!E23)</f>
        <v>9.5979327529455202E-3</v>
      </c>
    </row>
    <row r="20" spans="2:4">
      <c r="B20" s="106" t="str">
        <f>IF(PT_sortert!A24=0," ",PT_sortert!A24)</f>
        <v>0704 Tønsberg(2002)</v>
      </c>
      <c r="C20" s="107">
        <f>IF(PT_sortert!B24=0," ",PT_sortert!B24)</f>
        <v>781</v>
      </c>
      <c r="D20" s="108">
        <f>IF(PT_sortert!E24=0," ",PT_sortert!E24)</f>
        <v>8.0085314957803952E-3</v>
      </c>
    </row>
    <row r="21" spans="2:4">
      <c r="B21" s="106" t="str">
        <f>IF(PT_sortert!A25=0," ",PT_sortert!A25)</f>
        <v>1201 Bergen (2005)</v>
      </c>
      <c r="C21" s="107">
        <f>IF(PT_sortert!B25=0," ",PT_sortert!B25)</f>
        <v>741</v>
      </c>
      <c r="D21" s="108">
        <f>IF(PT_sortert!E25=0," ",PT_sortert!E25)</f>
        <v>7.5983634294152025E-3</v>
      </c>
    </row>
    <row r="22" spans="2:4">
      <c r="B22" s="106" t="str">
        <f>IF(PT_sortert!A26=0," ",PT_sortert!A26)</f>
        <v>0214 Ås (2003)</v>
      </c>
      <c r="C22" s="107">
        <f>IF(PT_sortert!B26=0," ",PT_sortert!B26)</f>
        <v>731</v>
      </c>
      <c r="D22" s="108">
        <f>IF(PT_sortert!E26=0," ",PT_sortert!E26)</f>
        <v>7.495821412823905E-3</v>
      </c>
    </row>
    <row r="23" spans="2:4">
      <c r="B23" s="106" t="str">
        <f>IF(PT_sortert!A27=0," ",PT_sortert!A27)</f>
        <v>1160 Vindafjord (2004)</v>
      </c>
      <c r="C23" s="107">
        <f>IF(PT_sortert!B27=0," ",PT_sortert!B27)</f>
        <v>727</v>
      </c>
      <c r="D23" s="108">
        <f>IF(PT_sortert!E27=0," ",PT_sortert!E27)</f>
        <v>7.4548046061873856E-3</v>
      </c>
    </row>
    <row r="24" spans="2:4">
      <c r="B24" s="106" t="str">
        <f>IF(PT_sortert!A28=0," ",PT_sortert!A28)</f>
        <v>0211 Vestby (2003)</v>
      </c>
      <c r="C24" s="107">
        <f>IF(PT_sortert!B28=0," ",PT_sortert!B28)</f>
        <v>694</v>
      </c>
      <c r="D24" s="108">
        <f>IF(PT_sortert!E28=0," ",PT_sortert!E28)</f>
        <v>7.116415951436101E-3</v>
      </c>
    </row>
    <row r="25" spans="2:4">
      <c r="B25" s="106" t="str">
        <f>IF(PT_sortert!A29=0," ",PT_sortert!A29)</f>
        <v>1804 Bodø (2004)</v>
      </c>
      <c r="C25" s="107">
        <f>IF(PT_sortert!B29=0," ",PT_sortert!B29)</f>
        <v>690</v>
      </c>
      <c r="D25" s="108">
        <f>IF(PT_sortert!E29=0," ",PT_sortert!E29)</f>
        <v>7.0753991447995816E-3</v>
      </c>
    </row>
    <row r="26" spans="2:4">
      <c r="B26" s="106" t="str">
        <f>IF(PT_sortert!A30=0," ",PT_sortert!A30)</f>
        <v>0706 Sandefjord (2002)</v>
      </c>
      <c r="C26" s="107">
        <f>IF(PT_sortert!B30=0," ",PT_sortert!B30)</f>
        <v>674</v>
      </c>
      <c r="D26" s="108">
        <f>IF(PT_sortert!E30=0," ",PT_sortert!E30)</f>
        <v>6.9113319182535042E-3</v>
      </c>
    </row>
    <row r="27" spans="2:4">
      <c r="B27" s="106" t="str">
        <f>IF(PT_sortert!A31=0," ",PT_sortert!A31)</f>
        <v>0626 Lier (2005)</v>
      </c>
      <c r="C27" s="107">
        <f>IF(PT_sortert!B31=0," ",PT_sortert!B31)</f>
        <v>662</v>
      </c>
      <c r="D27" s="108">
        <f>IF(PT_sortert!E31=0," ",PT_sortert!E31)</f>
        <v>6.7882814983439461E-3</v>
      </c>
    </row>
    <row r="28" spans="2:4">
      <c r="B28" s="106" t="str">
        <f>IF(PT_sortert!A32=0," ",PT_sortert!A32)</f>
        <v>0235 Ullensaker (2003)</v>
      </c>
      <c r="C28" s="107">
        <f>IF(PT_sortert!B32=0," ",PT_sortert!B32)</f>
        <v>658</v>
      </c>
      <c r="D28" s="108">
        <f>IF(PT_sortert!E32=0," ",PT_sortert!E32)</f>
        <v>6.7472646917074268E-3</v>
      </c>
    </row>
    <row r="29" spans="2:4">
      <c r="B29" s="106" t="str">
        <f>IF(PT_sortert!A33=0," ",PT_sortert!A33)</f>
        <v>1634 Oppdal (2002)</v>
      </c>
      <c r="C29" s="107">
        <f>IF(PT_sortert!B33=0," ",PT_sortert!B33)</f>
        <v>646</v>
      </c>
      <c r="D29" s="108">
        <f>IF(PT_sortert!E33=0," ",PT_sortert!E33)</f>
        <v>6.6242142717978696E-3</v>
      </c>
    </row>
    <row r="30" spans="2:4">
      <c r="B30" s="106" t="str">
        <f>IF(PT_sortert!A34=0," ",PT_sortert!A34)</f>
        <v>1638 Orkdal (2002)</v>
      </c>
      <c r="C30" s="107">
        <f>IF(PT_sortert!B34=0," ",PT_sortert!B34)</f>
        <v>643</v>
      </c>
      <c r="D30" s="108">
        <f>IF(PT_sortert!E34=0," ",PT_sortert!E34)</f>
        <v>6.5934516668204801E-3</v>
      </c>
    </row>
    <row r="31" spans="2:4">
      <c r="B31" s="106" t="str">
        <f>IF(PT_sortert!A35=0," ",PT_sortert!A35)</f>
        <v>0926 Lillesand (1999)</v>
      </c>
      <c r="C31" s="107">
        <f>IF(PT_sortert!B35=0," ",PT_sortert!B35)</f>
        <v>635</v>
      </c>
      <c r="D31" s="108">
        <f>IF(PT_sortert!E35=0," ",PT_sortert!E35)</f>
        <v>6.5114180535474414E-3</v>
      </c>
    </row>
    <row r="32" spans="2:4">
      <c r="B32" s="106" t="str">
        <f>IF(PT_sortert!A36=0," ",PT_sortert!A36)</f>
        <v>0237 Eidsvoll (2002)</v>
      </c>
      <c r="C32" s="107">
        <f>IF(PT_sortert!B36=0," ",PT_sortert!B36)</f>
        <v>629</v>
      </c>
      <c r="D32" s="108">
        <f>IF(PT_sortert!E36=0," ",PT_sortert!E36)</f>
        <v>6.4498928435926623E-3</v>
      </c>
    </row>
    <row r="33" spans="2:4">
      <c r="B33" s="106" t="str">
        <f>IF(PT_sortert!A37=0," ",PT_sortert!A37)</f>
        <v>1003 Farsund (2002)</v>
      </c>
      <c r="C33" s="107">
        <f>IF(PT_sortert!B37=0," ",PT_sortert!B37)</f>
        <v>621</v>
      </c>
      <c r="D33" s="108">
        <f>IF(PT_sortert!E37=0," ",PT_sortert!E37)</f>
        <v>6.3678592303196236E-3</v>
      </c>
    </row>
    <row r="34" spans="2:4">
      <c r="B34" s="106" t="str">
        <f>IF(PT_sortert!A38=0," ",PT_sortert!A38)</f>
        <v>0221 Aurskog-Høland (2005)</v>
      </c>
      <c r="C34" s="107">
        <f>IF(PT_sortert!B38=0," ",PT_sortert!B38)</f>
        <v>611</v>
      </c>
      <c r="D34" s="108">
        <f>IF(PT_sortert!E38=0," ",PT_sortert!E38)</f>
        <v>6.2653172137283253E-3</v>
      </c>
    </row>
    <row r="35" spans="2:4">
      <c r="B35" s="106" t="str">
        <f>IF(PT_sortert!A39=0," ",PT_sortert!A39)</f>
        <v>0415 Løten(2002)</v>
      </c>
      <c r="C35" s="107">
        <f>IF(PT_sortert!B39=0," ",PT_sortert!B39)</f>
        <v>602</v>
      </c>
      <c r="D35" s="108">
        <f>IF(PT_sortert!E39=0," ",PT_sortert!E39)</f>
        <v>6.1730293987961567E-3</v>
      </c>
    </row>
    <row r="36" spans="2:4">
      <c r="B36" s="106" t="str">
        <f>IF(PT_sortert!A40=0," ",PT_sortert!A40)</f>
        <v>0105 Sarpsborg(2003)</v>
      </c>
      <c r="C36" s="107">
        <f>IF(PT_sortert!B40=0," ",PT_sortert!B40)</f>
        <v>589</v>
      </c>
      <c r="D36" s="108">
        <f>IF(PT_sortert!E40=0," ",PT_sortert!E40)</f>
        <v>6.0397247772274688E-3</v>
      </c>
    </row>
    <row r="37" spans="2:4">
      <c r="B37" s="106" t="str">
        <f>IF(PT_sortert!A41=0," ",PT_sortert!A41)</f>
        <v>1101 Eigersund (2003)</v>
      </c>
      <c r="C37" s="107">
        <f>IF(PT_sortert!B41=0," ",PT_sortert!B41)</f>
        <v>574</v>
      </c>
      <c r="D37" s="108">
        <f>IF(PT_sortert!E41=0," ",PT_sortert!E41)</f>
        <v>5.8859117523405212E-3</v>
      </c>
    </row>
    <row r="38" spans="2:4">
      <c r="B38" s="106" t="str">
        <f>IF(PT_sortert!A42=0," ",PT_sortert!A42)</f>
        <v>0528 Østre Toten (2004)</v>
      </c>
      <c r="C38" s="107">
        <f>IF(PT_sortert!B42=0," ",PT_sortert!B42)</f>
        <v>551</v>
      </c>
      <c r="D38" s="108">
        <f>IF(PT_sortert!E42=0," ",PT_sortert!E42)</f>
        <v>5.6500651141805358E-3</v>
      </c>
    </row>
    <row r="39" spans="2:4">
      <c r="B39" s="106" t="str">
        <f>IF(PT_sortert!A43=0," ",PT_sortert!A43)</f>
        <v>1648 Mitre-Gauldal (2002)</v>
      </c>
      <c r="C39" s="107">
        <f>IF(PT_sortert!B43=0," ",PT_sortert!B43)</f>
        <v>545</v>
      </c>
      <c r="D39" s="108">
        <f>IF(PT_sortert!E43=0," ",PT_sortert!E43)</f>
        <v>5.5885399042257568E-3</v>
      </c>
    </row>
    <row r="40" spans="2:4">
      <c r="B40" s="106" t="str">
        <f>IF(PT_sortert!A44=0," ",PT_sortert!A44)</f>
        <v>1401 Flora (2007)</v>
      </c>
      <c r="C40" s="107">
        <f>IF(PT_sortert!B44=0," ",PT_sortert!B44)</f>
        <v>532</v>
      </c>
      <c r="D40" s="108">
        <f>IF(PT_sortert!E44=0," ",PT_sortert!E44)</f>
        <v>5.4552352826570689E-3</v>
      </c>
    </row>
    <row r="41" spans="2:4">
      <c r="B41" s="106" t="str">
        <f>IF(PT_sortert!A45=0," ",PT_sortert!A45)</f>
        <v>0501 Lillehammer (2004)</v>
      </c>
      <c r="C41" s="107">
        <f>IF(PT_sortert!B45=0," ",PT_sortert!B45)</f>
        <v>529</v>
      </c>
      <c r="D41" s="108">
        <f>IF(PT_sortert!E45=0," ",PT_sortert!E45)</f>
        <v>5.4244726776796794E-3</v>
      </c>
    </row>
    <row r="42" spans="2:4">
      <c r="B42" s="106" t="str">
        <f>IF(PT_sortert!A46=0," ",PT_sortert!A46)</f>
        <v>0713 Sande (2002)</v>
      </c>
      <c r="C42" s="107">
        <f>IF(PT_sortert!B46=0," ",PT_sortert!B46)</f>
        <v>524</v>
      </c>
      <c r="D42" s="108">
        <f>IF(PT_sortert!E46=0," ",PT_sortert!E46)</f>
        <v>5.3732016693840302E-3</v>
      </c>
    </row>
    <row r="43" spans="2:4">
      <c r="B43" s="106" t="str">
        <f>IF(PT_sortert!A47=0," ",PT_sortert!A47)</f>
        <v>1106 Haugesund (2002)</v>
      </c>
      <c r="C43" s="107">
        <f>IF(PT_sortert!B47=0," ",PT_sortert!B47)</f>
        <v>518</v>
      </c>
      <c r="D43" s="108">
        <f>IF(PT_sortert!E47=0," ",PT_sortert!E47)</f>
        <v>5.3116764594292511E-3</v>
      </c>
    </row>
    <row r="44" spans="2:4">
      <c r="B44" s="106" t="str">
        <f>IF(PT_sortert!A48=0," ",PT_sortert!A48)</f>
        <v>0419 Sør-Odal (2002)</v>
      </c>
      <c r="C44" s="107">
        <f>IF(PT_sortert!B48=0," ",PT_sortert!B48)</f>
        <v>517</v>
      </c>
      <c r="D44" s="108">
        <f>IF(PT_sortert!E48=0," ",PT_sortert!E48)</f>
        <v>5.3014222577701213E-3</v>
      </c>
    </row>
    <row r="45" spans="2:4">
      <c r="B45" s="106" t="str">
        <f>IF(PT_sortert!A49=0," ",PT_sortert!A49)</f>
        <v>1263 Lindås (2003)</v>
      </c>
      <c r="C45" s="107">
        <f>IF(PT_sortert!B49=0," ",PT_sortert!B49)</f>
        <v>513</v>
      </c>
      <c r="D45" s="108">
        <f>IF(PT_sortert!E49=0," ",PT_sortert!E49)</f>
        <v>5.2604054511336019E-3</v>
      </c>
    </row>
    <row r="46" spans="2:4">
      <c r="B46" s="106" t="str">
        <f>IF(PT_sortert!A50=0," ",PT_sortert!A50)</f>
        <v>1146 Tysvær (2007)</v>
      </c>
      <c r="C46" s="107">
        <f>IF(PT_sortert!B50=0," ",PT_sortert!B50)</f>
        <v>512</v>
      </c>
      <c r="D46" s="108">
        <f>IF(PT_sortert!E50=0," ",PT_sortert!E50)</f>
        <v>5.2501512494744721E-3</v>
      </c>
    </row>
    <row r="47" spans="2:4">
      <c r="B47" s="106" t="str">
        <f>IF(PT_sortert!A51=0," ",PT_sortert!A51)</f>
        <v>1103 Stavanger (2007)</v>
      </c>
      <c r="C47" s="107">
        <f>IF(PT_sortert!B51=0," ",PT_sortert!B51)</f>
        <v>510</v>
      </c>
      <c r="D47" s="108">
        <f>IF(PT_sortert!E51=0," ",PT_sortert!E51)</f>
        <v>5.2296428461562124E-3</v>
      </c>
    </row>
    <row r="48" spans="2:4">
      <c r="B48" s="106" t="str">
        <f>IF(PT_sortert!A52=0," ",PT_sortert!A52)</f>
        <v>1032 Lyngdal (2004)</v>
      </c>
      <c r="C48" s="107">
        <f>IF(PT_sortert!B52=0," ",PT_sortert!B52)</f>
        <v>506</v>
      </c>
      <c r="D48" s="108">
        <f>IF(PT_sortert!E52=0," ",PT_sortert!E52)</f>
        <v>5.1886260395196931E-3</v>
      </c>
    </row>
    <row r="49" spans="2:4">
      <c r="B49" s="106" t="str">
        <f>IF(PT_sortert!A53=0," ",PT_sortert!A53)</f>
        <v>1547 Aukra (2003)</v>
      </c>
      <c r="C49" s="107">
        <f>IF(PT_sortert!B53=0," ",PT_sortert!B53)</f>
        <v>506</v>
      </c>
      <c r="D49" s="108">
        <f>IF(PT_sortert!E53=0," ",PT_sortert!E53)</f>
        <v>5.1886260395196931E-3</v>
      </c>
    </row>
    <row r="50" spans="2:4">
      <c r="B50" s="106" t="str">
        <f>IF(PT_sortert!A54=0," ",PT_sortert!A54)</f>
        <v>1902 Tromsø (2007)</v>
      </c>
      <c r="C50" s="107">
        <f>IF(PT_sortert!B54=0," ",PT_sortert!B54)</f>
        <v>505</v>
      </c>
      <c r="D50" s="108">
        <f>IF(PT_sortert!E54=0," ",PT_sortert!E54)</f>
        <v>5.1783718378605632E-3</v>
      </c>
    </row>
    <row r="51" spans="2:4">
      <c r="B51" s="106" t="str">
        <f>IF(PT_sortert!A55=0," ",PT_sortert!A55)</f>
        <v>0226 Sørum(2001)</v>
      </c>
      <c r="C51" s="107">
        <f>IF(PT_sortert!B55=0," ",PT_sortert!B55)</f>
        <v>502</v>
      </c>
      <c r="D51" s="108">
        <f>IF(PT_sortert!E55=0," ",PT_sortert!E55)</f>
        <v>5.1476092328831737E-3</v>
      </c>
    </row>
    <row r="52" spans="2:4">
      <c r="B52" s="106" t="str">
        <f>IF(PT_sortert!A56=0," ",PT_sortert!A56)</f>
        <v>0231 Skedsmo(2003)</v>
      </c>
      <c r="C52" s="107">
        <f>IF(PT_sortert!B56=0," ",PT_sortert!B56)</f>
        <v>496</v>
      </c>
      <c r="D52" s="108">
        <f>IF(PT_sortert!E56=0," ",PT_sortert!E56)</f>
        <v>5.0860840229283947E-3</v>
      </c>
    </row>
    <row r="53" spans="2:4">
      <c r="B53" s="106" t="str">
        <f>IF(PT_sortert!A57=0," ",PT_sortert!A57)</f>
        <v>1653 Melhus (2006)</v>
      </c>
      <c r="C53" s="107">
        <f>IF(PT_sortert!B57=0," ",PT_sortert!B57)</f>
        <v>489</v>
      </c>
      <c r="D53" s="108">
        <f>IF(PT_sortert!E57=0," ",PT_sortert!E57)</f>
        <v>5.0143046113144858E-3</v>
      </c>
    </row>
    <row r="54" spans="2:4">
      <c r="B54" s="106" t="str">
        <f>IF(PT_sortert!A58=0," ",PT_sortert!A58)</f>
        <v>1235 Voss (2008)</v>
      </c>
      <c r="C54" s="107">
        <f>IF(PT_sortert!B58=0," ",PT_sortert!B58)</f>
        <v>484</v>
      </c>
      <c r="D54" s="108">
        <f>IF(PT_sortert!E58=0," ",PT_sortert!E58)</f>
        <v>4.9630336030188366E-3</v>
      </c>
    </row>
    <row r="55" spans="2:4">
      <c r="B55" s="106" t="str">
        <f>IF(PT_sortert!A59=0," ",PT_sortert!A59)</f>
        <v>1719 Levanger (2006)</v>
      </c>
      <c r="C55" s="107">
        <f>IF(PT_sortert!B59=0," ",PT_sortert!B59)</f>
        <v>480</v>
      </c>
      <c r="D55" s="108">
        <f>IF(PT_sortert!E59=0," ",PT_sortert!E59)</f>
        <v>4.9220167963823173E-3</v>
      </c>
    </row>
    <row r="56" spans="2:4">
      <c r="B56" s="106" t="str">
        <f>IF(PT_sortert!A60=0," ",PT_sortert!A60)</f>
        <v>0709 Larvik (2002)</v>
      </c>
      <c r="C56" s="107">
        <f>IF(PT_sortert!B60=0," ",PT_sortert!B60)</f>
        <v>478</v>
      </c>
      <c r="D56" s="108">
        <f>IF(PT_sortert!E60=0," ",PT_sortert!E60)</f>
        <v>4.9015083930640576E-3</v>
      </c>
    </row>
    <row r="57" spans="2:4">
      <c r="B57" s="106" t="str">
        <f>IF(PT_sortert!A61=0," ",PT_sortert!A61)</f>
        <v>1130 Strand (2003)</v>
      </c>
      <c r="C57" s="107">
        <f>IF(PT_sortert!B61=0," ",PT_sortert!B61)</f>
        <v>477</v>
      </c>
      <c r="D57" s="108">
        <f>IF(PT_sortert!E61=0," ",PT_sortert!E61)</f>
        <v>4.8912541914049278E-3</v>
      </c>
    </row>
    <row r="58" spans="2:4">
      <c r="B58" s="106" t="str">
        <f>IF(PT_sortert!A62=0," ",PT_sortert!A62)</f>
        <v>0502 Gjøvik (2004)</v>
      </c>
      <c r="C58" s="107">
        <f>IF(PT_sortert!B62=0," ",PT_sortert!B62)</f>
        <v>464</v>
      </c>
      <c r="D58" s="108">
        <f>IF(PT_sortert!E62=0," ",PT_sortert!E62)</f>
        <v>4.7579495698362407E-3</v>
      </c>
    </row>
    <row r="59" spans="2:4">
      <c r="B59" s="106" t="str">
        <f>IF(PT_sortert!A63=0," ",PT_sortert!A63)</f>
        <v>0720 Stokke (2002)</v>
      </c>
      <c r="C59" s="107">
        <f>IF(PT_sortert!B63=0," ",PT_sortert!B63)</f>
        <v>460</v>
      </c>
      <c r="D59" s="108">
        <f>IF(PT_sortert!E63=0," ",PT_sortert!E63)</f>
        <v>4.7169327631997214E-3</v>
      </c>
    </row>
    <row r="60" spans="2:4">
      <c r="B60" s="106" t="str">
        <f>IF(PT_sortert!A64=0," ",PT_sortert!A64)</f>
        <v>1903 Harstad (2001)</v>
      </c>
      <c r="C60" s="107">
        <f>IF(PT_sortert!B64=0," ",PT_sortert!B64)</f>
        <v>459</v>
      </c>
      <c r="D60" s="108">
        <f>IF(PT_sortert!E64=0," ",PT_sortert!E64)</f>
        <v>4.7066785615405915E-3</v>
      </c>
    </row>
    <row r="61" spans="2:4">
      <c r="B61" s="106" t="str">
        <f>IF(PT_sortert!A65=0," ",PT_sortert!A65)</f>
        <v>0403 Hamar(2002)</v>
      </c>
      <c r="C61" s="107">
        <f>IF(PT_sortert!B65=0," ",PT_sortert!B65)</f>
        <v>447</v>
      </c>
      <c r="D61" s="108">
        <f>IF(PT_sortert!E65=0," ",PT_sortert!E65)</f>
        <v>4.5836281416310335E-3</v>
      </c>
    </row>
    <row r="62" spans="2:4">
      <c r="B62" s="106" t="str">
        <f>IF(PT_sortert!A66=0," ",PT_sortert!A66)</f>
        <v>1133 Hjelmeland (2003)</v>
      </c>
      <c r="C62" s="107">
        <f>IF(PT_sortert!B66=0," ",PT_sortert!B66)</f>
        <v>440</v>
      </c>
      <c r="D62" s="108">
        <f>IF(PT_sortert!E66=0," ",PT_sortert!E66)</f>
        <v>4.5118487300171246E-3</v>
      </c>
    </row>
    <row r="63" spans="2:4">
      <c r="B63" s="106" t="str">
        <f>IF(PT_sortert!A67=0," ",PT_sortert!A67)</f>
        <v>1621 Ørland (2004)</v>
      </c>
      <c r="C63" s="107">
        <f>IF(PT_sortert!B67=0," ",PT_sortert!B67)</f>
        <v>434</v>
      </c>
      <c r="D63" s="108">
        <f>IF(PT_sortert!E67=0," ",PT_sortert!E67)</f>
        <v>4.4503235200623456E-3</v>
      </c>
    </row>
    <row r="64" spans="2:4">
      <c r="B64" s="106" t="str">
        <f>IF(PT_sortert!A68=0," ",PT_sortert!A68)</f>
        <v>0627 Røyken (1999)</v>
      </c>
      <c r="C64" s="107">
        <f>IF(PT_sortert!B68=0," ",PT_sortert!B68)</f>
        <v>431</v>
      </c>
      <c r="D64" s="108">
        <f>IF(PT_sortert!E68=0," ",PT_sortert!E68)</f>
        <v>4.4195609150849561E-3</v>
      </c>
    </row>
    <row r="65" spans="2:4">
      <c r="B65" s="106" t="str">
        <f>IF(PT_sortert!A69=0," ",PT_sortert!A69)</f>
        <v>0136 Rygge(2003)</v>
      </c>
      <c r="C65" s="107">
        <f>IF(PT_sortert!B69=0," ",PT_sortert!B69)</f>
        <v>427</v>
      </c>
      <c r="D65" s="108">
        <f>IF(PT_sortert!E69=0," ",PT_sortert!E69)</f>
        <v>4.3785441084484367E-3</v>
      </c>
    </row>
    <row r="66" spans="2:4">
      <c r="B66" s="106" t="str">
        <f>IF(PT_sortert!A70=0," ",PT_sortert!A70)</f>
        <v>1211 Etne (2004)</v>
      </c>
      <c r="C66" s="107">
        <f>IF(PT_sortert!B70=0," ",PT_sortert!B70)</f>
        <v>426</v>
      </c>
      <c r="D66" s="108">
        <f>IF(PT_sortert!E70=0," ",PT_sortert!E70)</f>
        <v>4.3682899067893069E-3</v>
      </c>
    </row>
    <row r="67" spans="2:4">
      <c r="B67" s="106" t="str">
        <f>IF(PT_sortert!A71=0," ",PT_sortert!A71)</f>
        <v>0805 Porsgrunn (2002)</v>
      </c>
      <c r="C67" s="107">
        <f>IF(PT_sortert!B71=0," ",PT_sortert!B71)</f>
        <v>421</v>
      </c>
      <c r="D67" s="108">
        <f>IF(PT_sortert!E71=0," ",PT_sortert!E71)</f>
        <v>4.3170188984936577E-3</v>
      </c>
    </row>
    <row r="68" spans="2:4">
      <c r="B68" s="106" t="str">
        <f>IF(PT_sortert!A72=0," ",PT_sortert!A72)</f>
        <v>1142 Rennesøy (2004)</v>
      </c>
      <c r="C68" s="107">
        <f>IF(PT_sortert!B72=0," ",PT_sortert!B72)</f>
        <v>421</v>
      </c>
      <c r="D68" s="108">
        <f>IF(PT_sortert!E72=0," ",PT_sortert!E72)</f>
        <v>4.3170188984936577E-3</v>
      </c>
    </row>
    <row r="69" spans="2:4">
      <c r="B69" s="106" t="str">
        <f>IF(PT_sortert!A73=0," ",PT_sortert!A73)</f>
        <v>0716 Re (2002)</v>
      </c>
      <c r="C69" s="107">
        <f>IF(PT_sortert!B73=0," ",PT_sortert!B73)</f>
        <v>404</v>
      </c>
      <c r="D69" s="108">
        <f>IF(PT_sortert!E73=0," ",PT_sortert!E73)</f>
        <v>4.1426974702884504E-3</v>
      </c>
    </row>
    <row r="70" spans="2:4">
      <c r="B70" s="106" t="str">
        <f>IF(PT_sortert!A74=0," ",PT_sortert!A74)</f>
        <v>0906 Arendal (2003)</v>
      </c>
      <c r="C70" s="107">
        <f>IF(PT_sortert!B74=0," ",PT_sortert!B74)</f>
        <v>392</v>
      </c>
      <c r="D70" s="108">
        <f>IF(PT_sortert!E74=0," ",PT_sortert!E74)</f>
        <v>4.0196470503788924E-3</v>
      </c>
    </row>
    <row r="71" spans="2:4">
      <c r="B71" s="106" t="str">
        <f>IF(PT_sortert!A75=0," ",PT_sortert!A75)</f>
        <v>0128 Rakkestad(2003)</v>
      </c>
      <c r="C71" s="107">
        <f>IF(PT_sortert!B75=0," ",PT_sortert!B75)</f>
        <v>392</v>
      </c>
      <c r="D71" s="108">
        <f>IF(PT_sortert!E75=0," ",PT_sortert!E75)</f>
        <v>4.0196470503788924E-3</v>
      </c>
    </row>
    <row r="72" spans="2:4">
      <c r="B72" s="106" t="str">
        <f>IF(PT_sortert!A76=0," ",PT_sortert!A76)</f>
        <v>1001 Kristiansand (2002)</v>
      </c>
      <c r="C72" s="107">
        <f>IF(PT_sortert!B76=0," ",PT_sortert!B76)</f>
        <v>388</v>
      </c>
      <c r="D72" s="108">
        <f>IF(PT_sortert!E76=0," ",PT_sortert!E76)</f>
        <v>3.9786302437423739E-3</v>
      </c>
    </row>
    <row r="73" spans="2:4">
      <c r="B73" s="106" t="str">
        <f>IF(PT_sortert!A77=0," ",PT_sortert!A77)</f>
        <v>0125 Eidsberg (2003)</v>
      </c>
      <c r="C73" s="107">
        <f>IF(PT_sortert!B77=0," ",PT_sortert!B77)</f>
        <v>386</v>
      </c>
      <c r="D73" s="108">
        <f>IF(PT_sortert!E77=0," ",PT_sortert!E77)</f>
        <v>3.9581218404241142E-3</v>
      </c>
    </row>
    <row r="74" spans="2:4">
      <c r="B74" s="106" t="str">
        <f>IF(PT_sortert!A78=0," ",PT_sortert!A78)</f>
        <v>1260 Radøy (2000)</v>
      </c>
      <c r="C74" s="107">
        <f>IF(PT_sortert!B78=0," ",PT_sortert!B78)</f>
        <v>382</v>
      </c>
      <c r="D74" s="108">
        <f>IF(PT_sortert!E78=0," ",PT_sortert!E78)</f>
        <v>3.9171050337875948E-3</v>
      </c>
    </row>
    <row r="75" spans="2:4">
      <c r="B75" s="106" t="str">
        <f>IF(PT_sortert!A79=0," ",PT_sortert!A79)</f>
        <v>1141 Finnøy (2004)</v>
      </c>
      <c r="C75" s="107">
        <f>IF(PT_sortert!B79=0," ",PT_sortert!B79)</f>
        <v>382</v>
      </c>
      <c r="D75" s="108">
        <f>IF(PT_sortert!E79=0," ",PT_sortert!E79)</f>
        <v>3.9171050337875948E-3</v>
      </c>
    </row>
    <row r="76" spans="2:4">
      <c r="B76" s="106" t="str">
        <f>IF(PT_sortert!A80=0," ",PT_sortert!A80)</f>
        <v>0213 Ski(2002)</v>
      </c>
      <c r="C76" s="107">
        <f>IF(PT_sortert!B80=0," ",PT_sortert!B80)</f>
        <v>369</v>
      </c>
      <c r="D76" s="108">
        <f>IF(PT_sortert!E80=0," ",PT_sortert!E80)</f>
        <v>3.7838004122189065E-3</v>
      </c>
    </row>
    <row r="77" spans="2:4">
      <c r="B77" s="106" t="str">
        <f>IF(PT_sortert!A81=0," ",PT_sortert!A81)</f>
        <v>1566 Surnadal (2004)</v>
      </c>
      <c r="C77" s="107">
        <f>IF(PT_sortert!B81=0," ",PT_sortert!B81)</f>
        <v>367</v>
      </c>
      <c r="D77" s="108">
        <f>IF(PT_sortert!E81=0," ",PT_sortert!E81)</f>
        <v>3.7632920089006468E-3</v>
      </c>
    </row>
    <row r="78" spans="2:4">
      <c r="B78" s="106" t="str">
        <f>IF(PT_sortert!A82=0," ",PT_sortert!A82)</f>
        <v>0423 Grue (2002)</v>
      </c>
      <c r="C78" s="107">
        <f>IF(PT_sortert!B82=0," ",PT_sortert!B82)</f>
        <v>367</v>
      </c>
      <c r="D78" s="108">
        <f>IF(PT_sortert!E82=0," ",PT_sortert!E82)</f>
        <v>3.7632920089006468E-3</v>
      </c>
    </row>
    <row r="79" spans="2:4">
      <c r="B79" s="106" t="str">
        <f>IF(PT_sortert!A83=0," ",PT_sortert!A83)</f>
        <v>0522 Gausdal(2004)</v>
      </c>
      <c r="C79" s="107">
        <f>IF(PT_sortert!B83=0," ",PT_sortert!B83)</f>
        <v>367</v>
      </c>
      <c r="D79" s="108">
        <f>IF(PT_sortert!E83=0," ",PT_sortert!E83)</f>
        <v>3.7632920089006468E-3</v>
      </c>
    </row>
    <row r="80" spans="2:4">
      <c r="B80" s="106" t="str">
        <f>IF(PT_sortert!A84=0," ",PT_sortert!A84)</f>
        <v>0701 Horten (2002)</v>
      </c>
      <c r="C80" s="107">
        <f>IF(PT_sortert!B84=0," ",PT_sortert!B84)</f>
        <v>357</v>
      </c>
      <c r="D80" s="108">
        <f>IF(PT_sortert!E84=0," ",PT_sortert!E84)</f>
        <v>3.6607499923093489E-3</v>
      </c>
    </row>
    <row r="81" spans="2:4">
      <c r="B81" s="106" t="str">
        <f>IF(PT_sortert!A85=0," ",PT_sortert!A85)</f>
        <v>1933 Balsfjord (2006)</v>
      </c>
      <c r="C81" s="107">
        <f>IF(PT_sortert!B85=0," ",PT_sortert!B85)</f>
        <v>356</v>
      </c>
      <c r="D81" s="108">
        <f>IF(PT_sortert!E85=0," ",PT_sortert!E85)</f>
        <v>3.650495790650219E-3</v>
      </c>
    </row>
    <row r="82" spans="2:4">
      <c r="B82" s="106" t="str">
        <f>IF(PT_sortert!A86=0," ",PT_sortert!A86)</f>
        <v>1122 Gjesdal (2003)</v>
      </c>
      <c r="C82" s="107">
        <f>IF(PT_sortert!B86=0," ",PT_sortert!B86)</f>
        <v>354</v>
      </c>
      <c r="D82" s="108">
        <f>IF(PT_sortert!E86=0," ",PT_sortert!E86)</f>
        <v>3.6299873873319594E-3</v>
      </c>
    </row>
    <row r="83" spans="2:4">
      <c r="B83" s="106" t="str">
        <f>IF(PT_sortert!A87=0," ",PT_sortert!A87)</f>
        <v>1504 Ålesund (2006)</v>
      </c>
      <c r="C83" s="107">
        <f>IF(PT_sortert!B87=0," ",PT_sortert!B87)</f>
        <v>347</v>
      </c>
      <c r="D83" s="108">
        <f>IF(PT_sortert!E87=0," ",PT_sortert!E87)</f>
        <v>3.5582079757180505E-3</v>
      </c>
    </row>
    <row r="84" spans="2:4">
      <c r="B84" s="106" t="str">
        <f>IF(PT_sortert!A88=0," ",PT_sortert!A88)</f>
        <v>1432 Førde (2007)</v>
      </c>
      <c r="C84" s="107">
        <f>IF(PT_sortert!B88=0," ",PT_sortert!B88)</f>
        <v>342</v>
      </c>
      <c r="D84" s="108">
        <f>IF(PT_sortert!E88=0," ",PT_sortert!E88)</f>
        <v>3.5069369674224013E-3</v>
      </c>
    </row>
    <row r="85" spans="2:4">
      <c r="B85" s="106" t="str">
        <f>IF(PT_sortert!A89=0," ",PT_sortert!A89)</f>
        <v>0519 Sør-Fron (2005)</v>
      </c>
      <c r="C85" s="107">
        <f>IF(PT_sortert!B89=0," ",PT_sortert!B89)</f>
        <v>339</v>
      </c>
      <c r="D85" s="108">
        <f>IF(PT_sortert!E89=0," ",PT_sortert!E89)</f>
        <v>3.4761743624450118E-3</v>
      </c>
    </row>
    <row r="86" spans="2:4">
      <c r="B86" s="106" t="str">
        <f>IF(PT_sortert!A90=0," ",PT_sortert!A90)</f>
        <v>1246 Fjell (2004)</v>
      </c>
      <c r="C86" s="107">
        <f>IF(PT_sortert!B90=0," ",PT_sortert!B90)</f>
        <v>332</v>
      </c>
      <c r="D86" s="108">
        <f>IF(PT_sortert!E90=0," ",PT_sortert!E90)</f>
        <v>3.4043949508311029E-3</v>
      </c>
    </row>
    <row r="87" spans="2:4">
      <c r="B87" s="106" t="str">
        <f>IF(PT_sortert!A91=0," ",PT_sortert!A91)</f>
        <v>1238 Kvam (2008)</v>
      </c>
      <c r="C87" s="107">
        <f>IF(PT_sortert!B91=0," ",PT_sortert!B91)</f>
        <v>331</v>
      </c>
      <c r="D87" s="108">
        <f>IF(PT_sortert!E91=0," ",PT_sortert!E91)</f>
        <v>3.3941407491719731E-3</v>
      </c>
    </row>
    <row r="88" spans="2:4">
      <c r="B88" s="106" t="str">
        <f>IF(PT_sortert!A92=0," ",PT_sortert!A92)</f>
        <v>0821 Bø (2004)</v>
      </c>
      <c r="C88" s="107">
        <f>IF(PT_sortert!B92=0," ",PT_sortert!B92)</f>
        <v>330</v>
      </c>
      <c r="D88" s="108">
        <f>IF(PT_sortert!E92=0," ",PT_sortert!E92)</f>
        <v>3.3838865475128432E-3</v>
      </c>
    </row>
    <row r="89" spans="2:4">
      <c r="B89" s="106" t="str">
        <f>IF(PT_sortert!A93=0," ",PT_sortert!A93)</f>
        <v>0516 Nord-Fron(2004)</v>
      </c>
      <c r="C89" s="107">
        <f>IF(PT_sortert!B93=0," ",PT_sortert!B93)</f>
        <v>329</v>
      </c>
      <c r="D89" s="108">
        <f>IF(PT_sortert!E93=0," ",PT_sortert!E93)</f>
        <v>3.3736323458537134E-3</v>
      </c>
    </row>
    <row r="90" spans="2:4">
      <c r="B90" s="106" t="str">
        <f>IF(PT_sortert!A94=0," ",PT_sortert!A94)</f>
        <v>0135 Råde (2003)</v>
      </c>
      <c r="C90" s="107">
        <f>IF(PT_sortert!B94=0," ",PT_sortert!B94)</f>
        <v>327</v>
      </c>
      <c r="D90" s="108">
        <f>IF(PT_sortert!E94=0," ",PT_sortert!E94)</f>
        <v>3.3531239425354537E-3</v>
      </c>
    </row>
    <row r="91" spans="2:4">
      <c r="B91" s="106" t="str">
        <f>IF(PT_sortert!A95=0," ",PT_sortert!A95)</f>
        <v>0624 Øvre Eiker (2005)</v>
      </c>
      <c r="C91" s="107">
        <f>IF(PT_sortert!B95=0," ",PT_sortert!B95)</f>
        <v>324</v>
      </c>
      <c r="D91" s="108">
        <f>IF(PT_sortert!E95=0," ",PT_sortert!E95)</f>
        <v>3.3223613375580642E-3</v>
      </c>
    </row>
    <row r="92" spans="2:4">
      <c r="B92" s="106" t="str">
        <f>IF(PT_sortert!A96=0," ",PT_sortert!A96)</f>
        <v>1548 Fræna (2006)</v>
      </c>
      <c r="C92" s="107">
        <f>IF(PT_sortert!B96=0," ",PT_sortert!B96)</f>
        <v>321</v>
      </c>
      <c r="D92" s="108">
        <f>IF(PT_sortert!E96=0," ",PT_sortert!E96)</f>
        <v>3.2915987325806751E-3</v>
      </c>
    </row>
    <row r="93" spans="2:4">
      <c r="B93" s="106" t="str">
        <f>IF(PT_sortert!A97=0," ",PT_sortert!A97)</f>
        <v>1002 Mandal (2004)</v>
      </c>
      <c r="C93" s="107">
        <f>IF(PT_sortert!B97=0," ",PT_sortert!B97)</f>
        <v>320</v>
      </c>
      <c r="D93" s="108">
        <f>IF(PT_sortert!E97=0," ",PT_sortert!E97)</f>
        <v>3.2813445309215453E-3</v>
      </c>
    </row>
    <row r="94" spans="2:4">
      <c r="B94" s="106" t="str">
        <f>IF(PT_sortert!A98=0," ",PT_sortert!A98)</f>
        <v>0101 Halden (2003)</v>
      </c>
      <c r="C94" s="107">
        <f>IF(PT_sortert!B98=0," ",PT_sortert!B98)</f>
        <v>318</v>
      </c>
      <c r="D94" s="108">
        <f>IF(PT_sortert!E98=0," ",PT_sortert!E98)</f>
        <v>3.2608361276032856E-3</v>
      </c>
    </row>
    <row r="95" spans="2:4">
      <c r="B95" s="106" t="str">
        <f>IF(PT_sortert!A99=0," ",PT_sortert!A99)</f>
        <v>0425 Åsnes(2002)</v>
      </c>
      <c r="C95" s="107">
        <f>IF(PT_sortert!B99=0," ",PT_sortert!B99)</f>
        <v>318</v>
      </c>
      <c r="D95" s="108">
        <f>IF(PT_sortert!E99=0," ",PT_sortert!E99)</f>
        <v>3.2608361276032856E-3</v>
      </c>
    </row>
    <row r="96" spans="2:4">
      <c r="B96" s="106" t="str">
        <f>IF(PT_sortert!A100=0," ",PT_sortert!A100)</f>
        <v>1624 Rissa (2006)</v>
      </c>
      <c r="C96" s="107">
        <f>IF(PT_sortert!B100=0," ",PT_sortert!B100)</f>
        <v>317</v>
      </c>
      <c r="D96" s="108">
        <f>IF(PT_sortert!E100=0," ",PT_sortert!E100)</f>
        <v>3.2505819259441558E-3</v>
      </c>
    </row>
    <row r="97" spans="2:4">
      <c r="B97" s="106" t="str">
        <f>IF(PT_sortert!A101=0," ",PT_sortert!A101)</f>
        <v>1224 Kvinnherad (2008)</v>
      </c>
      <c r="C97" s="107">
        <f>IF(PT_sortert!B101=0," ",PT_sortert!B101)</f>
        <v>316</v>
      </c>
      <c r="D97" s="108">
        <f>IF(PT_sortert!E101=0," ",PT_sortert!E101)</f>
        <v>3.2403277242850259E-3</v>
      </c>
    </row>
    <row r="98" spans="2:4">
      <c r="B98" s="106" t="str">
        <f>IF(PT_sortert!A102=0," ",PT_sortert!A102)</f>
        <v>1449 Stryn (2006)</v>
      </c>
      <c r="C98" s="107">
        <f>IF(PT_sortert!B102=0," ",PT_sortert!B102)</f>
        <v>313</v>
      </c>
      <c r="D98" s="108">
        <f>IF(PT_sortert!E102=0," ",PT_sortert!E102)</f>
        <v>3.2095651193076364E-3</v>
      </c>
    </row>
    <row r="99" spans="2:4">
      <c r="B99" s="106" t="str">
        <f>IF(PT_sortert!A103=0," ",PT_sortert!A103)</f>
        <v>0301 Oslo (1998)</v>
      </c>
      <c r="C99" s="107">
        <f>IF(PT_sortert!B103=0," ",PT_sortert!B103)</f>
        <v>308</v>
      </c>
      <c r="D99" s="108">
        <f>IF(PT_sortert!E103=0," ",PT_sortert!E103)</f>
        <v>3.1582941110119872E-3</v>
      </c>
    </row>
    <row r="100" spans="2:4">
      <c r="B100" s="106" t="str">
        <f>IF(PT_sortert!A104=0," ",PT_sortert!A104)</f>
        <v>1576 Aure (2005)</v>
      </c>
      <c r="C100" s="107">
        <f>IF(PT_sortert!B104=0," ",PT_sortert!B104)</f>
        <v>307</v>
      </c>
      <c r="D100" s="108">
        <f>IF(PT_sortert!E104=0," ",PT_sortert!E104)</f>
        <v>3.1480399093528574E-3</v>
      </c>
    </row>
    <row r="101" spans="2:4">
      <c r="B101" s="106" t="str">
        <f>IF(PT_sortert!A105=0," ",PT_sortert!A105)</f>
        <v>1721 Verdal  (2004)</v>
      </c>
      <c r="C101" s="107">
        <f>IF(PT_sortert!B105=0," ",PT_sortert!B105)</f>
        <v>304</v>
      </c>
      <c r="D101" s="108">
        <f>IF(PT_sortert!E105=0," ",PT_sortert!E105)</f>
        <v>3.1172773043754679E-3</v>
      </c>
    </row>
    <row r="102" spans="2:4">
      <c r="B102" s="106" t="str">
        <f>IF(PT_sortert!A106=0," ",PT_sortert!A106)</f>
        <v>1657 Skaun (2006)</v>
      </c>
      <c r="C102" s="107">
        <f>IF(PT_sortert!B106=0," ",PT_sortert!B106)</f>
        <v>303</v>
      </c>
      <c r="D102" s="108">
        <f>IF(PT_sortert!E106=0," ",PT_sortert!E106)</f>
        <v>3.107023102716338E-3</v>
      </c>
    </row>
    <row r="103" spans="2:4">
      <c r="B103" s="106" t="str">
        <f>IF(PT_sortert!A107=0," ",PT_sortert!A107)</f>
        <v>0605 Ringerike(2004)</v>
      </c>
      <c r="C103" s="107">
        <f>IF(PT_sortert!B107=0," ",PT_sortert!B107)</f>
        <v>303</v>
      </c>
      <c r="D103" s="108">
        <f>IF(PT_sortert!E107=0," ",PT_sortert!E107)</f>
        <v>3.107023102716338E-3</v>
      </c>
    </row>
    <row r="104" spans="2:4">
      <c r="B104" s="106" t="str">
        <f>IF(PT_sortert!A108=0," ",PT_sortert!A108)</f>
        <v>0402 Kongsvinger (2002)</v>
      </c>
      <c r="C104" s="107">
        <f>IF(PT_sortert!B108=0," ",PT_sortert!B108)</f>
        <v>298</v>
      </c>
      <c r="D104" s="108">
        <f>IF(PT_sortert!E108=0," ",PT_sortert!E108)</f>
        <v>3.0557520944206888E-3</v>
      </c>
    </row>
    <row r="105" spans="2:4">
      <c r="B105" s="106" t="str">
        <f>IF(PT_sortert!A109=0," ",PT_sortert!A109)</f>
        <v>0238 Nannestad(2003)</v>
      </c>
      <c r="C105" s="107">
        <f>IF(PT_sortert!B109=0," ",PT_sortert!B109)</f>
        <v>298</v>
      </c>
      <c r="D105" s="108">
        <f>IF(PT_sortert!E109=0," ",PT_sortert!E109)</f>
        <v>3.0557520944206888E-3</v>
      </c>
    </row>
    <row r="106" spans="2:4">
      <c r="B106" s="106" t="str">
        <f>IF(PT_sortert!A110=0," ",PT_sortert!A110)</f>
        <v>1551 Eide (2000)</v>
      </c>
      <c r="C106" s="107">
        <f>IF(PT_sortert!B110=0," ",PT_sortert!B110)</f>
        <v>296</v>
      </c>
      <c r="D106" s="108">
        <f>IF(PT_sortert!E110=0," ",PT_sortert!E110)</f>
        <v>3.0352436911024292E-3</v>
      </c>
    </row>
    <row r="107" spans="2:4">
      <c r="B107" s="106" t="str">
        <f>IF(PT_sortert!A111=0," ",PT_sortert!A111)</f>
        <v>1029 Lindesnes (2004)</v>
      </c>
      <c r="C107" s="107">
        <f>IF(PT_sortert!B111=0," ",PT_sortert!B111)</f>
        <v>295</v>
      </c>
      <c r="D107" s="108">
        <f>IF(PT_sortert!E111=0," ",PT_sortert!E111)</f>
        <v>3.0249894894432993E-3</v>
      </c>
    </row>
    <row r="108" spans="2:4">
      <c r="B108" s="106" t="str">
        <f>IF(PT_sortert!A112=0," ",PT_sortert!A112)</f>
        <v>1037 Kvinesdal (2006)</v>
      </c>
      <c r="C108" s="107">
        <f>IF(PT_sortert!B112=0," ",PT_sortert!B112)</f>
        <v>277</v>
      </c>
      <c r="D108" s="108">
        <f>IF(PT_sortert!E112=0," ",PT_sortert!E112)</f>
        <v>2.8404138595789627E-3</v>
      </c>
    </row>
    <row r="109" spans="2:4">
      <c r="B109" s="106" t="str">
        <f>IF(PT_sortert!A113=0," ",PT_sortert!A113)</f>
        <v>0529 Vestre Toten(2004)</v>
      </c>
      <c r="C109" s="107">
        <f>IF(PT_sortert!B113=0," ",PT_sortert!B113)</f>
        <v>276</v>
      </c>
      <c r="D109" s="108">
        <f>IF(PT_sortert!E113=0," ",PT_sortert!E113)</f>
        <v>2.8301596579198328E-3</v>
      </c>
    </row>
    <row r="110" spans="2:4">
      <c r="B110" s="106" t="str">
        <f>IF(PT_sortert!A114=0," ",PT_sortert!A114)</f>
        <v>0220 Asker(2006)</v>
      </c>
      <c r="C110" s="107">
        <f>IF(PT_sortert!B114=0," ",PT_sortert!B114)</f>
        <v>276</v>
      </c>
      <c r="D110" s="108">
        <f>IF(PT_sortert!E114=0," ",PT_sortert!E114)</f>
        <v>2.8301596579198328E-3</v>
      </c>
    </row>
    <row r="111" spans="2:4">
      <c r="B111" s="106" t="str">
        <f>IF(PT_sortert!A115=0," ",PT_sortert!A115)</f>
        <v>0230 Lørenskog(2003)</v>
      </c>
      <c r="C111" s="107">
        <f>IF(PT_sortert!B115=0," ",PT_sortert!B115)</f>
        <v>271</v>
      </c>
      <c r="D111" s="108">
        <f>IF(PT_sortert!E115=0," ",PT_sortert!E115)</f>
        <v>2.7788886496241836E-3</v>
      </c>
    </row>
    <row r="112" spans="2:4">
      <c r="B112" s="106" t="str">
        <f>IF(PT_sortert!A116=0," ",PT_sortert!A116)</f>
        <v>1824 Vefsn (2004)</v>
      </c>
      <c r="C112" s="107">
        <f>IF(PT_sortert!B116=0," ",PT_sortert!B116)</f>
        <v>271</v>
      </c>
      <c r="D112" s="108">
        <f>IF(PT_sortert!E116=0," ",PT_sortert!E116)</f>
        <v>2.7788886496241836E-3</v>
      </c>
    </row>
    <row r="113" spans="2:4">
      <c r="B113" s="106" t="str">
        <f>IF(PT_sortert!A117=0," ",PT_sortert!A117)</f>
        <v>0420 Eidskog(2002)</v>
      </c>
      <c r="C113" s="107">
        <f>IF(PT_sortert!B117=0," ",PT_sortert!B117)</f>
        <v>270</v>
      </c>
      <c r="D113" s="108">
        <f>IF(PT_sortert!E117=0," ",PT_sortert!E117)</f>
        <v>2.7686344479650538E-3</v>
      </c>
    </row>
    <row r="114" spans="2:4">
      <c r="B114" s="106" t="str">
        <f>IF(PT_sortert!A118=0," ",PT_sortert!A118)</f>
        <v>1519 Volda (2002)</v>
      </c>
      <c r="C114" s="107">
        <f>IF(PT_sortert!B118=0," ",PT_sortert!B118)</f>
        <v>264</v>
      </c>
      <c r="D114" s="108">
        <f>IF(PT_sortert!E118=0," ",PT_sortert!E118)</f>
        <v>2.7071092380102748E-3</v>
      </c>
    </row>
    <row r="115" spans="2:4">
      <c r="B115" s="106" t="str">
        <f>IF(PT_sortert!A119=0," ",PT_sortert!A119)</f>
        <v>0722 Nøtterøy(2002)</v>
      </c>
      <c r="C115" s="107">
        <f>IF(PT_sortert!B119=0," ",PT_sortert!B119)</f>
        <v>258</v>
      </c>
      <c r="D115" s="108">
        <f>IF(PT_sortert!E119=0," ",PT_sortert!E119)</f>
        <v>2.6455840280554957E-3</v>
      </c>
    </row>
    <row r="116" spans="2:4">
      <c r="B116" s="106" t="str">
        <f>IF(PT_sortert!A120=0," ",PT_sortert!A120)</f>
        <v>1820 Alstahaug (2002)</v>
      </c>
      <c r="C116" s="107">
        <f>IF(PT_sortert!B120=0," ",PT_sortert!B120)</f>
        <v>258</v>
      </c>
      <c r="D116" s="108">
        <f>IF(PT_sortert!E120=0," ",PT_sortert!E120)</f>
        <v>2.6455840280554957E-3</v>
      </c>
    </row>
    <row r="117" spans="2:4">
      <c r="B117" s="106" t="str">
        <f>IF(PT_sortert!A121=0," ",PT_sortert!A121)</f>
        <v>1411 Gulen (2002)</v>
      </c>
      <c r="C117" s="107">
        <f>IF(PT_sortert!B121=0," ",PT_sortert!B121)</f>
        <v>255</v>
      </c>
      <c r="D117" s="108">
        <f>IF(PT_sortert!E121=0," ",PT_sortert!E121)</f>
        <v>2.6148214230781062E-3</v>
      </c>
    </row>
    <row r="118" spans="2:4">
      <c r="B118" s="106" t="str">
        <f>IF(PT_sortert!A122=0," ",PT_sortert!A122)</f>
        <v>1127 Randaberg (2003)</v>
      </c>
      <c r="C118" s="107">
        <f>IF(PT_sortert!B122=0," ",PT_sortert!B122)</f>
        <v>252</v>
      </c>
      <c r="D118" s="108">
        <f>IF(PT_sortert!E122=0," ",PT_sortert!E122)</f>
        <v>2.5840588181007167E-3</v>
      </c>
    </row>
    <row r="119" spans="2:4">
      <c r="B119" s="106" t="str">
        <f>IF(PT_sortert!A123=0," ",PT_sortert!A123)</f>
        <v>1532 Giske (2006)</v>
      </c>
      <c r="C119" s="107">
        <f>IF(PT_sortert!B123=0," ",PT_sortert!B123)</f>
        <v>248</v>
      </c>
      <c r="D119" s="108">
        <f>IF(PT_sortert!E123=0," ",PT_sortert!E123)</f>
        <v>2.5430420114641973E-3</v>
      </c>
    </row>
    <row r="120" spans="2:4">
      <c r="B120" s="106" t="str">
        <f>IF(PT_sortert!A124=0," ",PT_sortert!A124)</f>
        <v>0236 Nes(2005)</v>
      </c>
      <c r="C120" s="107">
        <f>IF(PT_sortert!B124=0," ",PT_sortert!B124)</f>
        <v>246</v>
      </c>
      <c r="D120" s="108">
        <f>IF(PT_sortert!E124=0," ",PT_sortert!E124)</f>
        <v>2.5225336081459377E-3</v>
      </c>
    </row>
    <row r="121" spans="2:4">
      <c r="B121" s="106" t="str">
        <f>IF(PT_sortert!A125=0," ",PT_sortert!A125)</f>
        <v>0512 Lesja(2000)</v>
      </c>
      <c r="C121" s="107">
        <f>IF(PT_sortert!B125=0," ",PT_sortert!B125)</f>
        <v>242</v>
      </c>
      <c r="D121" s="108">
        <f>IF(PT_sortert!E125=0," ",PT_sortert!E125)</f>
        <v>2.4815168015094183E-3</v>
      </c>
    </row>
    <row r="122" spans="2:4">
      <c r="B122" s="106" t="str">
        <f>IF(PT_sortert!A126=0," ",PT_sortert!A126)</f>
        <v>0418 Nord-Odal(2002)</v>
      </c>
      <c r="C122" s="107">
        <f>IF(PT_sortert!B126=0," ",PT_sortert!B126)</f>
        <v>238</v>
      </c>
      <c r="D122" s="108">
        <f>IF(PT_sortert!E126=0," ",PT_sortert!E126)</f>
        <v>2.440499994872899E-3</v>
      </c>
    </row>
    <row r="123" spans="2:4">
      <c r="B123" s="106" t="str">
        <f>IF(PT_sortert!A127=0," ",PT_sortert!A127)</f>
        <v>1216 Sveio (2004)</v>
      </c>
      <c r="C123" s="107">
        <f>IF(PT_sortert!B127=0," ",PT_sortert!B127)</f>
        <v>238</v>
      </c>
      <c r="D123" s="108">
        <f>IF(PT_sortert!E127=0," ",PT_sortert!E127)</f>
        <v>2.440499994872899E-3</v>
      </c>
    </row>
    <row r="124" spans="2:4">
      <c r="B124" s="106" t="str">
        <f>IF(PT_sortert!A128=0," ",PT_sortert!A128)</f>
        <v>0123 Spydeberg(2003)</v>
      </c>
      <c r="C124" s="107">
        <f>IF(PT_sortert!B128=0," ",PT_sortert!B128)</f>
        <v>237</v>
      </c>
      <c r="D124" s="108">
        <f>IF(PT_sortert!E128=0," ",PT_sortert!E128)</f>
        <v>2.4302457932137696E-3</v>
      </c>
    </row>
    <row r="125" spans="2:4">
      <c r="B125" s="106" t="str">
        <f>IF(PT_sortert!A129=0," ",PT_sortert!A129)</f>
        <v>0521 Øyer (2005)</v>
      </c>
      <c r="C125" s="107">
        <f>IF(PT_sortert!B129=0," ",PT_sortert!B129)</f>
        <v>236</v>
      </c>
      <c r="D125" s="108">
        <f>IF(PT_sortert!E129=0," ",PT_sortert!E129)</f>
        <v>2.4199915915546397E-3</v>
      </c>
    </row>
    <row r="126" spans="2:4">
      <c r="B126" s="106" t="str">
        <f>IF(PT_sortert!A130=0," ",PT_sortert!A130)</f>
        <v>1219 Bømlo (2007)</v>
      </c>
      <c r="C126" s="107">
        <f>IF(PT_sortert!B130=0," ",PT_sortert!B130)</f>
        <v>236</v>
      </c>
      <c r="D126" s="108">
        <f>IF(PT_sortert!E130=0," ",PT_sortert!E130)</f>
        <v>2.4199915915546397E-3</v>
      </c>
    </row>
    <row r="127" spans="2:4">
      <c r="B127" s="106" t="str">
        <f>IF(PT_sortert!A131=0," ",PT_sortert!A131)</f>
        <v>1017 Songdalen (2004)</v>
      </c>
      <c r="C127" s="107">
        <f>IF(PT_sortert!B131=0," ",PT_sortert!B131)</f>
        <v>230</v>
      </c>
      <c r="D127" s="108">
        <f>IF(PT_sortert!E131=0," ",PT_sortert!E131)</f>
        <v>2.3584663815998607E-3</v>
      </c>
    </row>
    <row r="128" spans="2:4">
      <c r="B128" s="106" t="str">
        <f>IF(PT_sortert!A132=0," ",PT_sortert!A132)</f>
        <v>0124 Askim(2007)</v>
      </c>
      <c r="C128" s="107">
        <f>IF(PT_sortert!B132=0," ",PT_sortert!B132)</f>
        <v>229</v>
      </c>
      <c r="D128" s="108">
        <f>IF(PT_sortert!E132=0," ",PT_sortert!E132)</f>
        <v>2.3482121799407308E-3</v>
      </c>
    </row>
    <row r="129" spans="2:4">
      <c r="B129" s="106" t="str">
        <f>IF(PT_sortert!A133=0," ",PT_sortert!A133)</f>
        <v>0428 Trysil (2007)</v>
      </c>
      <c r="C129" s="107">
        <f>IF(PT_sortert!B133=0," ",PT_sortert!B133)</f>
        <v>225</v>
      </c>
      <c r="D129" s="108">
        <f>IF(PT_sortert!E133=0," ",PT_sortert!E133)</f>
        <v>2.3071953733042115E-3</v>
      </c>
    </row>
    <row r="130" spans="2:4">
      <c r="B130" s="106" t="str">
        <f>IF(PT_sortert!A134=0," ",PT_sortert!A134)</f>
        <v>1644 Holtålen (2003)</v>
      </c>
      <c r="C130" s="107">
        <f>IF(PT_sortert!B134=0," ",PT_sortert!B134)</f>
        <v>222</v>
      </c>
      <c r="D130" s="108">
        <f>IF(PT_sortert!E134=0," ",PT_sortert!E134)</f>
        <v>2.276432768326822E-3</v>
      </c>
    </row>
    <row r="131" spans="2:4">
      <c r="B131" s="106" t="str">
        <f>IF(PT_sortert!A135=0," ",PT_sortert!A135)</f>
        <v>1756 Inderøy (2003)</v>
      </c>
      <c r="C131" s="107">
        <f>IF(PT_sortert!B135=0," ",PT_sortert!B135)</f>
        <v>220</v>
      </c>
      <c r="D131" s="108">
        <f>IF(PT_sortert!E135=0," ",PT_sortert!E135)</f>
        <v>2.2559243650085623E-3</v>
      </c>
    </row>
    <row r="132" spans="2:4">
      <c r="B132" s="106" t="str">
        <f>IF(PT_sortert!A136=0," ",PT_sortert!A136)</f>
        <v>1535 Vestnes (2006)</v>
      </c>
      <c r="C132" s="107">
        <f>IF(PT_sortert!B136=0," ",PT_sortert!B136)</f>
        <v>220</v>
      </c>
      <c r="D132" s="108">
        <f>IF(PT_sortert!E136=0," ",PT_sortert!E136)</f>
        <v>2.2559243650085623E-3</v>
      </c>
    </row>
    <row r="133" spans="2:4">
      <c r="B133" s="106" t="str">
        <f>IF(PT_sortert!A137=0," ",PT_sortert!A137)</f>
        <v>1129 Forsand (2003)</v>
      </c>
      <c r="C133" s="107">
        <f>IF(PT_sortert!B137=0," ",PT_sortert!B137)</f>
        <v>220</v>
      </c>
      <c r="D133" s="108">
        <f>IF(PT_sortert!E137=0," ",PT_sortert!E137)</f>
        <v>2.2559243650085623E-3</v>
      </c>
    </row>
    <row r="134" spans="2:4">
      <c r="B134" s="106" t="str">
        <f>IF(PT_sortert!A138=0," ",PT_sortert!A138)</f>
        <v>1563 Sunndal (2004)</v>
      </c>
      <c r="C134" s="107">
        <f>IF(PT_sortert!B138=0," ",PT_sortert!B138)</f>
        <v>216</v>
      </c>
      <c r="D134" s="108">
        <f>IF(PT_sortert!E138=0," ",PT_sortert!E138)</f>
        <v>2.2149075583720429E-3</v>
      </c>
    </row>
    <row r="135" spans="2:4">
      <c r="B135" s="106" t="str">
        <f>IF(PT_sortert!A139=0," ",PT_sortert!A139)</f>
        <v>1627 Bjugn (2007)</v>
      </c>
      <c r="C135" s="107">
        <f>IF(PT_sortert!B139=0," ",PT_sortert!B139)</f>
        <v>215</v>
      </c>
      <c r="D135" s="108">
        <f>IF(PT_sortert!E139=0," ",PT_sortert!E139)</f>
        <v>2.2046533567129131E-3</v>
      </c>
    </row>
    <row r="136" spans="2:4">
      <c r="B136" s="106" t="str">
        <f>IF(PT_sortert!A140=0," ",PT_sortert!A140)</f>
        <v>2012 Alta (2005)</v>
      </c>
      <c r="C136" s="107">
        <f>IF(PT_sortert!B140=0," ",PT_sortert!B140)</f>
        <v>215</v>
      </c>
      <c r="D136" s="108">
        <f>IF(PT_sortert!E140=0," ",PT_sortert!E140)</f>
        <v>2.2046533567129131E-3</v>
      </c>
    </row>
    <row r="137" spans="2:4">
      <c r="B137" s="106" t="str">
        <f>IF(PT_sortert!A141=0," ",PT_sortert!A141)</f>
        <v>1520 Ørsta (2003)</v>
      </c>
      <c r="C137" s="107">
        <f>IF(PT_sortert!B141=0," ",PT_sortert!B141)</f>
        <v>213</v>
      </c>
      <c r="D137" s="108">
        <f>IF(PT_sortert!E141=0," ",PT_sortert!E141)</f>
        <v>2.1841449533946534E-3</v>
      </c>
    </row>
    <row r="138" spans="2:4">
      <c r="B138" s="106" t="str">
        <f>IF(PT_sortert!A142=0," ",PT_sortert!A142)</f>
        <v>1247 Askøy (2005)</v>
      </c>
      <c r="C138" s="107">
        <f>IF(PT_sortert!B142=0," ",PT_sortert!B142)</f>
        <v>213</v>
      </c>
      <c r="D138" s="108">
        <f>IF(PT_sortert!E142=0," ",PT_sortert!E142)</f>
        <v>2.1841449533946534E-3</v>
      </c>
    </row>
    <row r="139" spans="2:4">
      <c r="B139" s="106" t="str">
        <f>IF(PT_sortert!A143=0," ",PT_sortert!A143)</f>
        <v>0623 Modum(2008)</v>
      </c>
      <c r="C139" s="107">
        <f>IF(PT_sortert!B143=0," ",PT_sortert!B143)</f>
        <v>212</v>
      </c>
      <c r="D139" s="108">
        <f>IF(PT_sortert!E143=0," ",PT_sortert!E143)</f>
        <v>2.1738907517355236E-3</v>
      </c>
    </row>
    <row r="140" spans="2:4">
      <c r="B140" s="106" t="str">
        <f>IF(PT_sortert!A144=0," ",PT_sortert!A144)</f>
        <v>1445 Gloppen (2005)</v>
      </c>
      <c r="C140" s="107">
        <f>IF(PT_sortert!B144=0," ",PT_sortert!B144)</f>
        <v>211</v>
      </c>
      <c r="D140" s="108">
        <f>IF(PT_sortert!E144=0," ",PT_sortert!E144)</f>
        <v>2.1636365500763938E-3</v>
      </c>
    </row>
    <row r="141" spans="2:4">
      <c r="B141" s="106" t="str">
        <f>IF(PT_sortert!A145=0," ",PT_sortert!A145)</f>
        <v>0612 Hole (2003)</v>
      </c>
      <c r="C141" s="107">
        <f>IF(PT_sortert!B145=0," ",PT_sortert!B145)</f>
        <v>209</v>
      </c>
      <c r="D141" s="108">
        <f>IF(PT_sortert!E145=0," ",PT_sortert!E145)</f>
        <v>2.1431281467581341E-3</v>
      </c>
    </row>
    <row r="142" spans="2:4">
      <c r="B142" s="106" t="str">
        <f>IF(PT_sortert!A146=0," ",PT_sortert!A146)</f>
        <v>1751 Nærøy  (2006)</v>
      </c>
      <c r="C142" s="107">
        <f>IF(PT_sortert!B146=0," ",PT_sortert!B146)</f>
        <v>209</v>
      </c>
      <c r="D142" s="108">
        <f>IF(PT_sortert!E146=0," ",PT_sortert!E146)</f>
        <v>2.1431281467581341E-3</v>
      </c>
    </row>
    <row r="143" spans="2:4">
      <c r="B143" s="106" t="str">
        <f>IF(PT_sortert!A147=0," ",PT_sortert!A147)</f>
        <v>1664 Selbu (1998)</v>
      </c>
      <c r="C143" s="107">
        <f>IF(PT_sortert!B147=0," ",PT_sortert!B147)</f>
        <v>207</v>
      </c>
      <c r="D143" s="108">
        <f>IF(PT_sortert!E147=0," ",PT_sortert!E147)</f>
        <v>2.1226197434398744E-3</v>
      </c>
    </row>
    <row r="144" spans="2:4">
      <c r="B144" s="106" t="str">
        <f>IF(PT_sortert!A148=0," ",PT_sortert!A148)</f>
        <v>1428 Askvoll (2003)</v>
      </c>
      <c r="C144" s="107">
        <f>IF(PT_sortert!B148=0," ",PT_sortert!B148)</f>
        <v>206</v>
      </c>
      <c r="D144" s="108">
        <f>IF(PT_sortert!E148=0," ",PT_sortert!E148)</f>
        <v>2.1123655417807446E-3</v>
      </c>
    </row>
    <row r="145" spans="2:4">
      <c r="B145" s="106" t="str">
        <f>IF(PT_sortert!A149=0," ",PT_sortert!A149)</f>
        <v>1534 Haram (2006)</v>
      </c>
      <c r="C145" s="107">
        <f>IF(PT_sortert!B149=0," ",PT_sortert!B149)</f>
        <v>205</v>
      </c>
      <c r="D145" s="108">
        <f>IF(PT_sortert!E149=0," ",PT_sortert!E149)</f>
        <v>2.1021113401216147E-3</v>
      </c>
    </row>
    <row r="146" spans="2:4">
      <c r="B146" s="106" t="str">
        <f>IF(PT_sortert!A150=0," ",PT_sortert!A150)</f>
        <v>0723 Tjøme (2002)</v>
      </c>
      <c r="C146" s="107">
        <f>IF(PT_sortert!B150=0," ",PT_sortert!B150)</f>
        <v>203</v>
      </c>
      <c r="D146" s="108">
        <f>IF(PT_sortert!E150=0," ",PT_sortert!E150)</f>
        <v>2.081602936803355E-3</v>
      </c>
    </row>
    <row r="147" spans="2:4">
      <c r="B147" s="106" t="str">
        <f>IF(PT_sortert!A151=0," ",PT_sortert!A151)</f>
        <v>1560 Tingvoll (2004)</v>
      </c>
      <c r="C147" s="107">
        <f>IF(PT_sortert!B151=0," ",PT_sortert!B151)</f>
        <v>203</v>
      </c>
      <c r="D147" s="108">
        <f>IF(PT_sortert!E151=0," ",PT_sortert!E151)</f>
        <v>2.081602936803355E-3</v>
      </c>
    </row>
    <row r="148" spans="2:4">
      <c r="B148" s="106" t="str">
        <f>IF(PT_sortert!A152=0," ",PT_sortert!A152)</f>
        <v>1640 Røros (2003)</v>
      </c>
      <c r="C148" s="107">
        <f>IF(PT_sortert!B152=0," ",PT_sortert!B152)</f>
        <v>197</v>
      </c>
      <c r="D148" s="108">
        <f>IF(PT_sortert!E152=0," ",PT_sortert!E152)</f>
        <v>2.020077726848576E-3</v>
      </c>
    </row>
    <row r="149" spans="2:4">
      <c r="B149" s="106" t="str">
        <f>IF(PT_sortert!A153=0," ",PT_sortert!A153)</f>
        <v>1046 Sirdal (2006)</v>
      </c>
      <c r="C149" s="107">
        <f>IF(PT_sortert!B153=0," ",PT_sortert!B153)</f>
        <v>195</v>
      </c>
      <c r="D149" s="108">
        <f>IF(PT_sortert!E153=0," ",PT_sortert!E153)</f>
        <v>1.9995693235303163E-3</v>
      </c>
    </row>
    <row r="150" spans="2:4">
      <c r="B150" s="106" t="str">
        <f>IF(PT_sortert!A154=0," ",PT_sortert!A154)</f>
        <v>0602 Drammen(2008)</v>
      </c>
      <c r="C150" s="107">
        <f>IF(PT_sortert!B154=0," ",PT_sortert!B154)</f>
        <v>194</v>
      </c>
      <c r="D150" s="108">
        <f>IF(PT_sortert!E154=0," ",PT_sortert!E154)</f>
        <v>1.9893151218711869E-3</v>
      </c>
    </row>
    <row r="151" spans="2:4">
      <c r="B151" s="106" t="str">
        <f>IF(PT_sortert!A155=0," ",PT_sortert!A155)</f>
        <v>1114 Bjerkreim (2003)</v>
      </c>
      <c r="C151" s="107">
        <f>IF(PT_sortert!B155=0," ",PT_sortert!B155)</f>
        <v>193</v>
      </c>
      <c r="D151" s="108">
        <f>IF(PT_sortert!E155=0," ",PT_sortert!E155)</f>
        <v>1.9790609202120571E-3</v>
      </c>
    </row>
    <row r="152" spans="2:4">
      <c r="B152" s="106" t="str">
        <f>IF(PT_sortert!A156=0," ",PT_sortert!A156)</f>
        <v>1111 Sokndal (2003)</v>
      </c>
      <c r="C152" s="107">
        <f>IF(PT_sortert!B156=0," ",PT_sortert!B156)</f>
        <v>191</v>
      </c>
      <c r="D152" s="108">
        <f>IF(PT_sortert!E156=0," ",PT_sortert!E156)</f>
        <v>1.9585525168937974E-3</v>
      </c>
    </row>
    <row r="153" spans="2:4">
      <c r="B153" s="106" t="str">
        <f>IF(PT_sortert!A157=0," ",PT_sortert!A157)</f>
        <v>1505 Kristiansund (2003)</v>
      </c>
      <c r="C153" s="107">
        <f>IF(PT_sortert!B157=0," ",PT_sortert!B157)</f>
        <v>189</v>
      </c>
      <c r="D153" s="108">
        <f>IF(PT_sortert!E157=0," ",PT_sortert!E157)</f>
        <v>1.9380441135755375E-3</v>
      </c>
    </row>
    <row r="154" spans="2:4">
      <c r="B154" s="106" t="str">
        <f>IF(PT_sortert!A158=0," ",PT_sortert!A158)</f>
        <v>1636 Meldal (1998)</v>
      </c>
      <c r="C154" s="107">
        <f>IF(PT_sortert!B158=0," ",PT_sortert!B158)</f>
        <v>189</v>
      </c>
      <c r="D154" s="108">
        <f>IF(PT_sortert!E158=0," ",PT_sortert!E158)</f>
        <v>1.9380441135755375E-3</v>
      </c>
    </row>
    <row r="155" spans="2:4">
      <c r="B155" s="106" t="str">
        <f>IF(PT_sortert!A159=0," ",PT_sortert!A159)</f>
        <v>1630 Åfjord (2008)</v>
      </c>
      <c r="C155" s="107">
        <f>IF(PT_sortert!B159=0," ",PT_sortert!B159)</f>
        <v>189</v>
      </c>
      <c r="D155" s="108">
        <f>IF(PT_sortert!E159=0," ",PT_sortert!E159)</f>
        <v>1.9380441135755375E-3</v>
      </c>
    </row>
    <row r="156" spans="2:4">
      <c r="B156" s="106" t="str">
        <f>IF(PT_sortert!A160=0," ",PT_sortert!A160)</f>
        <v>1573 Smøla (2005)</v>
      </c>
      <c r="C156" s="107">
        <f>IF(PT_sortert!B160=0," ",PT_sortert!B160)</f>
        <v>189</v>
      </c>
      <c r="D156" s="108">
        <f>IF(PT_sortert!E160=0," ",PT_sortert!E160)</f>
        <v>1.9380441135755375E-3</v>
      </c>
    </row>
    <row r="157" spans="2:4">
      <c r="B157" s="106" t="str">
        <f>IF(PT_sortert!A161=0," ",PT_sortert!A161)</f>
        <v>1516 Ulstein (2006)</v>
      </c>
      <c r="C157" s="107">
        <f>IF(PT_sortert!B161=0," ",PT_sortert!B161)</f>
        <v>187</v>
      </c>
      <c r="D157" s="108">
        <f>IF(PT_sortert!E161=0," ",PT_sortert!E161)</f>
        <v>1.9175357102572778E-3</v>
      </c>
    </row>
    <row r="158" spans="2:4">
      <c r="B158" s="106" t="str">
        <f>IF(PT_sortert!A162=0," ",PT_sortert!A162)</f>
        <v>0822 Sauherad (2003)</v>
      </c>
      <c r="C158" s="107">
        <f>IF(PT_sortert!B162=0," ",PT_sortert!B162)</f>
        <v>187</v>
      </c>
      <c r="D158" s="108">
        <f>IF(PT_sortert!E162=0," ",PT_sortert!E162)</f>
        <v>1.9175357102572778E-3</v>
      </c>
    </row>
    <row r="159" spans="2:4">
      <c r="B159" s="106" t="str">
        <f>IF(PT_sortert!A163=0," ",PT_sortert!A163)</f>
        <v>1112 Lund (2003)</v>
      </c>
      <c r="C159" s="107">
        <f>IF(PT_sortert!B163=0," ",PT_sortert!B163)</f>
        <v>186</v>
      </c>
      <c r="D159" s="108">
        <f>IF(PT_sortert!E163=0," ",PT_sortert!E163)</f>
        <v>1.907281508598148E-3</v>
      </c>
    </row>
    <row r="160" spans="2:4">
      <c r="B160" s="106" t="str">
        <f>IF(PT_sortert!A164=0," ",PT_sortert!A164)</f>
        <v>1221 Stord (2003)</v>
      </c>
      <c r="C160" s="107">
        <f>IF(PT_sortert!B164=0," ",PT_sortert!B164)</f>
        <v>185</v>
      </c>
      <c r="D160" s="108">
        <f>IF(PT_sortert!E164=0," ",PT_sortert!E164)</f>
        <v>1.8970273069390182E-3</v>
      </c>
    </row>
    <row r="161" spans="2:4">
      <c r="B161" s="106" t="str">
        <f>IF(PT_sortert!A165=0," ",PT_sortert!A165)</f>
        <v>1502 Molde (2006)</v>
      </c>
      <c r="C161" s="107">
        <f>IF(PT_sortert!B165=0," ",PT_sortert!B165)</f>
        <v>185</v>
      </c>
      <c r="D161" s="108">
        <f>IF(PT_sortert!E165=0," ",PT_sortert!E165)</f>
        <v>1.8970273069390182E-3</v>
      </c>
    </row>
    <row r="162" spans="2:4">
      <c r="B162" s="106" t="str">
        <f>IF(PT_sortert!A166=0," ",PT_sortert!A166)</f>
        <v>0219 Bærum(2008)</v>
      </c>
      <c r="C162" s="107">
        <f>IF(PT_sortert!B166=0," ",PT_sortert!B166)</f>
        <v>185</v>
      </c>
      <c r="D162" s="108">
        <f>IF(PT_sortert!E166=0," ",PT_sortert!E166)</f>
        <v>1.8970273069390182E-3</v>
      </c>
    </row>
    <row r="163" spans="2:4">
      <c r="B163" s="106" t="str">
        <f>IF(PT_sortert!A167=0," ",PT_sortert!A167)</f>
        <v>1543 Nesset (2001)</v>
      </c>
      <c r="C163" s="107">
        <f>IF(PT_sortert!B167=0," ",PT_sortert!B167)</f>
        <v>184</v>
      </c>
      <c r="D163" s="108">
        <f>IF(PT_sortert!E167=0," ",PT_sortert!E167)</f>
        <v>1.8867731052798883E-3</v>
      </c>
    </row>
    <row r="164" spans="2:4">
      <c r="B164" s="106" t="str">
        <f>IF(PT_sortert!A168=0," ",PT_sortert!A168)</f>
        <v>0426 Våler(2002)</v>
      </c>
      <c r="C164" s="107">
        <f>IF(PT_sortert!B168=0," ",PT_sortert!B168)</f>
        <v>183</v>
      </c>
      <c r="D164" s="108">
        <f>IF(PT_sortert!E168=0," ",PT_sortert!E168)</f>
        <v>1.8765189036207587E-3</v>
      </c>
    </row>
    <row r="165" spans="2:4">
      <c r="B165" s="106" t="str">
        <f>IF(PT_sortert!A169=0," ",PT_sortert!A169)</f>
        <v>0429 Åmot (2006)</v>
      </c>
      <c r="C165" s="107">
        <f>IF(PT_sortert!B169=0," ",PT_sortert!B169)</f>
        <v>182</v>
      </c>
      <c r="D165" s="108">
        <f>IF(PT_sortert!E169=0," ",PT_sortert!E169)</f>
        <v>1.8662647019616289E-3</v>
      </c>
    </row>
    <row r="166" spans="2:4">
      <c r="B166" s="106" t="str">
        <f>IF(PT_sortert!A170=0," ",PT_sortert!A170)</f>
        <v>1529 Skodje (2006)</v>
      </c>
      <c r="C166" s="107">
        <f>IF(PT_sortert!B170=0," ",PT_sortert!B170)</f>
        <v>181</v>
      </c>
      <c r="D166" s="108">
        <f>IF(PT_sortert!E170=0," ",PT_sortert!E170)</f>
        <v>1.856010500302499E-3</v>
      </c>
    </row>
    <row r="167" spans="2:4">
      <c r="B167" s="106" t="str">
        <f>IF(PT_sortert!A171=0," ",PT_sortert!A171)</f>
        <v>1531 Sula (2008)</v>
      </c>
      <c r="C167" s="107">
        <f>IF(PT_sortert!B171=0," ",PT_sortert!B171)</f>
        <v>177</v>
      </c>
      <c r="D167" s="108">
        <f>IF(PT_sortert!E171=0," ",PT_sortert!E171)</f>
        <v>1.8149936936659797E-3</v>
      </c>
    </row>
    <row r="168" spans="2:4">
      <c r="B168" s="106" t="str">
        <f>IF(PT_sortert!A172=0," ",PT_sortert!A172)</f>
        <v>1231 Ullensvang (2006)</v>
      </c>
      <c r="C168" s="107">
        <f>IF(PT_sortert!B172=0," ",PT_sortert!B172)</f>
        <v>176</v>
      </c>
      <c r="D168" s="108">
        <f>IF(PT_sortert!E172=0," ",PT_sortert!E172)</f>
        <v>1.8047394920068498E-3</v>
      </c>
    </row>
    <row r="169" spans="2:4">
      <c r="B169" s="106" t="str">
        <f>IF(PT_sortert!A173=0," ",PT_sortert!A173)</f>
        <v>0514 Lom(2002)</v>
      </c>
      <c r="C169" s="107">
        <f>IF(PT_sortert!B173=0," ",PT_sortert!B173)</f>
        <v>175</v>
      </c>
      <c r="D169" s="108">
        <f>IF(PT_sortert!E173=0," ",PT_sortert!E173)</f>
        <v>1.79448529034772E-3</v>
      </c>
    </row>
    <row r="170" spans="2:4">
      <c r="B170" s="106" t="str">
        <f>IF(PT_sortert!A174=0," ",PT_sortert!A174)</f>
        <v>0122 Trøgstad (2003)</v>
      </c>
      <c r="C170" s="107">
        <f>IF(PT_sortert!B174=0," ",PT_sortert!B174)</f>
        <v>172</v>
      </c>
      <c r="D170" s="108">
        <f>IF(PT_sortert!E174=0," ",PT_sortert!E174)</f>
        <v>1.7637226853703305E-3</v>
      </c>
    </row>
    <row r="171" spans="2:4">
      <c r="B171" s="106" t="str">
        <f>IF(PT_sortert!A175=0," ",PT_sortert!A175)</f>
        <v>0533 Lunner (2004)</v>
      </c>
      <c r="C171" s="107">
        <f>IF(PT_sortert!B175=0," ",PT_sortert!B175)</f>
        <v>172</v>
      </c>
      <c r="D171" s="108">
        <f>IF(PT_sortert!E175=0," ",PT_sortert!E175)</f>
        <v>1.7637226853703305E-3</v>
      </c>
    </row>
    <row r="172" spans="2:4">
      <c r="B172" s="106" t="str">
        <f>IF(PT_sortert!A176=0," ",PT_sortert!A176)</f>
        <v>0618 Hemsedal (2002)</v>
      </c>
      <c r="C172" s="107">
        <f>IF(PT_sortert!B176=0," ",PT_sortert!B176)</f>
        <v>171</v>
      </c>
      <c r="D172" s="108">
        <f>IF(PT_sortert!E176=0," ",PT_sortert!E176)</f>
        <v>1.7534684837112006E-3</v>
      </c>
    </row>
    <row r="173" spans="2:4">
      <c r="B173" s="106" t="str">
        <f>IF(PT_sortert!A177=0," ",PT_sortert!A177)</f>
        <v>0702 Holmestrand (2002)</v>
      </c>
      <c r="C173" s="107">
        <f>IF(PT_sortert!B177=0," ",PT_sortert!B177)</f>
        <v>170</v>
      </c>
      <c r="D173" s="108">
        <f>IF(PT_sortert!E177=0," ",PT_sortert!E177)</f>
        <v>1.7432142820520708E-3</v>
      </c>
    </row>
    <row r="174" spans="2:4">
      <c r="B174" s="106" t="str">
        <f>IF(PT_sortert!A178=0," ",PT_sortert!A178)</f>
        <v>1515 Herøy (2006)</v>
      </c>
      <c r="C174" s="107">
        <f>IF(PT_sortert!B178=0," ",PT_sortert!B178)</f>
        <v>167</v>
      </c>
      <c r="D174" s="108">
        <f>IF(PT_sortert!E178=0," ",PT_sortert!E178)</f>
        <v>1.7124516770746813E-3</v>
      </c>
    </row>
    <row r="175" spans="2:4">
      <c r="B175" s="106" t="str">
        <f>IF(PT_sortert!A179=0," ",PT_sortert!A179)</f>
        <v>0545 Vang (2004)</v>
      </c>
      <c r="C175" s="107">
        <f>IF(PT_sortert!B179=0," ",PT_sortert!B179)</f>
        <v>166</v>
      </c>
      <c r="D175" s="108">
        <f>IF(PT_sortert!E179=0," ",PT_sortert!E179)</f>
        <v>1.7021974754155515E-3</v>
      </c>
    </row>
    <row r="176" spans="2:4">
      <c r="B176" s="106" t="str">
        <f>IF(PT_sortert!A180=0," ",PT_sortert!A180)</f>
        <v>0540 Sør-Aurdal (2008)</v>
      </c>
      <c r="C176" s="107">
        <f>IF(PT_sortert!B180=0," ",PT_sortert!B180)</f>
        <v>165</v>
      </c>
      <c r="D176" s="108">
        <f>IF(PT_sortert!E180=0," ",PT_sortert!E180)</f>
        <v>1.6919432737564216E-3</v>
      </c>
    </row>
    <row r="177" spans="2:4">
      <c r="B177" s="106" t="str">
        <f>IF(PT_sortert!A181=0," ",PT_sortert!A181)</f>
        <v>1443 Eid (2006)</v>
      </c>
      <c r="C177" s="107">
        <f>IF(PT_sortert!B181=0," ",PT_sortert!B181)</f>
        <v>165</v>
      </c>
      <c r="D177" s="108">
        <f>IF(PT_sortert!E181=0," ",PT_sortert!E181)</f>
        <v>1.6919432737564216E-3</v>
      </c>
    </row>
    <row r="178" spans="2:4">
      <c r="B178" s="106" t="str">
        <f>IF(PT_sortert!A182=0," ",PT_sortert!A182)</f>
        <v>1860 Vestvågøy (2004)</v>
      </c>
      <c r="C178" s="107">
        <f>IF(PT_sortert!B182=0," ",PT_sortert!B182)</f>
        <v>164</v>
      </c>
      <c r="D178" s="108">
        <f>IF(PT_sortert!E182=0," ",PT_sortert!E182)</f>
        <v>1.6816890720972918E-3</v>
      </c>
    </row>
    <row r="179" spans="2:4">
      <c r="B179" s="106" t="str">
        <f>IF(PT_sortert!A183=0," ",PT_sortert!A183)</f>
        <v>0430 Stor-Elvdal (2008)</v>
      </c>
      <c r="C179" s="107">
        <f>IF(PT_sortert!B183=0," ",PT_sortert!B183)</f>
        <v>163</v>
      </c>
      <c r="D179" s="108">
        <f>IF(PT_sortert!E183=0," ",PT_sortert!E183)</f>
        <v>1.6714348704381619E-3</v>
      </c>
    </row>
    <row r="180" spans="2:4">
      <c r="B180" s="106" t="str">
        <f>IF(PT_sortert!A184=0," ",PT_sortert!A184)</f>
        <v>0228 Rælingen (2003)</v>
      </c>
      <c r="C180" s="107">
        <f>IF(PT_sortert!B184=0," ",PT_sortert!B184)</f>
        <v>162</v>
      </c>
      <c r="D180" s="108">
        <f>IF(PT_sortert!E184=0," ",PT_sortert!E184)</f>
        <v>1.6611806687790321E-3</v>
      </c>
    </row>
    <row r="181" spans="2:4">
      <c r="B181" s="106" t="str">
        <f>IF(PT_sortert!A185=0," ",PT_sortert!A185)</f>
        <v>0719 Andebu (2002)</v>
      </c>
      <c r="C181" s="107">
        <f>IF(PT_sortert!B185=0," ",PT_sortert!B185)</f>
        <v>161</v>
      </c>
      <c r="D181" s="108">
        <f>IF(PT_sortert!E185=0," ",PT_sortert!E185)</f>
        <v>1.6509264671199025E-3</v>
      </c>
    </row>
    <row r="182" spans="2:4">
      <c r="B182" s="106" t="str">
        <f>IF(PT_sortert!A186=0," ",PT_sortert!A186)</f>
        <v>1014 Vennesla (2004)</v>
      </c>
      <c r="C182" s="107">
        <f>IF(PT_sortert!B186=0," ",PT_sortert!B186)</f>
        <v>159</v>
      </c>
      <c r="D182" s="108">
        <f>IF(PT_sortert!E186=0," ",PT_sortert!E186)</f>
        <v>1.6304180638016428E-3</v>
      </c>
    </row>
    <row r="183" spans="2:4">
      <c r="B183" s="106" t="str">
        <f>IF(PT_sortert!A187=0," ",PT_sortert!A187)</f>
        <v>1018 Søgne (2000)</v>
      </c>
      <c r="C183" s="107">
        <f>IF(PT_sortert!B187=0," ",PT_sortert!B187)</f>
        <v>158</v>
      </c>
      <c r="D183" s="108">
        <f>IF(PT_sortert!E187=0," ",PT_sortert!E187)</f>
        <v>1.620163862142513E-3</v>
      </c>
    </row>
    <row r="184" spans="2:4">
      <c r="B184" s="106" t="str">
        <f>IF(PT_sortert!A188=0," ",PT_sortert!A188)</f>
        <v>0625 Nedre Eiker(2005)</v>
      </c>
      <c r="C184" s="107">
        <f>IF(PT_sortert!B188=0," ",PT_sortert!B188)</f>
        <v>157</v>
      </c>
      <c r="D184" s="108">
        <f>IF(PT_sortert!E188=0," ",PT_sortert!E188)</f>
        <v>1.6099096604833831E-3</v>
      </c>
    </row>
    <row r="185" spans="2:4">
      <c r="B185" s="106" t="str">
        <f>IF(PT_sortert!A189=0," ",PT_sortert!A189)</f>
        <v>0604 Kongsberg(2003)</v>
      </c>
      <c r="C185" s="107">
        <f>IF(PT_sortert!B189=0," ",PT_sortert!B189)</f>
        <v>157</v>
      </c>
      <c r="D185" s="108">
        <f>IF(PT_sortert!E189=0," ",PT_sortert!E189)</f>
        <v>1.6099096604833831E-3</v>
      </c>
    </row>
    <row r="186" spans="2:4">
      <c r="B186" s="106" t="str">
        <f>IF(PT_sortert!A190=0," ",PT_sortert!A190)</f>
        <v>1620 Frøya (2009)</v>
      </c>
      <c r="C186" s="107">
        <f>IF(PT_sortert!B190=0," ",PT_sortert!B190)</f>
        <v>157</v>
      </c>
      <c r="D186" s="108">
        <f>IF(PT_sortert!E190=0," ",PT_sortert!E190)</f>
        <v>1.6099096604833831E-3</v>
      </c>
    </row>
    <row r="187" spans="2:4">
      <c r="B187" s="106" t="str">
        <f>IF(PT_sortert!A191=0," ",PT_sortert!A191)</f>
        <v>0119 Marker (2003)</v>
      </c>
      <c r="C187" s="107">
        <f>IF(PT_sortert!B191=0," ",PT_sortert!B191)</f>
        <v>156</v>
      </c>
      <c r="D187" s="108">
        <f>IF(PT_sortert!E191=0," ",PT_sortert!E191)</f>
        <v>1.5996554588242533E-3</v>
      </c>
    </row>
    <row r="188" spans="2:4">
      <c r="B188" s="106" t="str">
        <f>IF(PT_sortert!A192=0," ",PT_sortert!A192)</f>
        <v>1635 Rennebu (2005)</v>
      </c>
      <c r="C188" s="107">
        <f>IF(PT_sortert!B192=0," ",PT_sortert!B192)</f>
        <v>156</v>
      </c>
      <c r="D188" s="108">
        <f>IF(PT_sortert!E192=0," ",PT_sortert!E192)</f>
        <v>1.5996554588242533E-3</v>
      </c>
    </row>
    <row r="189" spans="2:4">
      <c r="B189" s="106" t="str">
        <f>IF(PT_sortert!A193=0," ",PT_sortert!A193)</f>
        <v>0233 Nittedal (2002)</v>
      </c>
      <c r="C189" s="107">
        <f>IF(PT_sortert!B193=0," ",PT_sortert!B193)</f>
        <v>154</v>
      </c>
      <c r="D189" s="108">
        <f>IF(PT_sortert!E193=0," ",PT_sortert!E193)</f>
        <v>1.5791470555059936E-3</v>
      </c>
    </row>
    <row r="190" spans="2:4">
      <c r="B190" s="106" t="str">
        <f>IF(PT_sortert!A194=0," ",PT_sortert!A194)</f>
        <v>0138 Hobøl(2002)</v>
      </c>
      <c r="C190" s="107">
        <f>IF(PT_sortert!B194=0," ",PT_sortert!B194)</f>
        <v>154</v>
      </c>
      <c r="D190" s="108">
        <f>IF(PT_sortert!E194=0," ",PT_sortert!E194)</f>
        <v>1.5791470555059936E-3</v>
      </c>
    </row>
    <row r="191" spans="2:4">
      <c r="B191" s="106" t="str">
        <f>IF(PT_sortert!A195=0," ",PT_sortert!A195)</f>
        <v>1243 Os  (2008)</v>
      </c>
      <c r="C191" s="107">
        <f>IF(PT_sortert!B195=0," ",PT_sortert!B195)</f>
        <v>152</v>
      </c>
      <c r="D191" s="108">
        <f>IF(PT_sortert!E195=0," ",PT_sortert!E195)</f>
        <v>1.5586386521877339E-3</v>
      </c>
    </row>
    <row r="192" spans="2:4">
      <c r="B192" s="106" t="str">
        <f>IF(PT_sortert!A196=0," ",PT_sortert!A196)</f>
        <v>0826 Tinn (2008)</v>
      </c>
      <c r="C192" s="107">
        <f>IF(PT_sortert!B196=0," ",PT_sortert!B196)</f>
        <v>151</v>
      </c>
      <c r="D192" s="108">
        <f>IF(PT_sortert!E196=0," ",PT_sortert!E196)</f>
        <v>1.5483844505286041E-3</v>
      </c>
    </row>
    <row r="193" spans="2:4">
      <c r="B193" s="106" t="str">
        <f>IF(PT_sortert!A197=0," ",PT_sortert!A197)</f>
        <v>0104 Moss (2003)</v>
      </c>
      <c r="C193" s="107">
        <f>IF(PT_sortert!B197=0," ",PT_sortert!B197)</f>
        <v>150</v>
      </c>
      <c r="D193" s="108">
        <f>IF(PT_sortert!E197=0," ",PT_sortert!E197)</f>
        <v>1.5381302488694743E-3</v>
      </c>
    </row>
    <row r="194" spans="2:4">
      <c r="B194" s="106" t="str">
        <f>IF(PT_sortert!A198=0," ",PT_sortert!A198)</f>
        <v>1870 Sortland (2006)</v>
      </c>
      <c r="C194" s="107">
        <f>IF(PT_sortert!B198=0," ",PT_sortert!B198)</f>
        <v>149</v>
      </c>
      <c r="D194" s="108">
        <f>IF(PT_sortert!E198=0," ",PT_sortert!E198)</f>
        <v>1.5278760472103444E-3</v>
      </c>
    </row>
    <row r="195" spans="2:4">
      <c r="B195" s="106" t="str">
        <f>IF(PT_sortert!A199=0," ",PT_sortert!A199)</f>
        <v>0437 Tynset (2004)</v>
      </c>
      <c r="C195" s="107">
        <f>IF(PT_sortert!B199=0," ",PT_sortert!B199)</f>
        <v>147</v>
      </c>
      <c r="D195" s="108">
        <f>IF(PT_sortert!E199=0," ",PT_sortert!E199)</f>
        <v>1.5073676438920847E-3</v>
      </c>
    </row>
    <row r="196" spans="2:4">
      <c r="B196" s="106" t="str">
        <f>IF(PT_sortert!A200=0," ",PT_sortert!A200)</f>
        <v>1253 Osterøy (2008)</v>
      </c>
      <c r="C196" s="107">
        <f>IF(PT_sortert!B200=0," ",PT_sortert!B200)</f>
        <v>147</v>
      </c>
      <c r="D196" s="108">
        <f>IF(PT_sortert!E200=0," ",PT_sortert!E200)</f>
        <v>1.5073676438920847E-3</v>
      </c>
    </row>
    <row r="197" spans="2:4">
      <c r="B197" s="106" t="str">
        <f>IF(PT_sortert!A201=0," ",PT_sortert!A201)</f>
        <v>1567 Rindal (2002)</v>
      </c>
      <c r="C197" s="107">
        <f>IF(PT_sortert!B201=0," ",PT_sortert!B201)</f>
        <v>147</v>
      </c>
      <c r="D197" s="108">
        <f>IF(PT_sortert!E201=0," ",PT_sortert!E201)</f>
        <v>1.5073676438920847E-3</v>
      </c>
    </row>
    <row r="198" spans="2:4">
      <c r="B198" s="106" t="str">
        <f>IF(PT_sortert!A202=0," ",PT_sortert!A202)</f>
        <v>0628 Hurum(2003)</v>
      </c>
      <c r="C198" s="107">
        <f>IF(PT_sortert!B202=0," ",PT_sortert!B202)</f>
        <v>147</v>
      </c>
      <c r="D198" s="108">
        <f>IF(PT_sortert!E202=0," ",PT_sortert!E202)</f>
        <v>1.5073676438920847E-3</v>
      </c>
    </row>
    <row r="199" spans="2:4">
      <c r="B199" s="106" t="str">
        <f>IF(PT_sortert!A203=0," ",PT_sortert!A203)</f>
        <v>1822 Leirfjord (2005)</v>
      </c>
      <c r="C199" s="107">
        <f>IF(PT_sortert!B203=0," ",PT_sortert!B203)</f>
        <v>146</v>
      </c>
      <c r="D199" s="108">
        <f>IF(PT_sortert!E203=0," ",PT_sortert!E203)</f>
        <v>1.4971134422329549E-3</v>
      </c>
    </row>
    <row r="200" spans="2:4">
      <c r="B200" s="106" t="str">
        <f>IF(PT_sortert!A204=0," ",PT_sortert!A204)</f>
        <v>1925 Sørreisa (2004)</v>
      </c>
      <c r="C200" s="107">
        <f>IF(PT_sortert!B204=0," ",PT_sortert!B204)</f>
        <v>145</v>
      </c>
      <c r="D200" s="108">
        <f>IF(PT_sortert!E204=0," ",PT_sortert!E204)</f>
        <v>1.4868592405738251E-3</v>
      </c>
    </row>
    <row r="201" spans="2:4">
      <c r="B201" s="106" t="str">
        <f>IF(PT_sortert!A205=0," ",PT_sortert!A205)</f>
        <v>0438 Alvdal (2004)</v>
      </c>
      <c r="C201" s="107">
        <f>IF(PT_sortert!B205=0," ",PT_sortert!B205)</f>
        <v>144</v>
      </c>
      <c r="D201" s="108">
        <f>IF(PT_sortert!E205=0," ",PT_sortert!E205)</f>
        <v>1.4766050389146952E-3</v>
      </c>
    </row>
    <row r="202" spans="2:4">
      <c r="B202" s="106" t="str">
        <f>IF(PT_sortert!A206=0," ",PT_sortert!A206)</f>
        <v>1744 Overhalla (2005)</v>
      </c>
      <c r="C202" s="107">
        <f>IF(PT_sortert!B206=0," ",PT_sortert!B206)</f>
        <v>143</v>
      </c>
      <c r="D202" s="108">
        <f>IF(PT_sortert!E206=0," ",PT_sortert!E206)</f>
        <v>1.4663508372555654E-3</v>
      </c>
    </row>
    <row r="203" spans="2:4">
      <c r="B203" s="106" t="str">
        <f>IF(PT_sortert!A207=0," ",PT_sortert!A207)</f>
        <v>1736 Snåsa (2002)</v>
      </c>
      <c r="C203" s="107">
        <f>IF(PT_sortert!B207=0," ",PT_sortert!B207)</f>
        <v>142</v>
      </c>
      <c r="D203" s="108">
        <f>IF(PT_sortert!E207=0," ",PT_sortert!E207)</f>
        <v>1.4560966355964355E-3</v>
      </c>
    </row>
    <row r="204" spans="2:4">
      <c r="B204" s="106" t="str">
        <f>IF(PT_sortert!A208=0," ",PT_sortert!A208)</f>
        <v>0520 Ringebu(2004)</v>
      </c>
      <c r="C204" s="107">
        <f>IF(PT_sortert!B208=0," ",PT_sortert!B208)</f>
        <v>142</v>
      </c>
      <c r="D204" s="108">
        <f>IF(PT_sortert!E208=0," ",PT_sortert!E208)</f>
        <v>1.4560966355964355E-3</v>
      </c>
    </row>
    <row r="205" spans="2:4">
      <c r="B205" s="106" t="str">
        <f>IF(PT_sortert!A209=0," ",PT_sortert!A209)</f>
        <v>1838 Gildeskål (2004)</v>
      </c>
      <c r="C205" s="107">
        <f>IF(PT_sortert!B209=0," ",PT_sortert!B209)</f>
        <v>140</v>
      </c>
      <c r="D205" s="108">
        <f>IF(PT_sortert!E209=0," ",PT_sortert!E209)</f>
        <v>1.4355882322781761E-3</v>
      </c>
    </row>
    <row r="206" spans="2:4">
      <c r="B206" s="106" t="str">
        <f>IF(PT_sortert!A210=0," ",PT_sortert!A210)</f>
        <v>1931 Lenvik (2006)</v>
      </c>
      <c r="C206" s="107">
        <f>IF(PT_sortert!B210=0," ",PT_sortert!B210)</f>
        <v>139</v>
      </c>
      <c r="D206" s="108">
        <f>IF(PT_sortert!E210=0," ",PT_sortert!E210)</f>
        <v>1.4253340306190463E-3</v>
      </c>
    </row>
    <row r="207" spans="2:4">
      <c r="B207" s="106" t="str">
        <f>IF(PT_sortert!A211=0," ",PT_sortert!A211)</f>
        <v>1431 Jølster (2006)</v>
      </c>
      <c r="C207" s="107">
        <f>IF(PT_sortert!B211=0," ",PT_sortert!B211)</f>
        <v>138</v>
      </c>
      <c r="D207" s="108">
        <f>IF(PT_sortert!E211=0," ",PT_sortert!E211)</f>
        <v>1.4150798289599164E-3</v>
      </c>
    </row>
    <row r="208" spans="2:4">
      <c r="B208" s="106" t="str">
        <f>IF(PT_sortert!A212=0," ",PT_sortert!A212)</f>
        <v>0111 Hvaler (2002)</v>
      </c>
      <c r="C208" s="107">
        <f>IF(PT_sortert!B212=0," ",PT_sortert!B212)</f>
        <v>138</v>
      </c>
      <c r="D208" s="108">
        <f>IF(PT_sortert!E212=0," ",PT_sortert!E212)</f>
        <v>1.4150798289599164E-3</v>
      </c>
    </row>
    <row r="209" spans="2:4">
      <c r="B209" s="106" t="str">
        <f>IF(PT_sortert!A213=0," ",PT_sortert!A213)</f>
        <v>0227 Fet(2004)</v>
      </c>
      <c r="C209" s="107">
        <f>IF(PT_sortert!B213=0," ",PT_sortert!B213)</f>
        <v>137</v>
      </c>
      <c r="D209" s="108">
        <f>IF(PT_sortert!E213=0," ",PT_sortert!E213)</f>
        <v>1.4048256273007866E-3</v>
      </c>
    </row>
    <row r="210" spans="2:4">
      <c r="B210" s="106" t="str">
        <f>IF(PT_sortert!A214=0," ",PT_sortert!A214)</f>
        <v>0904 Grimstad (2009)</v>
      </c>
      <c r="C210" s="107">
        <f>IF(PT_sortert!B214=0," ",PT_sortert!B214)</f>
        <v>137</v>
      </c>
      <c r="D210" s="108">
        <f>IF(PT_sortert!E214=0," ",PT_sortert!E214)</f>
        <v>1.4048256273007866E-3</v>
      </c>
    </row>
    <row r="211" spans="2:4">
      <c r="B211" s="106" t="str">
        <f>IF(PT_sortert!A215=0," ",PT_sortert!A215)</f>
        <v>1834 Lurøy (2004)</v>
      </c>
      <c r="C211" s="107">
        <f>IF(PT_sortert!B215=0," ",PT_sortert!B215)</f>
        <v>136</v>
      </c>
      <c r="D211" s="108">
        <f>IF(PT_sortert!E215=0," ",PT_sortert!E215)</f>
        <v>1.3945714256416567E-3</v>
      </c>
    </row>
    <row r="212" spans="2:4">
      <c r="B212" s="106" t="str">
        <f>IF(PT_sortert!A216=0," ",PT_sortert!A216)</f>
        <v>1256 Meland (2000)</v>
      </c>
      <c r="C212" s="107">
        <f>IF(PT_sortert!B216=0," ",PT_sortert!B216)</f>
        <v>136</v>
      </c>
      <c r="D212" s="108">
        <f>IF(PT_sortert!E216=0," ",PT_sortert!E216)</f>
        <v>1.3945714256416567E-3</v>
      </c>
    </row>
    <row r="213" spans="2:4">
      <c r="B213" s="106" t="str">
        <f>IF(PT_sortert!A217=0," ",PT_sortert!A217)</f>
        <v>1539 Rauma (2006)</v>
      </c>
      <c r="C213" s="107">
        <f>IF(PT_sortert!B217=0," ",PT_sortert!B217)</f>
        <v>135</v>
      </c>
      <c r="D213" s="108">
        <f>IF(PT_sortert!E217=0," ",PT_sortert!E217)</f>
        <v>1.3843172239825269E-3</v>
      </c>
    </row>
    <row r="214" spans="2:4">
      <c r="B214" s="106" t="str">
        <f>IF(PT_sortert!A218=0," ",PT_sortert!A218)</f>
        <v>1837 Meløy (2004)</v>
      </c>
      <c r="C214" s="107">
        <f>IF(PT_sortert!B218=0," ",PT_sortert!B218)</f>
        <v>134</v>
      </c>
      <c r="D214" s="108">
        <f>IF(PT_sortert!E218=0," ",PT_sortert!E218)</f>
        <v>1.3740630223233971E-3</v>
      </c>
    </row>
    <row r="215" spans="2:4">
      <c r="B215" s="106" t="str">
        <f>IF(PT_sortert!A219=0," ",PT_sortert!A219)</f>
        <v>1134 Suldal (2006)</v>
      </c>
      <c r="C215" s="107">
        <f>IF(PT_sortert!B219=0," ",PT_sortert!B219)</f>
        <v>131</v>
      </c>
      <c r="D215" s="108">
        <f>IF(PT_sortert!E219=0," ",PT_sortert!E219)</f>
        <v>1.3433004173460075E-3</v>
      </c>
    </row>
    <row r="216" spans="2:4">
      <c r="B216" s="106" t="str">
        <f>IF(PT_sortert!A220=0," ",PT_sortert!A220)</f>
        <v>1524 Norddal (2003)</v>
      </c>
      <c r="C216" s="107">
        <f>IF(PT_sortert!B220=0," ",PT_sortert!B220)</f>
        <v>131</v>
      </c>
      <c r="D216" s="108">
        <f>IF(PT_sortert!E220=0," ",PT_sortert!E220)</f>
        <v>1.3433004173460075E-3</v>
      </c>
    </row>
    <row r="217" spans="2:4">
      <c r="B217" s="106" t="str">
        <f>IF(PT_sortert!A221=0," ",PT_sortert!A221)</f>
        <v>0234 Gjerdrum (2004)</v>
      </c>
      <c r="C217" s="107">
        <f>IF(PT_sortert!B221=0," ",PT_sortert!B221)</f>
        <v>131</v>
      </c>
      <c r="D217" s="108">
        <f>IF(PT_sortert!E221=0," ",PT_sortert!E221)</f>
        <v>1.3433004173460075E-3</v>
      </c>
    </row>
    <row r="218" spans="2:4">
      <c r="B218" s="106" t="str">
        <f>IF(PT_sortert!A222=0," ",PT_sortert!A222)</f>
        <v>0137 Våler(2003)</v>
      </c>
      <c r="C218" s="107">
        <f>IF(PT_sortert!B222=0," ",PT_sortert!B222)</f>
        <v>130</v>
      </c>
      <c r="D218" s="108">
        <f>IF(PT_sortert!E222=0," ",PT_sortert!E222)</f>
        <v>1.3330462156868777E-3</v>
      </c>
    </row>
    <row r="219" spans="2:4">
      <c r="B219" s="106" t="str">
        <f>IF(PT_sortert!A223=0," ",PT_sortert!A223)</f>
        <v>1266 Masfjorden (2003)</v>
      </c>
      <c r="C219" s="107">
        <f>IF(PT_sortert!B223=0," ",PT_sortert!B223)</f>
        <v>130</v>
      </c>
      <c r="D219" s="108">
        <f>IF(PT_sortert!E223=0," ",PT_sortert!E223)</f>
        <v>1.3330462156868777E-3</v>
      </c>
    </row>
    <row r="220" spans="2:4">
      <c r="B220" s="106" t="str">
        <f>IF(PT_sortert!A224=0," ",PT_sortert!A224)</f>
        <v>1922 Bardu (2004)</v>
      </c>
      <c r="C220" s="107">
        <f>IF(PT_sortert!B224=0," ",PT_sortert!B224)</f>
        <v>129</v>
      </c>
      <c r="D220" s="108">
        <f>IF(PT_sortert!E224=0," ",PT_sortert!E224)</f>
        <v>1.3227920140277479E-3</v>
      </c>
    </row>
    <row r="221" spans="2:4">
      <c r="B221" s="106" t="str">
        <f>IF(PT_sortert!A225=0," ",PT_sortert!A225)</f>
        <v>1426 Luster (2007)</v>
      </c>
      <c r="C221" s="107">
        <f>IF(PT_sortert!B225=0," ",PT_sortert!B225)</f>
        <v>128</v>
      </c>
      <c r="D221" s="108">
        <f>IF(PT_sortert!E225=0," ",PT_sortert!E225)</f>
        <v>1.312537812368618E-3</v>
      </c>
    </row>
    <row r="222" spans="2:4">
      <c r="B222" s="106" t="str">
        <f>IF(PT_sortert!A226=0," ",PT_sortert!A226)</f>
        <v>0127 Skiptvet (2003)</v>
      </c>
      <c r="C222" s="107">
        <f>IF(PT_sortert!B226=0," ",PT_sortert!B226)</f>
        <v>128</v>
      </c>
      <c r="D222" s="108">
        <f>IF(PT_sortert!E226=0," ",PT_sortert!E226)</f>
        <v>1.312537812368618E-3</v>
      </c>
    </row>
    <row r="223" spans="2:4">
      <c r="B223" s="106" t="str">
        <f>IF(PT_sortert!A227=0," ",PT_sortert!A227)</f>
        <v>1511 Vanylven (2007)</v>
      </c>
      <c r="C223" s="107">
        <f>IF(PT_sortert!B227=0," ",PT_sortert!B227)</f>
        <v>128</v>
      </c>
      <c r="D223" s="108">
        <f>IF(PT_sortert!E227=0," ",PT_sortert!E227)</f>
        <v>1.312537812368618E-3</v>
      </c>
    </row>
    <row r="224" spans="2:4">
      <c r="B224" s="106" t="str">
        <f>IF(PT_sortert!A228=0," ",PT_sortert!A228)</f>
        <v>1612 Hemne (2001)</v>
      </c>
      <c r="C224" s="107">
        <f>IF(PT_sortert!B228=0," ",PT_sortert!B228)</f>
        <v>128</v>
      </c>
      <c r="D224" s="108">
        <f>IF(PT_sortert!E228=0," ",PT_sortert!E228)</f>
        <v>1.312537812368618E-3</v>
      </c>
    </row>
    <row r="225" spans="2:4">
      <c r="B225" s="106" t="str">
        <f>IF(PT_sortert!A229=0," ",PT_sortert!A229)</f>
        <v>1430 Gaular (2003)</v>
      </c>
      <c r="C225" s="107">
        <f>IF(PT_sortert!B229=0," ",PT_sortert!B229)</f>
        <v>125</v>
      </c>
      <c r="D225" s="108">
        <f>IF(PT_sortert!E229=0," ",PT_sortert!E229)</f>
        <v>1.2817752073912285E-3</v>
      </c>
    </row>
    <row r="226" spans="2:4">
      <c r="B226" s="106" t="str">
        <f>IF(PT_sortert!A230=0," ",PT_sortert!A230)</f>
        <v>1813 Brønnøy (2004)</v>
      </c>
      <c r="C226" s="107">
        <f>IF(PT_sortert!B230=0," ",PT_sortert!B230)</f>
        <v>124</v>
      </c>
      <c r="D226" s="108">
        <f>IF(PT_sortert!E230=0," ",PT_sortert!E230)</f>
        <v>1.2715210057320987E-3</v>
      </c>
    </row>
    <row r="227" spans="2:4">
      <c r="B227" s="106" t="str">
        <f>IF(PT_sortert!A231=0," ",PT_sortert!A231)</f>
        <v>0814 Bamble (2004)</v>
      </c>
      <c r="C227" s="107">
        <f>IF(PT_sortert!B231=0," ",PT_sortert!B231)</f>
        <v>124</v>
      </c>
      <c r="D227" s="108">
        <f>IF(PT_sortert!E231=0," ",PT_sortert!E231)</f>
        <v>1.2715210057320987E-3</v>
      </c>
    </row>
    <row r="228" spans="2:4">
      <c r="B228" s="106" t="str">
        <f>IF(PT_sortert!A232=0," ",PT_sortert!A232)</f>
        <v>1004 Flekkefjord (2005)</v>
      </c>
      <c r="C228" s="107">
        <f>IF(PT_sortert!B232=0," ",PT_sortert!B232)</f>
        <v>123</v>
      </c>
      <c r="D228" s="108">
        <f>IF(PT_sortert!E232=0," ",PT_sortert!E232)</f>
        <v>1.2612668040729688E-3</v>
      </c>
    </row>
    <row r="229" spans="2:4">
      <c r="B229" s="106" t="str">
        <f>IF(PT_sortert!A233=0," ",PT_sortert!A233)</f>
        <v>0728 Lardal (2002)</v>
      </c>
      <c r="C229" s="107">
        <f>IF(PT_sortert!B233=0," ",PT_sortert!B233)</f>
        <v>123</v>
      </c>
      <c r="D229" s="108">
        <f>IF(PT_sortert!E233=0," ",PT_sortert!E233)</f>
        <v>1.2612668040729688E-3</v>
      </c>
    </row>
    <row r="230" spans="2:4">
      <c r="B230" s="106" t="str">
        <f>IF(PT_sortert!A234=0," ",PT_sortert!A234)</f>
        <v>0215 Frogn(2003)</v>
      </c>
      <c r="C230" s="107">
        <f>IF(PT_sortert!B234=0," ",PT_sortert!B234)</f>
        <v>123</v>
      </c>
      <c r="D230" s="108">
        <f>IF(PT_sortert!E234=0," ",PT_sortert!E234)</f>
        <v>1.2612668040729688E-3</v>
      </c>
    </row>
    <row r="231" spans="2:4">
      <c r="B231" s="106" t="str">
        <f>IF(PT_sortert!A235=0," ",PT_sortert!A235)</f>
        <v>0513 Skjåk(2002)</v>
      </c>
      <c r="C231" s="107">
        <f>IF(PT_sortert!B235=0," ",PT_sortert!B235)</f>
        <v>123</v>
      </c>
      <c r="D231" s="108">
        <f>IF(PT_sortert!E235=0," ",PT_sortert!E235)</f>
        <v>1.2612668040729688E-3</v>
      </c>
    </row>
    <row r="232" spans="2:4">
      <c r="B232" s="106" t="str">
        <f>IF(PT_sortert!A236=0," ",PT_sortert!A236)</f>
        <v>1420 Sogndal (2009)</v>
      </c>
      <c r="C232" s="107">
        <f>IF(PT_sortert!B236=0," ",PT_sortert!B236)</f>
        <v>123</v>
      </c>
      <c r="D232" s="108">
        <f>IF(PT_sortert!E236=0," ",PT_sortert!E236)</f>
        <v>1.2612668040729688E-3</v>
      </c>
    </row>
    <row r="233" spans="2:4">
      <c r="B233" s="106" t="str">
        <f>IF(PT_sortert!A237=0," ",PT_sortert!A237)</f>
        <v>1417 Vik (2002)</v>
      </c>
      <c r="C233" s="107">
        <f>IF(PT_sortert!B237=0," ",PT_sortert!B237)</f>
        <v>118</v>
      </c>
      <c r="D233" s="108">
        <f>IF(PT_sortert!E237=0," ",PT_sortert!E237)</f>
        <v>1.2099957957773199E-3</v>
      </c>
    </row>
    <row r="234" spans="2:4">
      <c r="B234" s="106" t="str">
        <f>IF(PT_sortert!A238=0," ",PT_sortert!A238)</f>
        <v>0819 Nome (2005)</v>
      </c>
      <c r="C234" s="107">
        <f>IF(PT_sortert!B238=0," ",PT_sortert!B238)</f>
        <v>118</v>
      </c>
      <c r="D234" s="108">
        <f>IF(PT_sortert!E238=0," ",PT_sortert!E238)</f>
        <v>1.2099957957773199E-3</v>
      </c>
    </row>
    <row r="235" spans="2:4">
      <c r="B235" s="106" t="str">
        <f>IF(PT_sortert!A239=0," ",PT_sortert!A239)</f>
        <v>1433 Naustdal (2004)</v>
      </c>
      <c r="C235" s="107">
        <f>IF(PT_sortert!B239=0," ",PT_sortert!B239)</f>
        <v>116</v>
      </c>
      <c r="D235" s="108">
        <f>IF(PT_sortert!E239=0," ",PT_sortert!E239)</f>
        <v>1.1894873924590602E-3</v>
      </c>
    </row>
    <row r="236" spans="2:4">
      <c r="B236" s="106" t="str">
        <f>IF(PT_sortert!A240=0," ",PT_sortert!A240)</f>
        <v>1742 Grong  (2001)</v>
      </c>
      <c r="C236" s="107">
        <f>IF(PT_sortert!B240=0," ",PT_sortert!B240)</f>
        <v>114</v>
      </c>
      <c r="D236" s="108">
        <f>IF(PT_sortert!E240=0," ",PT_sortert!E240)</f>
        <v>1.1689789891408005E-3</v>
      </c>
    </row>
    <row r="237" spans="2:4">
      <c r="B237" s="106" t="str">
        <f>IF(PT_sortert!A241=0," ",PT_sortert!A241)</f>
        <v>1812 Sømna (2004)</v>
      </c>
      <c r="C237" s="107">
        <f>IF(PT_sortert!B241=0," ",PT_sortert!B241)</f>
        <v>113</v>
      </c>
      <c r="D237" s="108">
        <f>IF(PT_sortert!E241=0," ",PT_sortert!E241)</f>
        <v>1.1587247874816707E-3</v>
      </c>
    </row>
    <row r="238" spans="2:4">
      <c r="B238" s="106" t="str">
        <f>IF(PT_sortert!A242=0," ",PT_sortert!A242)</f>
        <v>0541 Etnedal(2006)</v>
      </c>
      <c r="C238" s="107">
        <f>IF(PT_sortert!B242=0," ",PT_sortert!B242)</f>
        <v>112</v>
      </c>
      <c r="D238" s="108">
        <f>IF(PT_sortert!E242=0," ",PT_sortert!E242)</f>
        <v>1.1484705858225408E-3</v>
      </c>
    </row>
    <row r="239" spans="2:4">
      <c r="B239" s="106" t="str">
        <f>IF(PT_sortert!A243=0," ",PT_sortert!A243)</f>
        <v>1222 Fitjar (2000)</v>
      </c>
      <c r="C239" s="107">
        <f>IF(PT_sortert!B243=0," ",PT_sortert!B243)</f>
        <v>111</v>
      </c>
      <c r="D239" s="108">
        <f>IF(PT_sortert!E243=0," ",PT_sortert!E243)</f>
        <v>1.138216384163411E-3</v>
      </c>
    </row>
    <row r="240" spans="2:4">
      <c r="B240" s="106" t="str">
        <f>IF(PT_sortert!A244=0," ",PT_sortert!A244)</f>
        <v>0901 Risør (2004)</v>
      </c>
      <c r="C240" s="107">
        <f>IF(PT_sortert!B244=0," ",PT_sortert!B244)</f>
        <v>110</v>
      </c>
      <c r="D240" s="108">
        <f>IF(PT_sortert!E244=0," ",PT_sortert!E244)</f>
        <v>1.1279621825042812E-3</v>
      </c>
    </row>
    <row r="241" spans="2:4">
      <c r="B241" s="106" t="str">
        <f>IF(PT_sortert!A245=0," ",PT_sortert!A245)</f>
        <v>0616 Nes(2008)</v>
      </c>
      <c r="C241" s="107">
        <f>IF(PT_sortert!B245=0," ",PT_sortert!B245)</f>
        <v>109</v>
      </c>
      <c r="D241" s="108">
        <f>IF(PT_sortert!E245=0," ",PT_sortert!E245)</f>
        <v>1.1177079808451513E-3</v>
      </c>
    </row>
    <row r="242" spans="2:4">
      <c r="B242" s="106" t="str">
        <f>IF(PT_sortert!A246=0," ",PT_sortert!A246)</f>
        <v>1833 Rana (2003)</v>
      </c>
      <c r="C242" s="107">
        <f>IF(PT_sortert!B246=0," ",PT_sortert!B246)</f>
        <v>108</v>
      </c>
      <c r="D242" s="108">
        <f>IF(PT_sortert!E246=0," ",PT_sortert!E246)</f>
        <v>1.1074537791860215E-3</v>
      </c>
    </row>
    <row r="243" spans="2:4">
      <c r="B243" s="106" t="str">
        <f>IF(PT_sortert!A247=0," ",PT_sortert!A247)</f>
        <v>1429 Fjaler (2007)</v>
      </c>
      <c r="C243" s="107">
        <f>IF(PT_sortert!B247=0," ",PT_sortert!B247)</f>
        <v>108</v>
      </c>
      <c r="D243" s="108">
        <f>IF(PT_sortert!E247=0," ",PT_sortert!E247)</f>
        <v>1.1074537791860215E-3</v>
      </c>
    </row>
    <row r="244" spans="2:4">
      <c r="B244" s="106" t="str">
        <f>IF(PT_sortert!A248=0," ",PT_sortert!A248)</f>
        <v>1866 Hadsel (2006)</v>
      </c>
      <c r="C244" s="107">
        <f>IF(PT_sortert!B248=0," ",PT_sortert!B248)</f>
        <v>106</v>
      </c>
      <c r="D244" s="108">
        <f>IF(PT_sortert!E248=0," ",PT_sortert!E248)</f>
        <v>1.0869453758677618E-3</v>
      </c>
    </row>
    <row r="245" spans="2:4">
      <c r="B245" s="106" t="str">
        <f>IF(PT_sortert!A249=0," ",PT_sortert!A249)</f>
        <v>1848 Steigen (2004)</v>
      </c>
      <c r="C245" s="107">
        <f>IF(PT_sortert!B249=0," ",PT_sortert!B249)</f>
        <v>105</v>
      </c>
      <c r="D245" s="108">
        <f>IF(PT_sortert!E249=0," ",PT_sortert!E249)</f>
        <v>1.076691174208632E-3</v>
      </c>
    </row>
    <row r="246" spans="2:4">
      <c r="B246" s="106" t="str">
        <f>IF(PT_sortert!A250=0," ",PT_sortert!A250)</f>
        <v>1034 Hægebostad (2006)</v>
      </c>
      <c r="C246" s="107">
        <f>IF(PT_sortert!B250=0," ",PT_sortert!B250)</f>
        <v>105</v>
      </c>
      <c r="D246" s="108">
        <f>IF(PT_sortert!E250=0," ",PT_sortert!E250)</f>
        <v>1.076691174208632E-3</v>
      </c>
    </row>
    <row r="247" spans="2:4">
      <c r="B247" s="106" t="str">
        <f>IF(PT_sortert!A251=0," ",PT_sortert!A251)</f>
        <v>1528 Sykkylven (2007)</v>
      </c>
      <c r="C247" s="107">
        <f>IF(PT_sortert!B251=0," ",PT_sortert!B251)</f>
        <v>104</v>
      </c>
      <c r="D247" s="108">
        <f>IF(PT_sortert!E251=0," ",PT_sortert!E251)</f>
        <v>1.0664369725495021E-3</v>
      </c>
    </row>
    <row r="248" spans="2:4">
      <c r="B248" s="106" t="str">
        <f>IF(PT_sortert!A252=0," ",PT_sortert!A252)</f>
        <v>0828 Seljord (2007)</v>
      </c>
      <c r="C248" s="107">
        <f>IF(PT_sortert!B252=0," ",PT_sortert!B252)</f>
        <v>103</v>
      </c>
      <c r="D248" s="108">
        <f>IF(PT_sortert!E252=0," ",PT_sortert!E252)</f>
        <v>1.0561827708903723E-3</v>
      </c>
    </row>
    <row r="249" spans="2:4">
      <c r="B249" s="106" t="str">
        <f>IF(PT_sortert!A253=0," ",PT_sortert!A253)</f>
        <v>1241 Fusa (2005)</v>
      </c>
      <c r="C249" s="107">
        <f>IF(PT_sortert!B253=0," ",PT_sortert!B253)</f>
        <v>103</v>
      </c>
      <c r="D249" s="108">
        <f>IF(PT_sortert!E253=0," ",PT_sortert!E253)</f>
        <v>1.0561827708903723E-3</v>
      </c>
    </row>
    <row r="250" spans="2:4">
      <c r="B250" s="106" t="str">
        <f>IF(PT_sortert!A254=0," ",PT_sortert!A254)</f>
        <v>1554 Averøy (2004)</v>
      </c>
      <c r="C250" s="107">
        <f>IF(PT_sortert!B254=0," ",PT_sortert!B254)</f>
        <v>102</v>
      </c>
      <c r="D250" s="108">
        <f>IF(PT_sortert!E254=0," ",PT_sortert!E254)</f>
        <v>1.0459285692312424E-3</v>
      </c>
    </row>
    <row r="251" spans="2:4">
      <c r="B251" s="106" t="str">
        <f>IF(PT_sortert!A255=0," ",PT_sortert!A255)</f>
        <v>1827 Dønna (2003)</v>
      </c>
      <c r="C251" s="107">
        <f>IF(PT_sortert!B255=0," ",PT_sortert!B255)</f>
        <v>101</v>
      </c>
      <c r="D251" s="108">
        <f>IF(PT_sortert!E255=0," ",PT_sortert!E255)</f>
        <v>1.0356743675721126E-3</v>
      </c>
    </row>
    <row r="252" spans="2:4">
      <c r="B252" s="106" t="str">
        <f>IF(PT_sortert!A256=0," ",PT_sortert!A256)</f>
        <v>1867 Bø (2006)</v>
      </c>
      <c r="C252" s="107">
        <f>IF(PT_sortert!B256=0," ",PT_sortert!B256)</f>
        <v>100</v>
      </c>
      <c r="D252" s="108">
        <f>IF(PT_sortert!E256=0," ",PT_sortert!E256)</f>
        <v>1.0254201659129828E-3</v>
      </c>
    </row>
    <row r="253" spans="2:4">
      <c r="B253" s="106" t="str">
        <f>IF(PT_sortert!A257=0," ",PT_sortert!A257)</f>
        <v>1832 Hemnes (2002)</v>
      </c>
      <c r="C253" s="107">
        <f>IF(PT_sortert!B257=0," ",PT_sortert!B257)</f>
        <v>99</v>
      </c>
      <c r="D253" s="108">
        <f>IF(PT_sortert!E257=0," ",PT_sortert!E257)</f>
        <v>1.0151659642538529E-3</v>
      </c>
    </row>
    <row r="254" spans="2:4">
      <c r="B254" s="106" t="str">
        <f>IF(PT_sortert!A258=0," ",PT_sortert!A258)</f>
        <v>1571 Halsa (2004)</v>
      </c>
      <c r="C254" s="107">
        <f>IF(PT_sortert!B258=0," ",PT_sortert!B258)</f>
        <v>98</v>
      </c>
      <c r="D254" s="108">
        <f>IF(PT_sortert!E258=0," ",PT_sortert!E258)</f>
        <v>1.0049117625947231E-3</v>
      </c>
    </row>
    <row r="255" spans="2:4">
      <c r="B255" s="106" t="str">
        <f>IF(PT_sortert!A259=0," ",PT_sortert!A259)</f>
        <v>0515 Vågå (2006)</v>
      </c>
      <c r="C255" s="107">
        <f>IF(PT_sortert!B259=0," ",PT_sortert!B259)</f>
        <v>98</v>
      </c>
      <c r="D255" s="108">
        <f>IF(PT_sortert!E259=0," ",PT_sortert!E259)</f>
        <v>1.0049117625947231E-3</v>
      </c>
    </row>
    <row r="256" spans="2:4">
      <c r="B256" s="106" t="str">
        <f>IF(PT_sortert!A260=0," ",PT_sortert!A260)</f>
        <v>0517 Sel(2006)</v>
      </c>
      <c r="C256" s="107">
        <f>IF(PT_sortert!B260=0," ",PT_sortert!B260)</f>
        <v>97</v>
      </c>
      <c r="D256" s="108">
        <f>IF(PT_sortert!E260=0," ",PT_sortert!E260)</f>
        <v>9.9465756093559347E-4</v>
      </c>
    </row>
    <row r="257" spans="2:4">
      <c r="B257" s="106" t="str">
        <f>IF(PT_sortert!A261=0," ",PT_sortert!A261)</f>
        <v>0834 Vinje (2006)</v>
      </c>
      <c r="C257" s="107">
        <f>IF(PT_sortert!B261=0," ",PT_sortert!B261)</f>
        <v>96</v>
      </c>
      <c r="D257" s="108">
        <f>IF(PT_sortert!E261=0," ",PT_sortert!E261)</f>
        <v>9.8440335927646363E-4</v>
      </c>
    </row>
    <row r="258" spans="2:4">
      <c r="B258" s="106" t="str">
        <f>IF(PT_sortert!A262=0," ",PT_sortert!A262)</f>
        <v>1622 Agdenes (2005)</v>
      </c>
      <c r="C258" s="107">
        <f>IF(PT_sortert!B262=0," ",PT_sortert!B262)</f>
        <v>95</v>
      </c>
      <c r="D258" s="108">
        <f>IF(PT_sortert!E262=0," ",PT_sortert!E262)</f>
        <v>9.7414915761733368E-4</v>
      </c>
    </row>
    <row r="259" spans="2:4">
      <c r="B259" s="106" t="str">
        <f>IF(PT_sortert!A263=0," ",PT_sortert!A263)</f>
        <v>0544 Øystre Slidre (2005)</v>
      </c>
      <c r="C259" s="107">
        <f>IF(PT_sortert!B263=0," ",PT_sortert!B263)</f>
        <v>95</v>
      </c>
      <c r="D259" s="108">
        <f>IF(PT_sortert!E263=0," ",PT_sortert!E263)</f>
        <v>9.7414915761733368E-4</v>
      </c>
    </row>
    <row r="260" spans="2:4">
      <c r="B260" s="106" t="str">
        <f>IF(PT_sortert!A264=0," ",PT_sortert!A264)</f>
        <v>0928 Birkenes (2007)</v>
      </c>
      <c r="C260" s="107">
        <f>IF(PT_sortert!B264=0," ",PT_sortert!B264)</f>
        <v>95</v>
      </c>
      <c r="D260" s="108">
        <f>IF(PT_sortert!E264=0," ",PT_sortert!E264)</f>
        <v>9.7414915761733368E-4</v>
      </c>
    </row>
    <row r="261" spans="2:4">
      <c r="B261" s="106" t="str">
        <f>IF(PT_sortert!A265=0," ",PT_sortert!A265)</f>
        <v>2003 Vadsø (2006)</v>
      </c>
      <c r="C261" s="107">
        <f>IF(PT_sortert!B265=0," ",PT_sortert!B265)</f>
        <v>95</v>
      </c>
      <c r="D261" s="108">
        <f>IF(PT_sortert!E265=0," ",PT_sortert!E265)</f>
        <v>9.7414915761733368E-4</v>
      </c>
    </row>
    <row r="262" spans="2:4">
      <c r="B262" s="106" t="str">
        <f>IF(PT_sortert!A266=0," ",PT_sortert!A266)</f>
        <v>1259 Øygarden (2004)</v>
      </c>
      <c r="C262" s="107">
        <f>IF(PT_sortert!B266=0," ",PT_sortert!B266)</f>
        <v>94</v>
      </c>
      <c r="D262" s="108">
        <f>IF(PT_sortert!E266=0," ",PT_sortert!E266)</f>
        <v>9.6389495595820384E-4</v>
      </c>
    </row>
    <row r="263" spans="2:4">
      <c r="B263" s="106" t="str">
        <f>IF(PT_sortert!A267=0," ",PT_sortert!A267)</f>
        <v>0229 Enebakk(2003)</v>
      </c>
      <c r="C263" s="107">
        <f>IF(PT_sortert!B267=0," ",PT_sortert!B267)</f>
        <v>93</v>
      </c>
      <c r="D263" s="108">
        <f>IF(PT_sortert!E267=0," ",PT_sortert!E267)</f>
        <v>9.53640754299074E-4</v>
      </c>
    </row>
    <row r="264" spans="2:4">
      <c r="B264" s="106" t="str">
        <f>IF(PT_sortert!A268=0," ",PT_sortert!A268)</f>
        <v>1632 Roan (2000)</v>
      </c>
      <c r="C264" s="107">
        <f>IF(PT_sortert!B268=0," ",PT_sortert!B268)</f>
        <v>92</v>
      </c>
      <c r="D264" s="108">
        <f>IF(PT_sortert!E268=0," ",PT_sortert!E268)</f>
        <v>9.4338655263994417E-4</v>
      </c>
    </row>
    <row r="265" spans="2:4">
      <c r="B265" s="106" t="str">
        <f>IF(PT_sortert!A269=0," ",PT_sortert!A269)</f>
        <v>1135 Sauda (2006)</v>
      </c>
      <c r="C265" s="107">
        <f>IF(PT_sortert!B269=0," ",PT_sortert!B269)</f>
        <v>91</v>
      </c>
      <c r="D265" s="108">
        <f>IF(PT_sortert!E269=0," ",PT_sortert!E269)</f>
        <v>9.3313235098081444E-4</v>
      </c>
    </row>
    <row r="266" spans="2:4">
      <c r="B266" s="106" t="str">
        <f>IF(PT_sortert!A270=0," ",PT_sortert!A270)</f>
        <v>1264 Austrheim (2000)</v>
      </c>
      <c r="C266" s="107">
        <f>IF(PT_sortert!B270=0," ",PT_sortert!B270)</f>
        <v>90</v>
      </c>
      <c r="D266" s="108">
        <f>IF(PT_sortert!E270=0," ",PT_sortert!E270)</f>
        <v>9.228781493216846E-4</v>
      </c>
    </row>
    <row r="267" spans="2:4">
      <c r="B267" s="106" t="str">
        <f>IF(PT_sortert!A271=0," ",PT_sortert!A271)</f>
        <v>1245 Sund (2008)</v>
      </c>
      <c r="C267" s="107">
        <f>IF(PT_sortert!B271=0," ",PT_sortert!B271)</f>
        <v>89</v>
      </c>
      <c r="D267" s="108">
        <f>IF(PT_sortert!E271=0," ",PT_sortert!E271)</f>
        <v>9.1262394766255476E-4</v>
      </c>
    </row>
    <row r="268" spans="2:4">
      <c r="B268" s="106" t="str">
        <f>IF(PT_sortert!A272=0," ",PT_sortert!A272)</f>
        <v>1840 Saltdal (2004)</v>
      </c>
      <c r="C268" s="107">
        <f>IF(PT_sortert!B272=0," ",PT_sortert!B272)</f>
        <v>88</v>
      </c>
      <c r="D268" s="108">
        <f>IF(PT_sortert!E272=0," ",PT_sortert!E272)</f>
        <v>9.0236974600342492E-4</v>
      </c>
    </row>
    <row r="269" spans="2:4">
      <c r="B269" s="106" t="str">
        <f>IF(PT_sortert!A273=0," ",PT_sortert!A273)</f>
        <v>1633 Osen (2002)</v>
      </c>
      <c r="C269" s="107">
        <f>IF(PT_sortert!B273=0," ",PT_sortert!B273)</f>
        <v>88</v>
      </c>
      <c r="D269" s="108">
        <f>IF(PT_sortert!E273=0," ",PT_sortert!E273)</f>
        <v>9.0236974600342492E-4</v>
      </c>
    </row>
    <row r="270" spans="2:4">
      <c r="B270" s="106" t="str">
        <f>IF(PT_sortert!A274=0," ",PT_sortert!A274)</f>
        <v>1717 Frosta (2004)</v>
      </c>
      <c r="C270" s="107">
        <f>IF(PT_sortert!B274=0," ",PT_sortert!B274)</f>
        <v>88</v>
      </c>
      <c r="D270" s="108">
        <f>IF(PT_sortert!E274=0," ",PT_sortert!E274)</f>
        <v>9.0236974600342492E-4</v>
      </c>
    </row>
    <row r="271" spans="2:4">
      <c r="B271" s="106" t="str">
        <f>IF(PT_sortert!A275=0," ",PT_sortert!A275)</f>
        <v>1232 Eidfjord (2006)</v>
      </c>
      <c r="C271" s="107">
        <f>IF(PT_sortert!B275=0," ",PT_sortert!B275)</f>
        <v>88</v>
      </c>
      <c r="D271" s="108">
        <f>IF(PT_sortert!E275=0," ",PT_sortert!E275)</f>
        <v>9.0236974600342492E-4</v>
      </c>
    </row>
    <row r="272" spans="2:4">
      <c r="B272" s="106" t="str">
        <f>IF(PT_sortert!A276=0," ",PT_sortert!A276)</f>
        <v>1940 Kåfjord (2006)</v>
      </c>
      <c r="C272" s="107">
        <f>IF(PT_sortert!B276=0," ",PT_sortert!B276)</f>
        <v>87</v>
      </c>
      <c r="D272" s="108">
        <f>IF(PT_sortert!E276=0," ",PT_sortert!E276)</f>
        <v>8.9211554434429508E-4</v>
      </c>
    </row>
    <row r="273" spans="2:4">
      <c r="B273" s="106" t="str">
        <f>IF(PT_sortert!A277=0," ",PT_sortert!A277)</f>
        <v>1750 Vikna  (2008)</v>
      </c>
      <c r="C273" s="107">
        <f>IF(PT_sortert!B277=0," ",PT_sortert!B277)</f>
        <v>86</v>
      </c>
      <c r="D273" s="108">
        <f>IF(PT_sortert!E277=0," ",PT_sortert!E277)</f>
        <v>8.8186134268516524E-4</v>
      </c>
    </row>
    <row r="274" spans="2:4">
      <c r="B274" s="106" t="str">
        <f>IF(PT_sortert!A278=0," ",PT_sortert!A278)</f>
        <v>0617 Gol(2009)</v>
      </c>
      <c r="C274" s="107">
        <f>IF(PT_sortert!B278=0," ",PT_sortert!B278)</f>
        <v>86</v>
      </c>
      <c r="D274" s="108">
        <f>IF(PT_sortert!E278=0," ",PT_sortert!E278)</f>
        <v>8.8186134268516524E-4</v>
      </c>
    </row>
    <row r="275" spans="2:4">
      <c r="B275" s="106" t="str">
        <f>IF(PT_sortert!A279=0," ",PT_sortert!A279)</f>
        <v>1841 Fauske (2004)</v>
      </c>
      <c r="C275" s="107">
        <f>IF(PT_sortert!B279=0," ",PT_sortert!B279)</f>
        <v>85</v>
      </c>
      <c r="D275" s="108">
        <f>IF(PT_sortert!E279=0," ",PT_sortert!E279)</f>
        <v>8.716071410260354E-4</v>
      </c>
    </row>
    <row r="276" spans="2:4">
      <c r="B276" s="106" t="str">
        <f>IF(PT_sortert!A280=0," ",PT_sortert!A280)</f>
        <v>1422 Lærdal (2007)</v>
      </c>
      <c r="C276" s="107">
        <f>IF(PT_sortert!B280=0," ",PT_sortert!B280)</f>
        <v>85</v>
      </c>
      <c r="D276" s="108">
        <f>IF(PT_sortert!E280=0," ",PT_sortert!E280)</f>
        <v>8.716071410260354E-4</v>
      </c>
    </row>
    <row r="277" spans="2:4">
      <c r="B277" s="106" t="str">
        <f>IF(PT_sortert!A281=0," ",PT_sortert!A281)</f>
        <v>1525 Stranda (2007)</v>
      </c>
      <c r="C277" s="107">
        <f>IF(PT_sortert!B281=0," ",PT_sortert!B281)</f>
        <v>85</v>
      </c>
      <c r="D277" s="108">
        <f>IF(PT_sortert!E281=0," ",PT_sortert!E281)</f>
        <v>8.716071410260354E-4</v>
      </c>
    </row>
    <row r="278" spans="2:4">
      <c r="B278" s="106" t="str">
        <f>IF(PT_sortert!A282=0," ",PT_sortert!A282)</f>
        <v>1852 Tjeldsund (2003)</v>
      </c>
      <c r="C278" s="107">
        <f>IF(PT_sortert!B282=0," ",PT_sortert!B282)</f>
        <v>85</v>
      </c>
      <c r="D278" s="108">
        <f>IF(PT_sortert!E282=0," ",PT_sortert!E282)</f>
        <v>8.716071410260354E-4</v>
      </c>
    </row>
    <row r="279" spans="2:4">
      <c r="B279" s="106" t="str">
        <f>IF(PT_sortert!A283=0," ",PT_sortert!A283)</f>
        <v>1557 Gjemnes (2007)</v>
      </c>
      <c r="C279" s="107">
        <f>IF(PT_sortert!B283=0," ",PT_sortert!B283)</f>
        <v>85</v>
      </c>
      <c r="D279" s="108">
        <f>IF(PT_sortert!E283=0," ",PT_sortert!E283)</f>
        <v>8.716071410260354E-4</v>
      </c>
    </row>
    <row r="280" spans="2:4">
      <c r="B280" s="106" t="str">
        <f>IF(PT_sortert!A284=0," ",PT_sortert!A284)</f>
        <v>1818 Herøy (2003)</v>
      </c>
      <c r="C280" s="107">
        <f>IF(PT_sortert!B284=0," ",PT_sortert!B284)</f>
        <v>84</v>
      </c>
      <c r="D280" s="108">
        <f>IF(PT_sortert!E284=0," ",PT_sortert!E284)</f>
        <v>8.6135293936690557E-4</v>
      </c>
    </row>
    <row r="281" spans="2:4">
      <c r="B281" s="106" t="str">
        <f>IF(PT_sortert!A285=0," ",PT_sortert!A285)</f>
        <v>0434 Engerdal (2008)</v>
      </c>
      <c r="C281" s="107">
        <f>IF(PT_sortert!B285=0," ",PT_sortert!B285)</f>
        <v>83</v>
      </c>
      <c r="D281" s="108">
        <f>IF(PT_sortert!E285=0," ",PT_sortert!E285)</f>
        <v>8.5109873770777573E-4</v>
      </c>
    </row>
    <row r="282" spans="2:4">
      <c r="B282" s="106" t="str">
        <f>IF(PT_sortert!A286=0," ",PT_sortert!A286)</f>
        <v>1924 Målselv (2006)</v>
      </c>
      <c r="C282" s="107">
        <f>IF(PT_sortert!B286=0," ",PT_sortert!B286)</f>
        <v>82</v>
      </c>
      <c r="D282" s="108">
        <f>IF(PT_sortert!E286=0," ",PT_sortert!E286)</f>
        <v>8.4084453604864589E-4</v>
      </c>
    </row>
    <row r="283" spans="2:4">
      <c r="B283" s="106" t="str">
        <f>IF(PT_sortert!A287=0," ",PT_sortert!A287)</f>
        <v>1617 Hitra (2009)</v>
      </c>
      <c r="C283" s="107">
        <f>IF(PT_sortert!B287=0," ",PT_sortert!B287)</f>
        <v>82</v>
      </c>
      <c r="D283" s="108">
        <f>IF(PT_sortert!E287=0," ",PT_sortert!E287)</f>
        <v>8.4084453604864589E-4</v>
      </c>
    </row>
    <row r="284" spans="2:4">
      <c r="B284" s="106" t="str">
        <f>IF(PT_sortert!A288=0," ",PT_sortert!A288)</f>
        <v>0914 Tvedestrand(2004)</v>
      </c>
      <c r="C284" s="107">
        <f>IF(PT_sortert!B288=0," ",PT_sortert!B288)</f>
        <v>82</v>
      </c>
      <c r="D284" s="108">
        <f>IF(PT_sortert!E288=0," ",PT_sortert!E288)</f>
        <v>8.4084453604864589E-4</v>
      </c>
    </row>
    <row r="285" spans="2:4">
      <c r="B285" s="106" t="str">
        <f>IF(PT_sortert!A289=0," ",PT_sortert!A289)</f>
        <v>0815 Kragerø(2004)</v>
      </c>
      <c r="C285" s="107">
        <f>IF(PT_sortert!B289=0," ",PT_sortert!B289)</f>
        <v>81</v>
      </c>
      <c r="D285" s="108">
        <f>IF(PT_sortert!E289=0," ",PT_sortert!E289)</f>
        <v>8.3059033438951605E-4</v>
      </c>
    </row>
    <row r="286" spans="2:4">
      <c r="B286" s="106" t="str">
        <f>IF(PT_sortert!A290=0," ",PT_sortert!A290)</f>
        <v>0542 Nord-Aurdal (2008)</v>
      </c>
      <c r="C286" s="107">
        <f>IF(PT_sortert!B290=0," ",PT_sortert!B290)</f>
        <v>80</v>
      </c>
      <c r="D286" s="108">
        <f>IF(PT_sortert!E290=0," ",PT_sortert!E290)</f>
        <v>8.2033613273038632E-4</v>
      </c>
    </row>
    <row r="287" spans="2:4">
      <c r="B287" s="106" t="str">
        <f>IF(PT_sortert!A291=0," ",PT_sortert!A291)</f>
        <v>1545 Midsund (2007)</v>
      </c>
      <c r="C287" s="107">
        <f>IF(PT_sortert!B291=0," ",PT_sortert!B291)</f>
        <v>79</v>
      </c>
      <c r="D287" s="108">
        <f>IF(PT_sortert!E291=0," ",PT_sortert!E291)</f>
        <v>8.1008193107125648E-4</v>
      </c>
    </row>
    <row r="288" spans="2:4">
      <c r="B288" s="106" t="str">
        <f>IF(PT_sortert!A292=0," ",PT_sortert!A292)</f>
        <v>1244 Austevoll (2008)</v>
      </c>
      <c r="C288" s="107">
        <f>IF(PT_sortert!B292=0," ",PT_sortert!B292)</f>
        <v>79</v>
      </c>
      <c r="D288" s="108">
        <f>IF(PT_sortert!E292=0," ",PT_sortert!E292)</f>
        <v>8.1008193107125648E-4</v>
      </c>
    </row>
    <row r="289" spans="2:4">
      <c r="B289" s="106" t="str">
        <f>IF(PT_sortert!A293=0," ",PT_sortert!A293)</f>
        <v>1865 Vågan (2004)</v>
      </c>
      <c r="C289" s="107">
        <f>IF(PT_sortert!B293=0," ",PT_sortert!B293)</f>
        <v>78</v>
      </c>
      <c r="D289" s="108">
        <f>IF(PT_sortert!E293=0," ",PT_sortert!E293)</f>
        <v>7.9982772941212664E-4</v>
      </c>
    </row>
    <row r="290" spans="2:4">
      <c r="B290" s="106" t="str">
        <f>IF(PT_sortert!A294=0," ",PT_sortert!A294)</f>
        <v>0118 Aremark(2003)</v>
      </c>
      <c r="C290" s="107">
        <f>IF(PT_sortert!B294=0," ",PT_sortert!B294)</f>
        <v>78</v>
      </c>
      <c r="D290" s="108">
        <f>IF(PT_sortert!E294=0," ",PT_sortert!E294)</f>
        <v>7.9982772941212664E-4</v>
      </c>
    </row>
    <row r="291" spans="2:4">
      <c r="B291" s="106" t="str">
        <f>IF(PT_sortert!A295=0," ",PT_sortert!A295)</f>
        <v>1871 Andøy (2008)</v>
      </c>
      <c r="C291" s="107">
        <f>IF(PT_sortert!B295=0," ",PT_sortert!B295)</f>
        <v>78</v>
      </c>
      <c r="D291" s="108">
        <f>IF(PT_sortert!E295=0," ",PT_sortert!E295)</f>
        <v>7.9982772941212664E-4</v>
      </c>
    </row>
    <row r="292" spans="2:4">
      <c r="B292" s="106" t="str">
        <f>IF(PT_sortert!A296=0," ",PT_sortert!A296)</f>
        <v>0216 Nesodden (2003)</v>
      </c>
      <c r="C292" s="107">
        <f>IF(PT_sortert!B296=0," ",PT_sortert!B296)</f>
        <v>78</v>
      </c>
      <c r="D292" s="108">
        <f>IF(PT_sortert!E296=0," ",PT_sortert!E296)</f>
        <v>7.9982772941212664E-4</v>
      </c>
    </row>
    <row r="293" spans="2:4">
      <c r="B293" s="106" t="str">
        <f>IF(PT_sortert!A297=0," ",PT_sortert!A297)</f>
        <v>0620 Hol(2009)</v>
      </c>
      <c r="C293" s="107">
        <f>IF(PT_sortert!B297=0," ",PT_sortert!B297)</f>
        <v>77</v>
      </c>
      <c r="D293" s="108">
        <f>IF(PT_sortert!E297=0," ",PT_sortert!E297)</f>
        <v>7.8957352775299681E-4</v>
      </c>
    </row>
    <row r="294" spans="2:4">
      <c r="B294" s="106" t="str">
        <f>IF(PT_sortert!A298=0," ",PT_sortert!A298)</f>
        <v>0807 Notodden (2004)</v>
      </c>
      <c r="C294" s="107">
        <f>IF(PT_sortert!B298=0," ",PT_sortert!B298)</f>
        <v>77</v>
      </c>
      <c r="D294" s="108">
        <f>IF(PT_sortert!E298=0," ",PT_sortert!E298)</f>
        <v>7.8957352775299681E-4</v>
      </c>
    </row>
    <row r="295" spans="2:4">
      <c r="B295" s="106" t="str">
        <f>IF(PT_sortert!A299=0," ",PT_sortert!A299)</f>
        <v>1526 Stordal (2001)</v>
      </c>
      <c r="C295" s="107">
        <f>IF(PT_sortert!B299=0," ",PT_sortert!B299)</f>
        <v>77</v>
      </c>
      <c r="D295" s="108">
        <f>IF(PT_sortert!E299=0," ",PT_sortert!E299)</f>
        <v>7.8957352775299681E-4</v>
      </c>
    </row>
    <row r="296" spans="2:4">
      <c r="B296" s="106" t="str">
        <f>IF(PT_sortert!A300=0," ",PT_sortert!A300)</f>
        <v>0632 Rollag (2004)</v>
      </c>
      <c r="C296" s="107">
        <f>IF(PT_sortert!B300=0," ",PT_sortert!B300)</f>
        <v>76</v>
      </c>
      <c r="D296" s="108">
        <f>IF(PT_sortert!E300=0," ",PT_sortert!E300)</f>
        <v>7.7931932609386697E-4</v>
      </c>
    </row>
    <row r="297" spans="2:4">
      <c r="B297" s="106" t="str">
        <f>IF(PT_sortert!A301=0," ",PT_sortert!A301)</f>
        <v>1828 Nesna (2005)</v>
      </c>
      <c r="C297" s="107">
        <f>IF(PT_sortert!B301=0," ",PT_sortert!B301)</f>
        <v>75</v>
      </c>
      <c r="D297" s="108">
        <f>IF(PT_sortert!E301=0," ",PT_sortert!E301)</f>
        <v>7.6906512443473713E-4</v>
      </c>
    </row>
    <row r="298" spans="2:4">
      <c r="B298" s="106" t="str">
        <f>IF(PT_sortert!A302=0," ",PT_sortert!A302)</f>
        <v>1523 Ørskog (2006)</v>
      </c>
      <c r="C298" s="107">
        <f>IF(PT_sortert!B302=0," ",PT_sortert!B302)</f>
        <v>75</v>
      </c>
      <c r="D298" s="108">
        <f>IF(PT_sortert!E302=0," ",PT_sortert!E302)</f>
        <v>7.6906512443473713E-4</v>
      </c>
    </row>
    <row r="299" spans="2:4">
      <c r="B299" s="106" t="str">
        <f>IF(PT_sortert!A303=0," ",PT_sortert!A303)</f>
        <v>0714 Hof(2002)</v>
      </c>
      <c r="C299" s="107">
        <f>IF(PT_sortert!B303=0," ",PT_sortert!B303)</f>
        <v>74</v>
      </c>
      <c r="D299" s="108">
        <f>IF(PT_sortert!E303=0," ",PT_sortert!E303)</f>
        <v>7.5881092277560729E-4</v>
      </c>
    </row>
    <row r="300" spans="2:4">
      <c r="B300" s="106" t="str">
        <f>IF(PT_sortert!A304=0," ",PT_sortert!A304)</f>
        <v>1703 Namsos  (2008)</v>
      </c>
      <c r="C300" s="107">
        <f>IF(PT_sortert!B304=0," ",PT_sortert!B304)</f>
        <v>74</v>
      </c>
      <c r="D300" s="108">
        <f>IF(PT_sortert!E304=0," ",PT_sortert!E304)</f>
        <v>7.5881092277560729E-4</v>
      </c>
    </row>
    <row r="301" spans="2:4">
      <c r="B301" s="106" t="str">
        <f>IF(PT_sortert!A305=0," ",PT_sortert!A305)</f>
        <v>0239 Hurdal (2002)</v>
      </c>
      <c r="C301" s="107">
        <f>IF(PT_sortert!B305=0," ",PT_sortert!B305)</f>
        <v>74</v>
      </c>
      <c r="D301" s="108">
        <f>IF(PT_sortert!E305=0," ",PT_sortert!E305)</f>
        <v>7.5881092277560729E-4</v>
      </c>
    </row>
    <row r="302" spans="2:4">
      <c r="B302" s="106" t="str">
        <f>IF(PT_sortert!A306=0," ",PT_sortert!A306)</f>
        <v>0538 Nordre Land (2007)</v>
      </c>
      <c r="C302" s="107">
        <f>IF(PT_sortert!B306=0," ",PT_sortert!B306)</f>
        <v>74</v>
      </c>
      <c r="D302" s="108">
        <f>IF(PT_sortert!E306=0," ",PT_sortert!E306)</f>
        <v>7.5881092277560729E-4</v>
      </c>
    </row>
    <row r="303" spans="2:4">
      <c r="B303" s="106" t="str">
        <f>IF(PT_sortert!A307=0," ",PT_sortert!A307)</f>
        <v>0711 Svelvik(2002)</v>
      </c>
      <c r="C303" s="107">
        <f>IF(PT_sortert!B307=0," ",PT_sortert!B307)</f>
        <v>71</v>
      </c>
      <c r="D303" s="108">
        <f>IF(PT_sortert!E307=0," ",PT_sortert!E307)</f>
        <v>7.2804831779821777E-4</v>
      </c>
    </row>
    <row r="304" spans="2:4">
      <c r="B304" s="106" t="str">
        <f>IF(PT_sortert!A308=0," ",PT_sortert!A308)</f>
        <v>1444 Hornindal (2006)</v>
      </c>
      <c r="C304" s="107">
        <f>IF(PT_sortert!B308=0," ",PT_sortert!B308)</f>
        <v>71</v>
      </c>
      <c r="D304" s="108">
        <f>IF(PT_sortert!E308=0," ",PT_sortert!E308)</f>
        <v>7.2804831779821777E-4</v>
      </c>
    </row>
    <row r="305" spans="2:4">
      <c r="B305" s="106" t="str">
        <f>IF(PT_sortert!A309=0," ",PT_sortert!A309)</f>
        <v>1849 Hamarøy (2004)</v>
      </c>
      <c r="C305" s="107">
        <f>IF(PT_sortert!B309=0," ",PT_sortert!B309)</f>
        <v>70</v>
      </c>
      <c r="D305" s="108">
        <f>IF(PT_sortert!E309=0," ",PT_sortert!E309)</f>
        <v>7.1779411613908804E-4</v>
      </c>
    </row>
    <row r="306" spans="2:4">
      <c r="B306" s="106" t="str">
        <f>IF(PT_sortert!A310=0," ",PT_sortert!A310)</f>
        <v>1805 Narvik (2003)</v>
      </c>
      <c r="C306" s="107">
        <f>IF(PT_sortert!B310=0," ",PT_sortert!B310)</f>
        <v>70</v>
      </c>
      <c r="D306" s="108">
        <f>IF(PT_sortert!E310=0," ",PT_sortert!E310)</f>
        <v>7.1779411613908804E-4</v>
      </c>
    </row>
    <row r="307" spans="2:4">
      <c r="B307" s="106" t="str">
        <f>IF(PT_sortert!A311=0," ",PT_sortert!A311)</f>
        <v>0436 Tolga(2008)</v>
      </c>
      <c r="C307" s="107">
        <f>IF(PT_sortert!B311=0," ",PT_sortert!B311)</f>
        <v>69</v>
      </c>
      <c r="D307" s="108">
        <f>IF(PT_sortert!E311=0," ",PT_sortert!E311)</f>
        <v>7.0753991447995821E-4</v>
      </c>
    </row>
    <row r="308" spans="2:4">
      <c r="B308" s="106" t="str">
        <f>IF(PT_sortert!A312=0," ",PT_sortert!A312)</f>
        <v>1026 Åseral (2005)</v>
      </c>
      <c r="C308" s="107">
        <f>IF(PT_sortert!B312=0," ",PT_sortert!B312)</f>
        <v>69</v>
      </c>
      <c r="D308" s="108">
        <f>IF(PT_sortert!E312=0," ",PT_sortert!E312)</f>
        <v>7.0753991447995821E-4</v>
      </c>
    </row>
    <row r="309" spans="2:4">
      <c r="B309" s="106" t="str">
        <f>IF(PT_sortert!A313=0," ",PT_sortert!A313)</f>
        <v>1718 Leksvik (2007)</v>
      </c>
      <c r="C309" s="107">
        <f>IF(PT_sortert!B313=0," ",PT_sortert!B313)</f>
        <v>68</v>
      </c>
      <c r="D309" s="108">
        <f>IF(PT_sortert!E313=0," ",PT_sortert!E313)</f>
        <v>6.9728571282082837E-4</v>
      </c>
    </row>
    <row r="310" spans="2:4">
      <c r="B310" s="106" t="str">
        <f>IF(PT_sortert!A314=0," ",PT_sortert!A314)</f>
        <v>0536 Søndre Land (2007)</v>
      </c>
      <c r="C310" s="107">
        <f>IF(PT_sortert!B314=0," ",PT_sortert!B314)</f>
        <v>67</v>
      </c>
      <c r="D310" s="108">
        <f>IF(PT_sortert!E314=0," ",PT_sortert!E314)</f>
        <v>6.8703151116169853E-4</v>
      </c>
    </row>
    <row r="311" spans="2:4">
      <c r="B311" s="106" t="str">
        <f>IF(PT_sortert!A315=0," ",PT_sortert!A315)</f>
        <v>1663 Malvik (2006)</v>
      </c>
      <c r="C311" s="107">
        <f>IF(PT_sortert!B315=0," ",PT_sortert!B315)</f>
        <v>67</v>
      </c>
      <c r="D311" s="108">
        <f>IF(PT_sortert!E315=0," ",PT_sortert!E315)</f>
        <v>6.8703151116169853E-4</v>
      </c>
    </row>
    <row r="312" spans="2:4">
      <c r="B312" s="106" t="str">
        <f>IF(PT_sortert!A316=0," ",PT_sortert!A316)</f>
        <v>1419 Leikanger (2003)</v>
      </c>
      <c r="C312" s="107">
        <f>IF(PT_sortert!B316=0," ",PT_sortert!B316)</f>
        <v>66</v>
      </c>
      <c r="D312" s="108">
        <f>IF(PT_sortert!E316=0," ",PT_sortert!E316)</f>
        <v>6.7677730950256869E-4</v>
      </c>
    </row>
    <row r="313" spans="2:4">
      <c r="B313" s="106" t="str">
        <f>IF(PT_sortert!A317=0," ",PT_sortert!A317)</f>
        <v>0829 Kviteseid (2006)</v>
      </c>
      <c r="C313" s="107">
        <f>IF(PT_sortert!B317=0," ",PT_sortert!B317)</f>
        <v>66</v>
      </c>
      <c r="D313" s="108">
        <f>IF(PT_sortert!E317=0," ",PT_sortert!E317)</f>
        <v>6.7677730950256869E-4</v>
      </c>
    </row>
    <row r="314" spans="2:4">
      <c r="B314" s="106" t="str">
        <f>IF(PT_sortert!A318=0," ",PT_sortert!A318)</f>
        <v>0633 Nore og Uvdal (2004)</v>
      </c>
      <c r="C314" s="107">
        <f>IF(PT_sortert!B318=0," ",PT_sortert!B318)</f>
        <v>66</v>
      </c>
      <c r="D314" s="108">
        <f>IF(PT_sortert!E318=0," ",PT_sortert!E318)</f>
        <v>6.7677730950256869E-4</v>
      </c>
    </row>
    <row r="315" spans="2:4">
      <c r="B315" s="106" t="str">
        <f>IF(PT_sortert!A319=0," ",PT_sortert!A319)</f>
        <v>2024 Berlevåg (2008)</v>
      </c>
      <c r="C315" s="107">
        <f>IF(PT_sortert!B319=0," ",PT_sortert!B319)</f>
        <v>65</v>
      </c>
      <c r="D315" s="108">
        <f>IF(PT_sortert!E319=0," ",PT_sortert!E319)</f>
        <v>6.6652310784343885E-4</v>
      </c>
    </row>
    <row r="316" spans="2:4">
      <c r="B316" s="106" t="str">
        <f>IF(PT_sortert!A320=0," ",PT_sortert!A320)</f>
        <v>1438 Bremanger (2007)</v>
      </c>
      <c r="C316" s="107">
        <f>IF(PT_sortert!B320=0," ",PT_sortert!B320)</f>
        <v>65</v>
      </c>
      <c r="D316" s="108">
        <f>IF(PT_sortert!E320=0," ",PT_sortert!E320)</f>
        <v>6.6652310784343885E-4</v>
      </c>
    </row>
    <row r="317" spans="2:4">
      <c r="B317" s="106" t="str">
        <f>IF(PT_sortert!A321=0," ",PT_sortert!A321)</f>
        <v>1228 Odda (2003)</v>
      </c>
      <c r="C317" s="107">
        <f>IF(PT_sortert!B321=0," ",PT_sortert!B321)</f>
        <v>65</v>
      </c>
      <c r="D317" s="108">
        <f>IF(PT_sortert!E321=0," ",PT_sortert!E321)</f>
        <v>6.6652310784343885E-4</v>
      </c>
    </row>
    <row r="318" spans="2:4">
      <c r="B318" s="106" t="str">
        <f>IF(PT_sortert!A322=0," ",PT_sortert!A322)</f>
        <v>1725 Namdalseid (2002)</v>
      </c>
      <c r="C318" s="107">
        <f>IF(PT_sortert!B322=0," ",PT_sortert!B322)</f>
        <v>64</v>
      </c>
      <c r="D318" s="108">
        <f>IF(PT_sortert!E322=0," ",PT_sortert!E322)</f>
        <v>6.5626890618430901E-4</v>
      </c>
    </row>
    <row r="319" spans="2:4">
      <c r="B319" s="106" t="str">
        <f>IF(PT_sortert!A323=0," ",PT_sortert!A323)</f>
        <v>1613 Snillfjord (2001)</v>
      </c>
      <c r="C319" s="107">
        <f>IF(PT_sortert!B323=0," ",PT_sortert!B323)</f>
        <v>63</v>
      </c>
      <c r="D319" s="108">
        <f>IF(PT_sortert!E323=0," ",PT_sortert!E323)</f>
        <v>6.4601470452517917E-4</v>
      </c>
    </row>
    <row r="320" spans="2:4">
      <c r="B320" s="106" t="str">
        <f>IF(PT_sortert!A324=0," ",PT_sortert!A324)</f>
        <v>1942 Nordreisa (2006)</v>
      </c>
      <c r="C320" s="107">
        <f>IF(PT_sortert!B324=0," ",PT_sortert!B324)</f>
        <v>63</v>
      </c>
      <c r="D320" s="108">
        <f>IF(PT_sortert!E324=0," ",PT_sortert!E324)</f>
        <v>6.4601470452517917E-4</v>
      </c>
    </row>
    <row r="321" spans="2:4">
      <c r="B321" s="106" t="str">
        <f>IF(PT_sortert!A325=0," ",PT_sortert!A325)</f>
        <v>1740 Namsskogan (2003)</v>
      </c>
      <c r="C321" s="107">
        <f>IF(PT_sortert!B325=0," ",PT_sortert!B325)</f>
        <v>61</v>
      </c>
      <c r="D321" s="108">
        <f>IF(PT_sortert!E325=0," ",PT_sortert!E325)</f>
        <v>6.255063012069195E-4</v>
      </c>
    </row>
    <row r="322" spans="2:4">
      <c r="B322" s="106" t="str">
        <f>IF(PT_sortert!A326=0," ",PT_sortert!A326)</f>
        <v>0439 Folldal(2008)</v>
      </c>
      <c r="C322" s="107">
        <f>IF(PT_sortert!B326=0," ",PT_sortert!B326)</f>
        <v>60</v>
      </c>
      <c r="D322" s="108">
        <f>IF(PT_sortert!E326=0," ",PT_sortert!E326)</f>
        <v>6.1525209954778966E-4</v>
      </c>
    </row>
    <row r="323" spans="2:4">
      <c r="B323" s="106" t="str">
        <f>IF(PT_sortert!A327=0," ",PT_sortert!A327)</f>
        <v>1546 Sandøy (2002)</v>
      </c>
      <c r="C323" s="107">
        <f>IF(PT_sortert!B327=0," ",PT_sortert!B327)</f>
        <v>60</v>
      </c>
      <c r="D323" s="108">
        <f>IF(PT_sortert!E327=0," ",PT_sortert!E327)</f>
        <v>6.1525209954778966E-4</v>
      </c>
    </row>
    <row r="324" spans="2:4">
      <c r="B324" s="106" t="str">
        <f>IF(PT_sortert!A328=0," ",PT_sortert!A328)</f>
        <v>1234 Granvin (2007)</v>
      </c>
      <c r="C324" s="107">
        <f>IF(PT_sortert!B328=0," ",PT_sortert!B328)</f>
        <v>59</v>
      </c>
      <c r="D324" s="108">
        <f>IF(PT_sortert!E328=0," ",PT_sortert!E328)</f>
        <v>6.0499789788865993E-4</v>
      </c>
    </row>
    <row r="325" spans="2:4">
      <c r="B325" s="106" t="str">
        <f>IF(PT_sortert!A329=0," ",PT_sortert!A329)</f>
        <v>1854 Ballangen (2003)</v>
      </c>
      <c r="C325" s="107">
        <f>IF(PT_sortert!B329=0," ",PT_sortert!B329)</f>
        <v>59</v>
      </c>
      <c r="D325" s="108">
        <f>IF(PT_sortert!E329=0," ",PT_sortert!E329)</f>
        <v>6.0499789788865993E-4</v>
      </c>
    </row>
    <row r="326" spans="2:4">
      <c r="B326" s="106" t="str">
        <f>IF(PT_sortert!A330=0," ",PT_sortert!A330)</f>
        <v>1418 Balestrand (2006)</v>
      </c>
      <c r="C326" s="107">
        <f>IF(PT_sortert!B330=0," ",PT_sortert!B330)</f>
        <v>58</v>
      </c>
      <c r="D326" s="108">
        <f>IF(PT_sortert!E330=0," ",PT_sortert!E330)</f>
        <v>5.9474369622953009E-4</v>
      </c>
    </row>
    <row r="327" spans="2:4">
      <c r="B327" s="106" t="str">
        <f>IF(PT_sortert!A331=0," ",PT_sortert!A331)</f>
        <v>0619 Ål (2009)</v>
      </c>
      <c r="C327" s="107">
        <f>IF(PT_sortert!B331=0," ",PT_sortert!B331)</f>
        <v>58</v>
      </c>
      <c r="D327" s="108">
        <f>IF(PT_sortert!E331=0," ",PT_sortert!E331)</f>
        <v>5.9474369622953009E-4</v>
      </c>
    </row>
    <row r="328" spans="2:4">
      <c r="B328" s="106" t="str">
        <f>IF(PT_sortert!A332=0," ",PT_sortert!A332)</f>
        <v>1911 Kvæfjord (2004)</v>
      </c>
      <c r="C328" s="107">
        <f>IF(PT_sortert!B332=0," ",PT_sortert!B332)</f>
        <v>58</v>
      </c>
      <c r="D328" s="108">
        <f>IF(PT_sortert!E332=0," ",PT_sortert!E332)</f>
        <v>5.9474369622953009E-4</v>
      </c>
    </row>
    <row r="329" spans="2:4">
      <c r="B329" s="106" t="str">
        <f>IF(PT_sortert!A333=0," ",PT_sortert!A333)</f>
        <v>0830 Nissedal (2004)</v>
      </c>
      <c r="C329" s="107">
        <f>IF(PT_sortert!B333=0," ",PT_sortert!B333)</f>
        <v>58</v>
      </c>
      <c r="D329" s="108">
        <f>IF(PT_sortert!E333=0," ",PT_sortert!E333)</f>
        <v>5.9474369622953009E-4</v>
      </c>
    </row>
    <row r="330" spans="2:4">
      <c r="B330" s="106" t="str">
        <f>IF(PT_sortert!A334=0," ",PT_sortert!A334)</f>
        <v>0827 Hjartdal (2005)</v>
      </c>
      <c r="C330" s="107">
        <f>IF(PT_sortert!B334=0," ",PT_sortert!B334)</f>
        <v>57</v>
      </c>
      <c r="D330" s="108">
        <f>IF(PT_sortert!E334=0," ",PT_sortert!E334)</f>
        <v>5.8448949457040025E-4</v>
      </c>
    </row>
    <row r="331" spans="2:4">
      <c r="B331" s="106" t="str">
        <f>IF(PT_sortert!A335=0," ",PT_sortert!A335)</f>
        <v>1233 Ulvik (2002)</v>
      </c>
      <c r="C331" s="107">
        <f>IF(PT_sortert!B335=0," ",PT_sortert!B335)</f>
        <v>57</v>
      </c>
      <c r="D331" s="108">
        <f>IF(PT_sortert!E335=0," ",PT_sortert!E335)</f>
        <v>5.8448949457040025E-4</v>
      </c>
    </row>
    <row r="332" spans="2:4">
      <c r="B332" s="106" t="str">
        <f>IF(PT_sortert!A336=0," ",PT_sortert!A336)</f>
        <v>1514 Sande (2006)</v>
      </c>
      <c r="C332" s="107">
        <f>IF(PT_sortert!B336=0," ",PT_sortert!B336)</f>
        <v>57</v>
      </c>
      <c r="D332" s="108">
        <f>IF(PT_sortert!E336=0," ",PT_sortert!E336)</f>
        <v>5.8448949457040025E-4</v>
      </c>
    </row>
    <row r="333" spans="2:4">
      <c r="B333" s="106" t="str">
        <f>IF(PT_sortert!A337=0," ",PT_sortert!A337)</f>
        <v>1421 Aurland (2008)</v>
      </c>
      <c r="C333" s="107">
        <f>IF(PT_sortert!B337=0," ",PT_sortert!B337)</f>
        <v>56</v>
      </c>
      <c r="D333" s="108">
        <f>IF(PT_sortert!E337=0," ",PT_sortert!E337)</f>
        <v>5.7423529291127041E-4</v>
      </c>
    </row>
    <row r="334" spans="2:4">
      <c r="B334" s="106" t="str">
        <f>IF(PT_sortert!A338=0," ",PT_sortert!A338)</f>
        <v>0621 Sigdal (2004)</v>
      </c>
      <c r="C334" s="107">
        <f>IF(PT_sortert!B338=0," ",PT_sortert!B338)</f>
        <v>55</v>
      </c>
      <c r="D334" s="108">
        <f>IF(PT_sortert!E338=0," ",PT_sortert!E338)</f>
        <v>5.6398109125214058E-4</v>
      </c>
    </row>
    <row r="335" spans="2:4">
      <c r="B335" s="106" t="str">
        <f>IF(PT_sortert!A339=0," ",PT_sortert!A339)</f>
        <v>1027 Audnedal (2004)</v>
      </c>
      <c r="C335" s="107">
        <f>IF(PT_sortert!B339=0," ",PT_sortert!B339)</f>
        <v>54</v>
      </c>
      <c r="D335" s="108">
        <f>IF(PT_sortert!E339=0," ",PT_sortert!E339)</f>
        <v>5.5372688959301074E-4</v>
      </c>
    </row>
    <row r="336" spans="2:4">
      <c r="B336" s="106" t="str">
        <f>IF(PT_sortert!A340=0," ",PT_sortert!A340)</f>
        <v>1743 Høylandet (2001)</v>
      </c>
      <c r="C336" s="107">
        <f>IF(PT_sortert!B340=0," ",PT_sortert!B340)</f>
        <v>54</v>
      </c>
      <c r="D336" s="108">
        <f>IF(PT_sortert!E340=0," ",PT_sortert!E340)</f>
        <v>5.5372688959301074E-4</v>
      </c>
    </row>
    <row r="337" spans="2:4">
      <c r="B337" s="106" t="str">
        <f>IF(PT_sortert!A341=0," ",PT_sortert!A341)</f>
        <v>1251 Vaksdal (2008)</v>
      </c>
      <c r="C337" s="107">
        <f>IF(PT_sortert!B341=0," ",PT_sortert!B341)</f>
        <v>54</v>
      </c>
      <c r="D337" s="108">
        <f>IF(PT_sortert!E341=0," ",PT_sortert!E341)</f>
        <v>5.5372688959301074E-4</v>
      </c>
    </row>
    <row r="338" spans="2:4">
      <c r="B338" s="106" t="str">
        <f>IF(PT_sortert!A342=0," ",PT_sortert!A342)</f>
        <v>1826 Hattfjelldal (2005)</v>
      </c>
      <c r="C338" s="107">
        <f>IF(PT_sortert!B342=0," ",PT_sortert!B342)</f>
        <v>54</v>
      </c>
      <c r="D338" s="108">
        <f>IF(PT_sortert!E342=0," ",PT_sortert!E342)</f>
        <v>5.5372688959301074E-4</v>
      </c>
    </row>
    <row r="339" spans="2:4">
      <c r="B339" s="106" t="str">
        <f>IF(PT_sortert!A343=0," ",PT_sortert!A343)</f>
        <v>0615 Flå(2008)</v>
      </c>
      <c r="C339" s="107">
        <f>IF(PT_sortert!B343=0," ",PT_sortert!B343)</f>
        <v>52</v>
      </c>
      <c r="D339" s="108">
        <f>IF(PT_sortert!E343=0," ",PT_sortert!E343)</f>
        <v>5.3321848627475106E-4</v>
      </c>
    </row>
    <row r="340" spans="2:4">
      <c r="B340" s="106" t="str">
        <f>IF(PT_sortert!A344=0," ",PT_sortert!A344)</f>
        <v>0511 Dovre(2009)</v>
      </c>
      <c r="C340" s="107">
        <f>IF(PT_sortert!B344=0," ",PT_sortert!B344)</f>
        <v>52</v>
      </c>
      <c r="D340" s="108">
        <f>IF(PT_sortert!E344=0," ",PT_sortert!E344)</f>
        <v>5.3321848627475106E-4</v>
      </c>
    </row>
    <row r="341" spans="2:4">
      <c r="B341" s="106" t="str">
        <f>IF(PT_sortert!A345=0," ",PT_sortert!A345)</f>
        <v>1413 Hyllestad (2004)</v>
      </c>
      <c r="C341" s="107">
        <f>IF(PT_sortert!B345=0," ",PT_sortert!B345)</f>
        <v>52</v>
      </c>
      <c r="D341" s="108">
        <f>IF(PT_sortert!E345=0," ",PT_sortert!E345)</f>
        <v>5.3321848627475106E-4</v>
      </c>
    </row>
    <row r="342" spans="2:4">
      <c r="B342" s="106" t="str">
        <f>IF(PT_sortert!A346=0," ",PT_sortert!A346)</f>
        <v>0938 Bygland (2006)</v>
      </c>
      <c r="C342" s="107">
        <f>IF(PT_sortert!B346=0," ",PT_sortert!B346)</f>
        <v>51</v>
      </c>
      <c r="D342" s="108">
        <f>IF(PT_sortert!E346=0," ",PT_sortert!E346)</f>
        <v>5.2296428461562122E-4</v>
      </c>
    </row>
    <row r="343" spans="2:4">
      <c r="B343" s="106" t="str">
        <f>IF(PT_sortert!A347=0," ",PT_sortert!A347)</f>
        <v>1816 Vevelstad (2004)</v>
      </c>
      <c r="C343" s="107">
        <f>IF(PT_sortert!B347=0," ",PT_sortert!B347)</f>
        <v>51</v>
      </c>
      <c r="D343" s="108">
        <f>IF(PT_sortert!E347=0," ",PT_sortert!E347)</f>
        <v>5.2296428461562122E-4</v>
      </c>
    </row>
    <row r="344" spans="2:4">
      <c r="B344" s="106" t="str">
        <f>IF(PT_sortert!A348=0," ",PT_sortert!A348)</f>
        <v>0831 Fyresdal (2007)</v>
      </c>
      <c r="C344" s="107">
        <f>IF(PT_sortert!B348=0," ",PT_sortert!B348)</f>
        <v>50</v>
      </c>
      <c r="D344" s="108">
        <f>IF(PT_sortert!E348=0," ",PT_sortert!E348)</f>
        <v>5.1271008295649138E-4</v>
      </c>
    </row>
    <row r="345" spans="2:4">
      <c r="B345" s="106" t="str">
        <f>IF(PT_sortert!A349=0," ",PT_sortert!A349)</f>
        <v>2004 Hammerfest (2004)</v>
      </c>
      <c r="C345" s="107">
        <f>IF(PT_sortert!B349=0," ",PT_sortert!B349)</f>
        <v>50</v>
      </c>
      <c r="D345" s="108">
        <f>IF(PT_sortert!E349=0," ",PT_sortert!E349)</f>
        <v>5.1271008295649138E-4</v>
      </c>
    </row>
    <row r="346" spans="2:4">
      <c r="B346" s="106" t="str">
        <f>IF(PT_sortert!A350=0," ",PT_sortert!A350)</f>
        <v>1845 Sørfold (2004)</v>
      </c>
      <c r="C346" s="107">
        <f>IF(PT_sortert!B350=0," ",PT_sortert!B350)</f>
        <v>49</v>
      </c>
      <c r="D346" s="108">
        <f>IF(PT_sortert!E350=0," ",PT_sortert!E350)</f>
        <v>5.0245588129736154E-4</v>
      </c>
    </row>
    <row r="347" spans="2:4">
      <c r="B347" s="106" t="str">
        <f>IF(PT_sortert!A351=0," ",PT_sortert!A351)</f>
        <v>1938 Lyngen (2006)</v>
      </c>
      <c r="C347" s="107">
        <f>IF(PT_sortert!B351=0," ",PT_sortert!B351)</f>
        <v>47</v>
      </c>
      <c r="D347" s="108">
        <f>IF(PT_sortert!E351=0," ",PT_sortert!E351)</f>
        <v>4.8194747797910192E-4</v>
      </c>
    </row>
    <row r="348" spans="2:4">
      <c r="B348" s="106" t="str">
        <f>IF(PT_sortert!A352=0," ",PT_sortert!A352)</f>
        <v>0543 Vestre Slidre (2009)</v>
      </c>
      <c r="C348" s="107">
        <f>IF(PT_sortert!B352=0," ",PT_sortert!B352)</f>
        <v>47</v>
      </c>
      <c r="D348" s="108">
        <f>IF(PT_sortert!E352=0," ",PT_sortert!E352)</f>
        <v>4.8194747797910192E-4</v>
      </c>
    </row>
    <row r="349" spans="2:4">
      <c r="B349" s="106" t="str">
        <f>IF(PT_sortert!A353=0," ",PT_sortert!A353)</f>
        <v>0940 Valle (2005)</v>
      </c>
      <c r="C349" s="107">
        <f>IF(PT_sortert!B353=0," ",PT_sortert!B353)</f>
        <v>47</v>
      </c>
      <c r="D349" s="108">
        <f>IF(PT_sortert!E353=0," ",PT_sortert!E353)</f>
        <v>4.8194747797910192E-4</v>
      </c>
    </row>
    <row r="350" spans="2:4">
      <c r="B350" s="106" t="str">
        <f>IF(PT_sortert!A354=0," ",PT_sortert!A354)</f>
        <v>1936 Karlsøy (2006)</v>
      </c>
      <c r="C350" s="107">
        <f>IF(PT_sortert!B354=0," ",PT_sortert!B354)</f>
        <v>46</v>
      </c>
      <c r="D350" s="108">
        <f>IF(PT_sortert!E354=0," ",PT_sortert!E354)</f>
        <v>4.7169327631997208E-4</v>
      </c>
    </row>
    <row r="351" spans="2:4">
      <c r="B351" s="106" t="str">
        <f>IF(PT_sortert!A355=0," ",PT_sortert!A355)</f>
        <v>1145 Bokn (2004)</v>
      </c>
      <c r="C351" s="107">
        <f>IF(PT_sortert!B355=0," ",PT_sortert!B355)</f>
        <v>46</v>
      </c>
      <c r="D351" s="108">
        <f>IF(PT_sortert!E355=0," ",PT_sortert!E355)</f>
        <v>4.7169327631997208E-4</v>
      </c>
    </row>
    <row r="352" spans="2:4">
      <c r="B352" s="106" t="str">
        <f>IF(PT_sortert!A356=0," ",PT_sortert!A356)</f>
        <v>1923 Salangen (2007)</v>
      </c>
      <c r="C352" s="107">
        <f>IF(PT_sortert!B356=0," ",PT_sortert!B356)</f>
        <v>46</v>
      </c>
      <c r="D352" s="108">
        <f>IF(PT_sortert!E356=0," ",PT_sortert!E356)</f>
        <v>4.7169327631997208E-4</v>
      </c>
    </row>
    <row r="353" spans="2:4">
      <c r="B353" s="106" t="str">
        <f>IF(PT_sortert!A357=0," ",PT_sortert!A357)</f>
        <v>1517 Hareid (2006)</v>
      </c>
      <c r="C353" s="107">
        <f>IF(PT_sortert!B357=0," ",PT_sortert!B357)</f>
        <v>45</v>
      </c>
      <c r="D353" s="108">
        <f>IF(PT_sortert!E357=0," ",PT_sortert!E357)</f>
        <v>4.614390746608423E-4</v>
      </c>
    </row>
    <row r="354" spans="2:4">
      <c r="B354" s="106" t="str">
        <f>IF(PT_sortert!A358=0," ",PT_sortert!A358)</f>
        <v>0432 Rendalen (2004)</v>
      </c>
      <c r="C354" s="107">
        <f>IF(PT_sortert!B358=0," ",PT_sortert!B358)</f>
        <v>45</v>
      </c>
      <c r="D354" s="108">
        <f>IF(PT_sortert!E358=0," ",PT_sortert!E358)</f>
        <v>4.614390746608423E-4</v>
      </c>
    </row>
    <row r="355" spans="2:4">
      <c r="B355" s="106" t="str">
        <f>IF(PT_sortert!A359=0," ",PT_sortert!A359)</f>
        <v>1839 Beiarn (2007)</v>
      </c>
      <c r="C355" s="107">
        <f>IF(PT_sortert!B359=0," ",PT_sortert!B359)</f>
        <v>44</v>
      </c>
      <c r="D355" s="108">
        <f>IF(PT_sortert!E359=0," ",PT_sortert!E359)</f>
        <v>4.5118487300171246E-4</v>
      </c>
    </row>
    <row r="356" spans="2:4">
      <c r="B356" s="106" t="str">
        <f>IF(PT_sortert!A360=0," ",PT_sortert!A360)</f>
        <v>1416 Høyanger (2008)</v>
      </c>
      <c r="C356" s="107">
        <f>IF(PT_sortert!B360=0," ",PT_sortert!B360)</f>
        <v>43</v>
      </c>
      <c r="D356" s="108">
        <f>IF(PT_sortert!E360=0," ",PT_sortert!E360)</f>
        <v>4.4093067134258262E-4</v>
      </c>
    </row>
    <row r="357" spans="2:4">
      <c r="B357" s="106" t="str">
        <f>IF(PT_sortert!A361=0," ",PT_sortert!A361)</f>
        <v>2020 Porsanger (2008)</v>
      </c>
      <c r="C357" s="107">
        <f>IF(PT_sortert!B361=0," ",PT_sortert!B361)</f>
        <v>43</v>
      </c>
      <c r="D357" s="108">
        <f>IF(PT_sortert!E361=0," ",PT_sortert!E361)</f>
        <v>4.4093067134258262E-4</v>
      </c>
    </row>
    <row r="358" spans="2:4">
      <c r="B358" s="106" t="str">
        <f>IF(PT_sortert!A362=0," ",PT_sortert!A362)</f>
        <v>1836 Rødøy (2004)</v>
      </c>
      <c r="C358" s="107">
        <f>IF(PT_sortert!B362=0," ",PT_sortert!B362)</f>
        <v>43</v>
      </c>
      <c r="D358" s="108">
        <f>IF(PT_sortert!E362=0," ",PT_sortert!E362)</f>
        <v>4.4093067134258262E-4</v>
      </c>
    </row>
    <row r="359" spans="2:4">
      <c r="B359" s="106" t="str">
        <f>IF(PT_sortert!A363=0," ",PT_sortert!A363)</f>
        <v>1748 Fosnes  (2004)</v>
      </c>
      <c r="C359" s="107">
        <f>IF(PT_sortert!B363=0," ",PT_sortert!B363)</f>
        <v>43</v>
      </c>
      <c r="D359" s="108">
        <f>IF(PT_sortert!E363=0," ",PT_sortert!E363)</f>
        <v>4.4093067134258262E-4</v>
      </c>
    </row>
    <row r="360" spans="2:4">
      <c r="B360" s="106" t="str">
        <f>IF(PT_sortert!A364=0," ",PT_sortert!A364)</f>
        <v>0929 Åmli (2009)</v>
      </c>
      <c r="C360" s="107">
        <f>IF(PT_sortert!B364=0," ",PT_sortert!B364)</f>
        <v>42</v>
      </c>
      <c r="D360" s="108">
        <f>IF(PT_sortert!E364=0," ",PT_sortert!E364)</f>
        <v>4.3067646968345278E-4</v>
      </c>
    </row>
    <row r="361" spans="2:4">
      <c r="B361" s="106" t="str">
        <f>IF(PT_sortert!A365=0," ",PT_sortert!A365)</f>
        <v>1920 Lavangen (2004)</v>
      </c>
      <c r="C361" s="107">
        <f>IF(PT_sortert!B365=0," ",PT_sortert!B365)</f>
        <v>42</v>
      </c>
      <c r="D361" s="108">
        <f>IF(PT_sortert!E365=0," ",PT_sortert!E365)</f>
        <v>4.3067646968345278E-4</v>
      </c>
    </row>
    <row r="362" spans="2:4">
      <c r="B362" s="106" t="str">
        <f>IF(PT_sortert!A366=0," ",PT_sortert!A366)</f>
        <v>0937 Evje og Hornnes (2007)</v>
      </c>
      <c r="C362" s="107">
        <f>IF(PT_sortert!B366=0," ",PT_sortert!B366)</f>
        <v>41</v>
      </c>
      <c r="D362" s="108">
        <f>IF(PT_sortert!E366=0," ",PT_sortert!E366)</f>
        <v>4.2042226802432294E-4</v>
      </c>
    </row>
    <row r="363" spans="2:4">
      <c r="B363" s="106" t="str">
        <f>IF(PT_sortert!A367=0," ",PT_sortert!A367)</f>
        <v>1859 Flakstad (2004)</v>
      </c>
      <c r="C363" s="107">
        <f>IF(PT_sortert!B367=0," ",PT_sortert!B367)</f>
        <v>40</v>
      </c>
      <c r="D363" s="108">
        <f>IF(PT_sortert!E367=0," ",PT_sortert!E367)</f>
        <v>4.1016806636519316E-4</v>
      </c>
    </row>
    <row r="364" spans="2:4">
      <c r="B364" s="106" t="str">
        <f>IF(PT_sortert!A368=0," ",PT_sortert!A368)</f>
        <v>1439 Vågsøy (2008)</v>
      </c>
      <c r="C364" s="107">
        <f>IF(PT_sortert!B368=0," ",PT_sortert!B368)</f>
        <v>39</v>
      </c>
      <c r="D364" s="108">
        <f>IF(PT_sortert!E368=0," ",PT_sortert!E368)</f>
        <v>3.9991386470606332E-4</v>
      </c>
    </row>
    <row r="365" spans="2:4">
      <c r="B365" s="106" t="str">
        <f>IF(PT_sortert!A369=0," ",PT_sortert!A369)</f>
        <v>1815 Vega (2002)</v>
      </c>
      <c r="C365" s="107">
        <f>IF(PT_sortert!B369=0," ",PT_sortert!B369)</f>
        <v>39</v>
      </c>
      <c r="D365" s="108">
        <f>IF(PT_sortert!E369=0," ",PT_sortert!E369)</f>
        <v>3.9991386470606332E-4</v>
      </c>
    </row>
    <row r="366" spans="2:4">
      <c r="B366" s="106" t="str">
        <f>IF(PT_sortert!A370=0," ",PT_sortert!A370)</f>
        <v>1913 Skånland (2008)</v>
      </c>
      <c r="C366" s="107">
        <f>IF(PT_sortert!B370=0," ",PT_sortert!B370)</f>
        <v>39</v>
      </c>
      <c r="D366" s="108">
        <f>IF(PT_sortert!E370=0," ",PT_sortert!E370)</f>
        <v>3.9991386470606332E-4</v>
      </c>
    </row>
    <row r="367" spans="2:4">
      <c r="B367" s="106" t="str">
        <f>IF(PT_sortert!A371=0," ",PT_sortert!A371)</f>
        <v>0817 Drangedal (2006)</v>
      </c>
      <c r="C367" s="107">
        <f>IF(PT_sortert!B371=0," ",PT_sortert!B371)</f>
        <v>38</v>
      </c>
      <c r="D367" s="108">
        <f>IF(PT_sortert!E371=0," ",PT_sortert!E371)</f>
        <v>3.8965966304693348E-4</v>
      </c>
    </row>
    <row r="368" spans="2:4">
      <c r="B368" s="106" t="str">
        <f>IF(PT_sortert!A372=0," ",PT_sortert!A372)</f>
        <v>1662 Klæbu (2005)</v>
      </c>
      <c r="C368" s="107">
        <f>IF(PT_sortert!B372=0," ",PT_sortert!B372)</f>
        <v>38</v>
      </c>
      <c r="D368" s="108">
        <f>IF(PT_sortert!E372=0," ",PT_sortert!E372)</f>
        <v>3.8965966304693348E-4</v>
      </c>
    </row>
    <row r="369" spans="2:4">
      <c r="B369" s="106" t="str">
        <f>IF(PT_sortert!A373=0," ",PT_sortert!A373)</f>
        <v>1711 Meråker (2006)</v>
      </c>
      <c r="C369" s="107">
        <f>IF(PT_sortert!B373=0," ",PT_sortert!B373)</f>
        <v>38</v>
      </c>
      <c r="D369" s="108">
        <f>IF(PT_sortert!E373=0," ",PT_sortert!E373)</f>
        <v>3.8965966304693348E-4</v>
      </c>
    </row>
    <row r="370" spans="2:4">
      <c r="B370" s="106" t="str">
        <f>IF(PT_sortert!A374=0," ",PT_sortert!A374)</f>
        <v>0631 Flesberg (2004)</v>
      </c>
      <c r="C370" s="107">
        <f>IF(PT_sortert!B374=0," ",PT_sortert!B374)</f>
        <v>36</v>
      </c>
      <c r="D370" s="108">
        <f>IF(PT_sortert!E374=0," ",PT_sortert!E374)</f>
        <v>3.6915125972867381E-4</v>
      </c>
    </row>
    <row r="371" spans="2:4">
      <c r="B371" s="106" t="str">
        <f>IF(PT_sortert!A375=0," ",PT_sortert!A375)</f>
        <v>1144 Kvitsøy (2003)</v>
      </c>
      <c r="C371" s="107">
        <f>IF(PT_sortert!B375=0," ",PT_sortert!B375)</f>
        <v>36</v>
      </c>
      <c r="D371" s="108">
        <f>IF(PT_sortert!E375=0," ",PT_sortert!E375)</f>
        <v>3.6915125972867381E-4</v>
      </c>
    </row>
    <row r="372" spans="2:4">
      <c r="B372" s="106" t="str">
        <f>IF(PT_sortert!A376=0," ",PT_sortert!A376)</f>
        <v>1412 Solund (2005)</v>
      </c>
      <c r="C372" s="107">
        <f>IF(PT_sortert!B376=0," ",PT_sortert!B376)</f>
        <v>36</v>
      </c>
      <c r="D372" s="108">
        <f>IF(PT_sortert!E376=0," ",PT_sortert!E376)</f>
        <v>3.6915125972867381E-4</v>
      </c>
    </row>
    <row r="373" spans="2:4">
      <c r="B373" s="106" t="str">
        <f>IF(PT_sortert!A377=0," ",PT_sortert!A377)</f>
        <v>1868 Øksnes (2008)</v>
      </c>
      <c r="C373" s="107">
        <f>IF(PT_sortert!B377=0," ",PT_sortert!B377)</f>
        <v>36</v>
      </c>
      <c r="D373" s="108">
        <f>IF(PT_sortert!E377=0," ",PT_sortert!E377)</f>
        <v>3.6915125972867381E-4</v>
      </c>
    </row>
    <row r="374" spans="2:4">
      <c r="B374" s="106" t="str">
        <f>IF(PT_sortert!A378=0," ",PT_sortert!A378)</f>
        <v>1441 Selje (2006)</v>
      </c>
      <c r="C374" s="107">
        <f>IF(PT_sortert!B378=0," ",PT_sortert!B378)</f>
        <v>35</v>
      </c>
      <c r="D374" s="108">
        <f>IF(PT_sortert!E378=0," ",PT_sortert!E378)</f>
        <v>3.5889705806954402E-4</v>
      </c>
    </row>
    <row r="375" spans="2:4">
      <c r="B375" s="106" t="str">
        <f>IF(PT_sortert!A379=0," ",PT_sortert!A379)</f>
        <v>0441 Os (2008)</v>
      </c>
      <c r="C375" s="107">
        <f>IF(PT_sortert!B379=0," ",PT_sortert!B379)</f>
        <v>34</v>
      </c>
      <c r="D375" s="108">
        <f>IF(PT_sortert!E379=0," ",PT_sortert!E379)</f>
        <v>3.4864285641041418E-4</v>
      </c>
    </row>
    <row r="376" spans="2:4">
      <c r="B376" s="106" t="str">
        <f>IF(PT_sortert!A380=0," ",PT_sortert!A380)</f>
        <v>1917 Ibestad (2006)</v>
      </c>
      <c r="C376" s="107">
        <f>IF(PT_sortert!B380=0," ",PT_sortert!B380)</f>
        <v>33</v>
      </c>
      <c r="D376" s="108">
        <f>IF(PT_sortert!E380=0," ",PT_sortert!E380)</f>
        <v>3.3838865475128435E-4</v>
      </c>
    </row>
    <row r="377" spans="2:4">
      <c r="B377" s="106" t="str">
        <f>IF(PT_sortert!A381=0," ",PT_sortert!A381)</f>
        <v>1825 Grane (2004)</v>
      </c>
      <c r="C377" s="107">
        <f>IF(PT_sortert!B381=0," ",PT_sortert!B381)</f>
        <v>32</v>
      </c>
      <c r="D377" s="108">
        <f>IF(PT_sortert!E381=0," ",PT_sortert!E381)</f>
        <v>3.2813445309215451E-4</v>
      </c>
    </row>
    <row r="378" spans="2:4">
      <c r="B378" s="106" t="str">
        <f>IF(PT_sortert!A382=0," ",PT_sortert!A382)</f>
        <v>1853 Evenes (2003)</v>
      </c>
      <c r="C378" s="107">
        <f>IF(PT_sortert!B382=0," ",PT_sortert!B382)</f>
        <v>32</v>
      </c>
      <c r="D378" s="108">
        <f>IF(PT_sortert!E382=0," ",PT_sortert!E382)</f>
        <v>3.2813445309215451E-4</v>
      </c>
    </row>
    <row r="379" spans="2:4">
      <c r="B379" s="106" t="str">
        <f>IF(PT_sortert!A383=0," ",PT_sortert!A383)</f>
        <v>1724 Verran  (2003)</v>
      </c>
      <c r="C379" s="107">
        <f>IF(PT_sortert!B383=0," ",PT_sortert!B383)</f>
        <v>32</v>
      </c>
      <c r="D379" s="108">
        <f>IF(PT_sortert!E383=0," ",PT_sortert!E383)</f>
        <v>3.2813445309215451E-4</v>
      </c>
    </row>
    <row r="380" spans="2:4">
      <c r="B380" s="106" t="str">
        <f>IF(PT_sortert!A384=0," ",PT_sortert!A384)</f>
        <v>0911 Gjerstad (2004)</v>
      </c>
      <c r="C380" s="107">
        <f>IF(PT_sortert!B384=0," ",PT_sortert!B384)</f>
        <v>30</v>
      </c>
      <c r="D380" s="108">
        <f>IF(PT_sortert!E384=0," ",PT_sortert!E384)</f>
        <v>3.0762604977389483E-4</v>
      </c>
    </row>
    <row r="381" spans="2:4">
      <c r="B381" s="106" t="str">
        <f>IF(PT_sortert!A385=0," ",PT_sortert!A385)</f>
        <v>1665 Tydal (2002)</v>
      </c>
      <c r="C381" s="107">
        <f>IF(PT_sortert!B385=0," ",PT_sortert!B385)</f>
        <v>30</v>
      </c>
      <c r="D381" s="108">
        <f>IF(PT_sortert!E385=0," ",PT_sortert!E385)</f>
        <v>3.0762604977389483E-4</v>
      </c>
    </row>
    <row r="382" spans="2:4">
      <c r="B382" s="106" t="str">
        <f>IF(PT_sortert!A386=0," ",PT_sortert!A386)</f>
        <v>0833 Tokke 2008)</v>
      </c>
      <c r="C382" s="107">
        <f>IF(PT_sortert!B386=0," ",PT_sortert!B386)</f>
        <v>29</v>
      </c>
      <c r="D382" s="108">
        <f>IF(PT_sortert!E386=0," ",PT_sortert!E386)</f>
        <v>2.9737184811476505E-4</v>
      </c>
    </row>
    <row r="383" spans="2:4">
      <c r="B383" s="106" t="str">
        <f>IF(PT_sortert!A387=0," ",PT_sortert!A387)</f>
        <v>1227 Jondal (2005)</v>
      </c>
      <c r="C383" s="107">
        <f>IF(PT_sortert!B387=0," ",PT_sortert!B387)</f>
        <v>29</v>
      </c>
      <c r="D383" s="108">
        <f>IF(PT_sortert!E387=0," ",PT_sortert!E387)</f>
        <v>2.9737184811476505E-4</v>
      </c>
    </row>
    <row r="384" spans="2:4">
      <c r="B384" s="106" t="str">
        <f>IF(PT_sortert!A388=0," ",PT_sortert!A388)</f>
        <v>0121 Rømskog(2003)</v>
      </c>
      <c r="C384" s="107">
        <f>IF(PT_sortert!B388=0," ",PT_sortert!B388)</f>
        <v>27</v>
      </c>
      <c r="D384" s="108">
        <f>IF(PT_sortert!E388=0," ",PT_sortert!E388)</f>
        <v>2.7686344479650537E-4</v>
      </c>
    </row>
    <row r="385" spans="2:4">
      <c r="B385" s="106" t="str">
        <f>IF(PT_sortert!A389=0," ",PT_sortert!A389)</f>
        <v>1242 Samnanger (2008)</v>
      </c>
      <c r="C385" s="107">
        <f>IF(PT_sortert!B389=0," ",PT_sortert!B389)</f>
        <v>26</v>
      </c>
      <c r="D385" s="108">
        <f>IF(PT_sortert!E389=0," ",PT_sortert!E389)</f>
        <v>2.6660924313737553E-4</v>
      </c>
    </row>
    <row r="386" spans="2:4">
      <c r="B386" s="106" t="str">
        <f>IF(PT_sortert!A390=0," ",PT_sortert!A390)</f>
        <v>1755 Leka (2004)</v>
      </c>
      <c r="C386" s="107">
        <f>IF(PT_sortert!B390=0," ",PT_sortert!B390)</f>
        <v>25</v>
      </c>
      <c r="D386" s="108">
        <f>IF(PT_sortert!E390=0," ",PT_sortert!E390)</f>
        <v>2.5635504147824569E-4</v>
      </c>
    </row>
    <row r="387" spans="2:4">
      <c r="B387" s="106" t="str">
        <f>IF(PT_sortert!A391=0," ",PT_sortert!A391)</f>
        <v>1252 Modalen (2004)</v>
      </c>
      <c r="C387" s="107">
        <f>IF(PT_sortert!B391=0," ",PT_sortert!B391)</f>
        <v>25</v>
      </c>
      <c r="D387" s="108">
        <f>IF(PT_sortert!E391=0," ",PT_sortert!E391)</f>
        <v>2.5635504147824569E-4</v>
      </c>
    </row>
    <row r="388" spans="2:4">
      <c r="B388" s="106" t="str">
        <f>IF(PT_sortert!A392=0," ",PT_sortert!A392)</f>
        <v>1223 Tysnes (2008)</v>
      </c>
      <c r="C388" s="107">
        <f>IF(PT_sortert!B392=0," ",PT_sortert!B392)</f>
        <v>25</v>
      </c>
      <c r="D388" s="108">
        <f>IF(PT_sortert!E392=0," ",PT_sortert!E392)</f>
        <v>2.5635504147824569E-4</v>
      </c>
    </row>
    <row r="389" spans="2:4">
      <c r="B389" s="106" t="str">
        <f>IF(PT_sortert!A393=0," ",PT_sortert!A393)</f>
        <v>2021 Karasjok (2005)</v>
      </c>
      <c r="C389" s="107">
        <f>IF(PT_sortert!B393=0," ",PT_sortert!B393)</f>
        <v>24</v>
      </c>
      <c r="D389" s="108">
        <f>IF(PT_sortert!E393=0," ",PT_sortert!E393)</f>
        <v>2.4610083981911591E-4</v>
      </c>
    </row>
    <row r="390" spans="2:4">
      <c r="B390" s="106" t="str">
        <f>IF(PT_sortert!A394=0," ",PT_sortert!A394)</f>
        <v>2025 Tana (2008)</v>
      </c>
      <c r="C390" s="107">
        <f>IF(PT_sortert!B394=0," ",PT_sortert!B394)</f>
        <v>24</v>
      </c>
      <c r="D390" s="108">
        <f>IF(PT_sortert!E394=0," ",PT_sortert!E394)</f>
        <v>2.4610083981911591E-4</v>
      </c>
    </row>
    <row r="391" spans="2:4">
      <c r="B391" s="106" t="str">
        <f>IF(PT_sortert!A395=0," ",PT_sortert!A395)</f>
        <v>1919 Gratangen (2006)</v>
      </c>
      <c r="C391" s="107">
        <f>IF(PT_sortert!B395=0," ",PT_sortert!B395)</f>
        <v>24</v>
      </c>
      <c r="D391" s="108">
        <f>IF(PT_sortert!E395=0," ",PT_sortert!E395)</f>
        <v>2.4610083981911591E-4</v>
      </c>
    </row>
    <row r="392" spans="2:4">
      <c r="B392" s="106" t="str">
        <f>IF(PT_sortert!A396=0," ",PT_sortert!A396)</f>
        <v>1749 Flatanger (2007)</v>
      </c>
      <c r="C392" s="107">
        <f>IF(PT_sortert!B396=0," ",PT_sortert!B396)</f>
        <v>24</v>
      </c>
      <c r="D392" s="108">
        <f>IF(PT_sortert!E396=0," ",PT_sortert!E396)</f>
        <v>2.4610083981911591E-4</v>
      </c>
    </row>
    <row r="393" spans="2:4">
      <c r="B393" s="106" t="str">
        <f>IF(PT_sortert!A397=0," ",PT_sortert!A397)</f>
        <v>1927 Tranøy (2008)</v>
      </c>
      <c r="C393" s="107">
        <f>IF(PT_sortert!B397=0," ",PT_sortert!B397)</f>
        <v>24</v>
      </c>
      <c r="D393" s="108">
        <f>IF(PT_sortert!E397=0," ",PT_sortert!E397)</f>
        <v>2.4610083981911591E-4</v>
      </c>
    </row>
    <row r="394" spans="2:4">
      <c r="B394" s="106" t="str">
        <f>IF(PT_sortert!A398=0," ",PT_sortert!A398)</f>
        <v>2027 Nesseby (2008)</v>
      </c>
      <c r="C394" s="107">
        <f>IF(PT_sortert!B398=0," ",PT_sortert!B398)</f>
        <v>24</v>
      </c>
      <c r="D394" s="108">
        <f>IF(PT_sortert!E398=0," ",PT_sortert!E398)</f>
        <v>2.4610083981911591E-4</v>
      </c>
    </row>
    <row r="395" spans="2:4">
      <c r="B395" s="106" t="str">
        <f>IF(PT_sortert!A399=0," ",PT_sortert!A399)</f>
        <v>1811 Bindal (2005)</v>
      </c>
      <c r="C395" s="107">
        <f>IF(PT_sortert!B399=0," ",PT_sortert!B399)</f>
        <v>24</v>
      </c>
      <c r="D395" s="108">
        <f>IF(PT_sortert!E399=0," ",PT_sortert!E399)</f>
        <v>2.4610083981911591E-4</v>
      </c>
    </row>
    <row r="396" spans="2:4">
      <c r="B396" s="106" t="str">
        <f>IF(PT_sortert!A400=0," ",PT_sortert!A400)</f>
        <v>1738 Lierne  (2007)</v>
      </c>
      <c r="C396" s="107">
        <f>IF(PT_sortert!B400=0," ",PT_sortert!B400)</f>
        <v>23</v>
      </c>
      <c r="D396" s="108">
        <f>IF(PT_sortert!E400=0," ",PT_sortert!E400)</f>
        <v>2.3584663815998604E-4</v>
      </c>
    </row>
    <row r="397" spans="2:4">
      <c r="B397" s="106" t="str">
        <f>IF(PT_sortert!A401=0," ",PT_sortert!A401)</f>
        <v>1424 Årdal (2008)</v>
      </c>
      <c r="C397" s="107">
        <f>IF(PT_sortert!B401=0," ",PT_sortert!B401)</f>
        <v>22</v>
      </c>
      <c r="D397" s="108">
        <f>IF(PT_sortert!E401=0," ",PT_sortert!E401)</f>
        <v>2.2559243650085623E-4</v>
      </c>
    </row>
    <row r="398" spans="2:4">
      <c r="B398" s="106" t="str">
        <f>IF(PT_sortert!A402=0," ",PT_sortert!A402)</f>
        <v>0919 Froland (2009)</v>
      </c>
      <c r="C398" s="107">
        <f>IF(PT_sortert!B402=0," ",PT_sortert!B402)</f>
        <v>22</v>
      </c>
      <c r="D398" s="108">
        <f>IF(PT_sortert!E402=0," ",PT_sortert!E402)</f>
        <v>2.2559243650085623E-4</v>
      </c>
    </row>
    <row r="399" spans="2:4">
      <c r="B399" s="106" t="str">
        <f>IF(PT_sortert!A403=0," ",PT_sortert!A403)</f>
        <v>1943 Kvænangen (2008)</v>
      </c>
      <c r="C399" s="107">
        <f>IF(PT_sortert!B403=0," ",PT_sortert!B403)</f>
        <v>21</v>
      </c>
      <c r="D399" s="108">
        <f>IF(PT_sortert!E403=0," ",PT_sortert!E403)</f>
        <v>2.1533823484172639E-4</v>
      </c>
    </row>
    <row r="400" spans="2:4">
      <c r="B400" s="106" t="str">
        <f>IF(PT_sortert!A404=0," ",PT_sortert!A404)</f>
        <v>1265 Fedje (2006)</v>
      </c>
      <c r="C400" s="107">
        <f>IF(PT_sortert!B404=0," ",PT_sortert!B404)</f>
        <v>20</v>
      </c>
      <c r="D400" s="108">
        <f>IF(PT_sortert!E404=0," ",PT_sortert!E404)</f>
        <v>2.0508403318259658E-4</v>
      </c>
    </row>
    <row r="401" spans="2:4">
      <c r="B401" s="106" t="str">
        <f>IF(PT_sortert!A405=0," ",PT_sortert!A405)</f>
        <v>1021 Marnardal (2004)</v>
      </c>
      <c r="C401" s="107">
        <f>IF(PT_sortert!B405=0," ",PT_sortert!B405)</f>
        <v>20</v>
      </c>
      <c r="D401" s="108">
        <f>IF(PT_sortert!E405=0," ",PT_sortert!E405)</f>
        <v>2.0508403318259658E-4</v>
      </c>
    </row>
    <row r="402" spans="2:4">
      <c r="B402" s="106" t="str">
        <f>IF(PT_sortert!A406=0," ",PT_sortert!A406)</f>
        <v>1928 Torsken (2006)</v>
      </c>
      <c r="C402" s="107">
        <f>IF(PT_sortert!B406=0," ",PT_sortert!B406)</f>
        <v>20</v>
      </c>
      <c r="D402" s="108">
        <f>IF(PT_sortert!E406=0," ",PT_sortert!E406)</f>
        <v>2.0508403318259658E-4</v>
      </c>
    </row>
    <row r="403" spans="2:4">
      <c r="B403" s="106" t="str">
        <f>IF(PT_sortert!A407=0," ",PT_sortert!A407)</f>
        <v>1739 Røyrvik (2003)</v>
      </c>
      <c r="C403" s="107">
        <f>IF(PT_sortert!B407=0," ",PT_sortert!B407)</f>
        <v>19</v>
      </c>
      <c r="D403" s="108">
        <f>IF(PT_sortert!E407=0," ",PT_sortert!E407)</f>
        <v>1.9482983152346674E-4</v>
      </c>
    </row>
    <row r="404" spans="2:4">
      <c r="B404" s="106" t="str">
        <f>IF(PT_sortert!A408=0," ",PT_sortert!A408)</f>
        <v>1851 Lødingen (2004)</v>
      </c>
      <c r="C404" s="107">
        <f>IF(PT_sortert!B408=0," ",PT_sortert!B408)</f>
        <v>18</v>
      </c>
      <c r="D404" s="108">
        <f>IF(PT_sortert!E408=0," ",PT_sortert!E408)</f>
        <v>1.845756298643369E-4</v>
      </c>
    </row>
    <row r="405" spans="2:4">
      <c r="B405" s="106" t="str">
        <f>IF(PT_sortert!A409=0," ",PT_sortert!A409)</f>
        <v>0622 Krødsherad (2008)</v>
      </c>
      <c r="C405" s="107">
        <f>IF(PT_sortert!B409=0," ",PT_sortert!B409)</f>
        <v>18</v>
      </c>
      <c r="D405" s="108">
        <f>IF(PT_sortert!E409=0," ",PT_sortert!E409)</f>
        <v>1.845756298643369E-4</v>
      </c>
    </row>
    <row r="406" spans="2:4">
      <c r="B406" s="106" t="str">
        <f>IF(PT_sortert!A410=0," ",PT_sortert!A410)</f>
        <v>1926 Dyrøy (2007)</v>
      </c>
      <c r="C406" s="107">
        <f>IF(PT_sortert!B410=0," ",PT_sortert!B410)</f>
        <v>16</v>
      </c>
      <c r="D406" s="108">
        <f>IF(PT_sortert!E410=0," ",PT_sortert!E410)</f>
        <v>1.6406722654607725E-4</v>
      </c>
    </row>
    <row r="407" spans="2:4">
      <c r="B407" s="106" t="str">
        <f>IF(PT_sortert!A411=0," ",PT_sortert!A411)</f>
        <v>0532 Jevnaker (2007)</v>
      </c>
      <c r="C407" s="107">
        <f>IF(PT_sortert!B411=0," ",PT_sortert!B411)</f>
        <v>16</v>
      </c>
      <c r="D407" s="108">
        <f>IF(PT_sortert!E411=0," ",PT_sortert!E411)</f>
        <v>1.6406722654607725E-4</v>
      </c>
    </row>
    <row r="408" spans="2:4">
      <c r="B408" s="106" t="str">
        <f>IF(PT_sortert!A412=0," ",PT_sortert!A412)</f>
        <v>0811 Siljan (2004)</v>
      </c>
      <c r="C408" s="107">
        <f>IF(PT_sortert!B412=0," ",PT_sortert!B412)</f>
        <v>14</v>
      </c>
      <c r="D408" s="108">
        <f>IF(PT_sortert!E412=0," ",PT_sortert!E412)</f>
        <v>1.435588232278176E-4</v>
      </c>
    </row>
    <row r="409" spans="2:4">
      <c r="B409" s="106" t="str">
        <f>IF(PT_sortert!A413=0," ",PT_sortert!A413)</f>
        <v>0935 Iveland (2007)</v>
      </c>
      <c r="C409" s="107">
        <f>IF(PT_sortert!B413=0," ",PT_sortert!B413)</f>
        <v>13</v>
      </c>
      <c r="D409" s="108">
        <f>IF(PT_sortert!E413=0," ",PT_sortert!E413)</f>
        <v>1.3330462156868776E-4</v>
      </c>
    </row>
    <row r="410" spans="2:4">
      <c r="B410" s="106" t="str">
        <f>IF(PT_sortert!A414=0," ",PT_sortert!A414)</f>
        <v>1151 Utsira (2004)</v>
      </c>
      <c r="C410" s="107">
        <f>IF(PT_sortert!B414=0," ",PT_sortert!B414)</f>
        <v>13</v>
      </c>
      <c r="D410" s="108">
        <f>IF(PT_sortert!E414=0," ",PT_sortert!E414)</f>
        <v>1.3330462156868776E-4</v>
      </c>
    </row>
    <row r="411" spans="2:4">
      <c r="B411" s="106" t="str">
        <f>IF(PT_sortert!A415=0," ",PT_sortert!A415)</f>
        <v>0912 Vegårshei (2004)</v>
      </c>
      <c r="C411" s="107">
        <f>IF(PT_sortert!B415=0," ",PT_sortert!B415)</f>
        <v>12</v>
      </c>
      <c r="D411" s="108">
        <f>IF(PT_sortert!E415=0," ",PT_sortert!E415)</f>
        <v>1.2305041990955795E-4</v>
      </c>
    </row>
    <row r="412" spans="2:4">
      <c r="B412" s="106" t="str">
        <f>IF(PT_sortert!A416=0," ",PT_sortert!A416)</f>
        <v>1850 Tysfjord (2004)</v>
      </c>
      <c r="C412" s="107">
        <f>IF(PT_sortert!B416=0," ",PT_sortert!B416)</f>
        <v>12</v>
      </c>
      <c r="D412" s="108">
        <f>IF(PT_sortert!E416=0," ",PT_sortert!E416)</f>
        <v>1.2305041990955795E-4</v>
      </c>
    </row>
    <row r="413" spans="2:4">
      <c r="B413" s="106" t="str">
        <f>IF(PT_sortert!A417=0," ",PT_sortert!A417)</f>
        <v>2017 Kvalsund (2009)</v>
      </c>
      <c r="C413" s="107">
        <f>IF(PT_sortert!B417=0," ",PT_sortert!B417)</f>
        <v>12</v>
      </c>
      <c r="D413" s="108">
        <f>IF(PT_sortert!E417=0," ",PT_sortert!E417)</f>
        <v>1.2305041990955795E-4</v>
      </c>
    </row>
    <row r="414" spans="2:4">
      <c r="B414" s="106" t="str">
        <f>IF(PT_sortert!A418=0," ",PT_sortert!A418)</f>
        <v>2023 Gamvik (2008)</v>
      </c>
      <c r="C414" s="107">
        <f>IF(PT_sortert!B418=0," ",PT_sortert!B418)</f>
        <v>11</v>
      </c>
      <c r="D414" s="108">
        <f>IF(PT_sortert!E418=0," ",PT_sortert!E418)</f>
        <v>1.1279621825042812E-4</v>
      </c>
    </row>
    <row r="415" spans="2:4">
      <c r="B415" s="106" t="str">
        <f>IF(PT_sortert!A419=0," ",PT_sortert!A419)</f>
        <v>2002 Vardø (2007)</v>
      </c>
      <c r="C415" s="107">
        <f>IF(PT_sortert!B419=0," ",PT_sortert!B419)</f>
        <v>10</v>
      </c>
      <c r="D415" s="108">
        <f>IF(PT_sortert!E419=0," ",PT_sortert!E419)</f>
        <v>1.0254201659129829E-4</v>
      </c>
    </row>
    <row r="416" spans="2:4">
      <c r="B416" s="106" t="str">
        <f>IF(PT_sortert!A420=0," ",PT_sortert!A420)</f>
        <v>1941 Skjervøy (2006)</v>
      </c>
      <c r="C416" s="107">
        <f>IF(PT_sortert!B420=0," ",PT_sortert!B420)</f>
        <v>10</v>
      </c>
      <c r="D416" s="108">
        <f>IF(PT_sortert!E420=0," ",PT_sortert!E420)</f>
        <v>1.0254201659129829E-4</v>
      </c>
    </row>
    <row r="417" spans="2:4">
      <c r="B417" s="106" t="str">
        <f>IF(PT_sortert!A421=0," ",PT_sortert!A421)</f>
        <v>2019 Nordkapp (2007)</v>
      </c>
      <c r="C417" s="107">
        <f>IF(PT_sortert!B421=0," ",PT_sortert!B421)</f>
        <v>10</v>
      </c>
      <c r="D417" s="108">
        <f>IF(PT_sortert!E421=0," ",PT_sortert!E421)</f>
        <v>1.0254201659129829E-4</v>
      </c>
    </row>
    <row r="418" spans="2:4">
      <c r="B418" s="106" t="str">
        <f>IF(PT_sortert!A422=0," ",PT_sortert!A422)</f>
        <v>2022 Lebesby (2006)</v>
      </c>
      <c r="C418" s="107">
        <f>IF(PT_sortert!B422=0," ",PT_sortert!B422)</f>
        <v>9</v>
      </c>
      <c r="D418" s="108">
        <f>IF(PT_sortert!E422=0," ",PT_sortert!E422)</f>
        <v>9.2287814932168452E-5</v>
      </c>
    </row>
    <row r="419" spans="2:4">
      <c r="B419" s="106" t="str">
        <f>IF(PT_sortert!A423=0," ",PT_sortert!A423)</f>
        <v>2011 Kautokeino (2006)</v>
      </c>
      <c r="C419" s="107">
        <f>IF(PT_sortert!B423=0," ",PT_sortert!B423)</f>
        <v>8</v>
      </c>
      <c r="D419" s="108">
        <f>IF(PT_sortert!E423=0," ",PT_sortert!E423)</f>
        <v>8.2033613273038627E-5</v>
      </c>
    </row>
    <row r="420" spans="2:4">
      <c r="B420" s="106" t="str">
        <f>IF(PT_sortert!A424=0," ",PT_sortert!A424)</f>
        <v>2015 Hasvik (2008)</v>
      </c>
      <c r="C420" s="107">
        <f>IF(PT_sortert!B424=0," ",PT_sortert!B424)</f>
        <v>8</v>
      </c>
      <c r="D420" s="108">
        <f>IF(PT_sortert!E424=0," ",PT_sortert!E424)</f>
        <v>8.2033613273038627E-5</v>
      </c>
    </row>
    <row r="421" spans="2:4">
      <c r="B421" s="106" t="str">
        <f>IF(PT_sortert!A425=0," ",PT_sortert!A425)</f>
        <v>2018 Måsøy (2007)</v>
      </c>
      <c r="C421" s="107">
        <f>IF(PT_sortert!B425=0," ",PT_sortert!B425)</f>
        <v>8</v>
      </c>
      <c r="D421" s="108">
        <f>IF(PT_sortert!E425=0," ",PT_sortert!E425)</f>
        <v>8.2033613273038627E-5</v>
      </c>
    </row>
    <row r="422" spans="2:4">
      <c r="B422" s="106" t="str">
        <f>IF(PT_sortert!A426=0," ",PT_sortert!A426)</f>
        <v>1939 Storfjord (2006)</v>
      </c>
      <c r="C422" s="107">
        <f>IF(PT_sortert!B426=0," ",PT_sortert!B426)</f>
        <v>7</v>
      </c>
      <c r="D422" s="108">
        <f>IF(PT_sortert!E426=0," ",PT_sortert!E426)</f>
        <v>7.1779411613908802E-5</v>
      </c>
    </row>
    <row r="423" spans="2:4">
      <c r="B423" s="106" t="str">
        <f>IF(PT_sortert!A427=0," ",PT_sortert!A427)</f>
        <v>1856 Røst (2004)</v>
      </c>
      <c r="C423" s="107">
        <f>IF(PT_sortert!B427=0," ",PT_sortert!B427)</f>
        <v>6</v>
      </c>
      <c r="D423" s="108">
        <f>IF(PT_sortert!E427=0," ",PT_sortert!E427)</f>
        <v>6.1525209954778977E-5</v>
      </c>
    </row>
    <row r="424" spans="2:4">
      <c r="B424" s="106" t="str">
        <f>IF(PT_sortert!A428=0," ",PT_sortert!A428)</f>
        <v>0217 Oppegård (2004)</v>
      </c>
      <c r="C424" s="107">
        <f>IF(PT_sortert!B428=0," ",PT_sortert!B428)</f>
        <v>6</v>
      </c>
      <c r="D424" s="108">
        <f>IF(PT_sortert!E428=0," ",PT_sortert!E428)</f>
        <v>6.1525209954778977E-5</v>
      </c>
    </row>
    <row r="425" spans="2:4">
      <c r="B425" s="106" t="str">
        <f>IF(PT_sortert!A429=0," ",PT_sortert!A429)</f>
        <v>1857 Værøy (2004)</v>
      </c>
      <c r="C425" s="107">
        <f>IF(PT_sortert!B429=0," ",PT_sortert!B429)</f>
        <v>4</v>
      </c>
      <c r="D425" s="108">
        <f>IF(PT_sortert!E429=0," ",PT_sortert!E429)</f>
        <v>4.1016806636519313E-5</v>
      </c>
    </row>
    <row r="426" spans="2:4">
      <c r="B426" s="106" t="str">
        <f>IF(PT_sortert!A430=0," ",PT_sortert!A430)</f>
        <v>1929 Berg (2006)</v>
      </c>
      <c r="C426" s="107">
        <f>IF(PT_sortert!B430=0," ",PT_sortert!B430)</f>
        <v>3</v>
      </c>
      <c r="D426" s="108">
        <f>IF(PT_sortert!E430=0," ",PT_sortert!E430)</f>
        <v>3.0762604977389488E-5</v>
      </c>
    </row>
    <row r="427" spans="2:4">
      <c r="B427" s="106" t="str">
        <f>IF(PT_sortert!A431=0," ",PT_sortert!A431)</f>
        <v>2014 Loppa (2008)</v>
      </c>
      <c r="C427" s="107">
        <f>IF(PT_sortert!B431=0," ",PT_sortert!B431)</f>
        <v>2</v>
      </c>
      <c r="D427" s="108">
        <f>IF(PT_sortert!E431=0," ",PT_sortert!E431)</f>
        <v>2.0508403318259657E-5</v>
      </c>
    </row>
    <row r="428" spans="2:4">
      <c r="B428" s="106" t="str">
        <f>IF(PT_sortert!A432=0," ",PT_sortert!A432)</f>
        <v>1874 Moskenes (2004)</v>
      </c>
      <c r="C428" s="107">
        <f>IF(PT_sortert!B432=0," ",PT_sortert!B432)</f>
        <v>2</v>
      </c>
      <c r="D428" s="108">
        <f>IF(PT_sortert!E432=0," ",PT_sortert!E432)</f>
        <v>2.0508403318259657E-5</v>
      </c>
    </row>
    <row r="429" spans="2:4">
      <c r="B429" s="106" t="str">
        <f>IF(PT_sortert!A433=0," ",PT_sortert!A433)</f>
        <v>1835 Træna (2005)</v>
      </c>
      <c r="C429" s="107">
        <f>IF(PT_sortert!B433=0," ",PT_sortert!B433)</f>
        <v>1</v>
      </c>
      <c r="D429" s="108">
        <f>IF(PT_sortert!E433=0," ",PT_sortert!E433)</f>
        <v>1.0254201659129828E-5</v>
      </c>
    </row>
    <row r="430" spans="2:4">
      <c r="B430" s="106" t="str">
        <f>IF(PT_sortert!A434=0," ",PT_sortert!A434)</f>
        <v>Totalsum</v>
      </c>
      <c r="C430" s="107">
        <f>IF(PT_sortert!B434=0," ",PT_sortert!B434)</f>
        <v>97521</v>
      </c>
      <c r="D430" s="108">
        <f>IF(PT_sortert!E434=0," ",PT_sortert!E434)</f>
        <v>1</v>
      </c>
    </row>
    <row r="431" spans="2:4">
      <c r="B431" s="109" t="str">
        <f>IF(PT_sortert!A435=0," ",PT_sortert!A435)</f>
        <v xml:space="preserve"> </v>
      </c>
      <c r="C431" s="110" t="str">
        <f>IF(PT_sortert!B435=0," ",PT_sortert!B435)</f>
        <v xml:space="preserve"> </v>
      </c>
      <c r="D431" s="111" t="str">
        <f>IF(PT_sortert!E435=0," ",PT_sortert!E435)</f>
        <v xml:space="preserve"> </v>
      </c>
    </row>
  </sheetData>
  <mergeCells count="1">
    <mergeCell ref="B2:D2"/>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Y434"/>
  <sheetViews>
    <sheetView workbookViewId="0">
      <selection activeCell="B5" sqref="B5"/>
    </sheetView>
  </sheetViews>
  <sheetFormatPr baseColWidth="10" defaultRowHeight="12.75"/>
  <cols>
    <col min="1" max="1" width="27" bestFit="1" customWidth="1"/>
    <col min="2" max="2" width="17.33203125" bestFit="1" customWidth="1"/>
    <col min="4" max="4" width="27" bestFit="1" customWidth="1"/>
    <col min="5" max="5" width="17.33203125" style="46" bestFit="1" customWidth="1"/>
    <col min="7" max="13" width="14.83203125" customWidth="1"/>
  </cols>
  <sheetData>
    <row r="1" spans="1:25">
      <c r="A1" t="s">
        <v>1372</v>
      </c>
      <c r="B1" t="s">
        <v>475</v>
      </c>
      <c r="D1" t="s">
        <v>1369</v>
      </c>
      <c r="G1" t="str">
        <f>MID(G9,4,25)</f>
        <v>Østfold</v>
      </c>
      <c r="H1" t="str">
        <f t="shared" ref="H1:Y1" si="0">MID(H9,4,25)</f>
        <v>Akershus</v>
      </c>
      <c r="I1" t="str">
        <f t="shared" si="0"/>
        <v>Oslo</v>
      </c>
      <c r="J1" t="str">
        <f t="shared" si="0"/>
        <v>Hedmark</v>
      </c>
      <c r="K1" t="str">
        <f t="shared" si="0"/>
        <v>Oppland</v>
      </c>
      <c r="L1" t="str">
        <f t="shared" si="0"/>
        <v>Buskerud</v>
      </c>
      <c r="M1" t="str">
        <f t="shared" si="0"/>
        <v>Vestfold</v>
      </c>
      <c r="N1" t="str">
        <f t="shared" si="0"/>
        <v>Telemark</v>
      </c>
      <c r="O1" t="str">
        <f t="shared" si="0"/>
        <v>Aust-Agder</v>
      </c>
      <c r="P1" t="str">
        <f t="shared" si="0"/>
        <v>Vest-Agder</v>
      </c>
      <c r="Q1" t="str">
        <f t="shared" si="0"/>
        <v>Rogaland</v>
      </c>
      <c r="R1" t="str">
        <f t="shared" si="0"/>
        <v>Troms</v>
      </c>
      <c r="S1" t="str">
        <f t="shared" si="0"/>
        <v>Sogn og Fjordane</v>
      </c>
      <c r="T1" t="str">
        <f t="shared" si="0"/>
        <v>Møre og Romsdal</v>
      </c>
      <c r="U1" t="str">
        <f t="shared" si="0"/>
        <v>Sør-Trøndelag</v>
      </c>
      <c r="V1" t="str">
        <f t="shared" si="0"/>
        <v>Nord-Trøndelag</v>
      </c>
      <c r="W1" t="str">
        <f t="shared" si="0"/>
        <v>Nordland</v>
      </c>
      <c r="X1" t="str">
        <f t="shared" si="0"/>
        <v>Troms</v>
      </c>
      <c r="Y1" t="str">
        <f t="shared" si="0"/>
        <v>Finnmark</v>
      </c>
    </row>
    <row r="2" spans="1:25">
      <c r="B2" t="s">
        <v>1368</v>
      </c>
      <c r="D2" t="s">
        <v>1370</v>
      </c>
      <c r="G2" t="str">
        <f>TRIM(CONCATENATE("Nedbygd jordbruksareal til ",G12," i ",G1," ",H1," ",I1," ",J1," ",K1," ",L12," 2004 - 2015 i daa"))</f>
        <v>Nedbygd jordbruksareal til alle formål i Østfold Akershus Oslo Hedmark Oppland med flere fylker 2004 - 2015 i daa</v>
      </c>
    </row>
    <row r="3" spans="1:25">
      <c r="G3" t="str">
        <f>CONCATENATE("Nedbygdjordbruksareal til ",G12," i hele landet 2004 - 2015 i daa")</f>
        <v>Nedbygdjordbruksareal til alle formål i hele landet 2004 - 2015 i daa</v>
      </c>
      <c r="O3" t="s">
        <v>1369</v>
      </c>
    </row>
    <row r="4" spans="1:25">
      <c r="A4" t="s">
        <v>934</v>
      </c>
      <c r="B4" t="s">
        <v>1392</v>
      </c>
      <c r="E4" s="46" t="s">
        <v>1371</v>
      </c>
      <c r="G4" t="str">
        <f>IF(B5=B1,G3,G2)</f>
        <v>Nedbygdjordbruksareal til alle formål i hele landet 2004 - 2015 i daa</v>
      </c>
    </row>
    <row r="5" spans="1:25">
      <c r="A5" s="2" t="s">
        <v>462</v>
      </c>
      <c r="B5" t="s">
        <v>475</v>
      </c>
      <c r="D5" s="2" t="s">
        <v>462</v>
      </c>
      <c r="E5" t="s">
        <v>475</v>
      </c>
    </row>
    <row r="6" spans="1:25">
      <c r="A6" s="2" t="s">
        <v>473</v>
      </c>
      <c r="B6" t="s">
        <v>475</v>
      </c>
      <c r="D6" s="2" t="s">
        <v>473</v>
      </c>
      <c r="E6" t="s">
        <v>475</v>
      </c>
      <c r="G6" s="2" t="s">
        <v>473</v>
      </c>
      <c r="H6" t="s">
        <v>475</v>
      </c>
    </row>
    <row r="7" spans="1:25">
      <c r="H7" s="46"/>
    </row>
    <row r="8" spans="1:25">
      <c r="A8" s="2" t="s">
        <v>476</v>
      </c>
      <c r="B8" t="s">
        <v>479</v>
      </c>
      <c r="D8" s="2" t="s">
        <v>476</v>
      </c>
      <c r="E8" s="46" t="s">
        <v>479</v>
      </c>
      <c r="G8" s="2" t="s">
        <v>478</v>
      </c>
    </row>
    <row r="9" spans="1:25">
      <c r="A9" t="s">
        <v>326</v>
      </c>
      <c r="B9" s="31">
        <v>2831</v>
      </c>
      <c r="D9" t="s">
        <v>326</v>
      </c>
      <c r="E9" s="47">
        <v>2.9029644896996543E-2</v>
      </c>
      <c r="G9" t="s">
        <v>8</v>
      </c>
      <c r="H9" t="s">
        <v>27</v>
      </c>
      <c r="I9" t="s">
        <v>50</v>
      </c>
      <c r="J9" t="s">
        <v>52</v>
      </c>
      <c r="K9" t="s">
        <v>83</v>
      </c>
      <c r="L9" t="s">
        <v>114</v>
      </c>
      <c r="M9" t="s">
        <v>136</v>
      </c>
      <c r="N9" t="s">
        <v>151</v>
      </c>
      <c r="O9" t="s">
        <v>170</v>
      </c>
      <c r="P9" t="s">
        <v>185</v>
      </c>
      <c r="Q9" t="s">
        <v>201</v>
      </c>
      <c r="R9" t="s">
        <v>463</v>
      </c>
      <c r="S9" t="s">
        <v>261</v>
      </c>
      <c r="T9" t="s">
        <v>288</v>
      </c>
      <c r="U9" t="s">
        <v>325</v>
      </c>
      <c r="V9" t="s">
        <v>351</v>
      </c>
      <c r="W9" t="s">
        <v>374</v>
      </c>
      <c r="X9" t="s">
        <v>464</v>
      </c>
      <c r="Y9" t="s">
        <v>465</v>
      </c>
    </row>
    <row r="10" spans="1:25">
      <c r="A10" t="s">
        <v>203</v>
      </c>
      <c r="B10" s="31">
        <v>2425</v>
      </c>
      <c r="D10" t="s">
        <v>203</v>
      </c>
      <c r="E10" s="47">
        <v>2.4866439023389832E-2</v>
      </c>
    </row>
    <row r="11" spans="1:25">
      <c r="A11" t="s">
        <v>225</v>
      </c>
      <c r="B11" s="31">
        <v>1970</v>
      </c>
      <c r="D11" t="s">
        <v>225</v>
      </c>
      <c r="E11" s="47">
        <v>2.0200777268485761E-2</v>
      </c>
    </row>
    <row r="12" spans="1:25">
      <c r="A12" t="s">
        <v>60</v>
      </c>
      <c r="B12" s="31">
        <v>1866</v>
      </c>
      <c r="D12" t="s">
        <v>60</v>
      </c>
      <c r="E12" s="47">
        <v>1.9134340295936261E-2</v>
      </c>
      <c r="G12" t="str">
        <f>IF(B6=B1,D2,TRIM(CONCATENATE(G15," ",H15," ",I15," ",J15," ",K15," ",L15," ",M15)))</f>
        <v>alle formål</v>
      </c>
      <c r="H12" t="s">
        <v>1373</v>
      </c>
      <c r="L12" t="str">
        <f>IF(L9=0," ",H12)</f>
        <v>med flere fylker</v>
      </c>
    </row>
    <row r="13" spans="1:25">
      <c r="A13" t="s">
        <v>12</v>
      </c>
      <c r="B13" s="31">
        <v>1814</v>
      </c>
      <c r="D13" t="s">
        <v>12</v>
      </c>
      <c r="E13" s="47">
        <v>1.860112180966151E-2</v>
      </c>
      <c r="H13" s="46"/>
    </row>
    <row r="14" spans="1:25">
      <c r="A14" t="s">
        <v>211</v>
      </c>
      <c r="B14" s="31">
        <v>1745</v>
      </c>
      <c r="D14" t="s">
        <v>211</v>
      </c>
      <c r="E14" s="47">
        <v>1.7893581895181549E-2</v>
      </c>
      <c r="G14" s="2" t="s">
        <v>478</v>
      </c>
      <c r="O14" s="2"/>
    </row>
    <row r="15" spans="1:25">
      <c r="A15" t="s">
        <v>210</v>
      </c>
      <c r="B15" s="31">
        <v>1724</v>
      </c>
      <c r="D15" t="s">
        <v>210</v>
      </c>
      <c r="E15" s="47">
        <v>1.7678243660339824E-2</v>
      </c>
      <c r="G15" t="s">
        <v>472</v>
      </c>
      <c r="H15" t="s">
        <v>467</v>
      </c>
      <c r="I15" t="s">
        <v>466</v>
      </c>
      <c r="J15" t="s">
        <v>468</v>
      </c>
      <c r="K15" t="s">
        <v>470</v>
      </c>
      <c r="L15" t="s">
        <v>918</v>
      </c>
      <c r="M15" t="s">
        <v>1367</v>
      </c>
    </row>
    <row r="16" spans="1:25">
      <c r="A16" t="s">
        <v>213</v>
      </c>
      <c r="B16" s="31">
        <v>1569</v>
      </c>
      <c r="D16" t="s">
        <v>213</v>
      </c>
      <c r="E16" s="47">
        <v>1.6088842403174701E-2</v>
      </c>
    </row>
    <row r="17" spans="1:5">
      <c r="A17" t="s">
        <v>63</v>
      </c>
      <c r="B17" s="31">
        <v>1418</v>
      </c>
      <c r="D17" t="s">
        <v>63</v>
      </c>
      <c r="E17" s="47">
        <v>1.4540457952646097E-2</v>
      </c>
    </row>
    <row r="18" spans="1:5">
      <c r="A18" t="s">
        <v>209</v>
      </c>
      <c r="B18" s="31">
        <v>1220</v>
      </c>
      <c r="D18" t="s">
        <v>209</v>
      </c>
      <c r="E18" s="47">
        <v>1.2510126024138391E-2</v>
      </c>
    </row>
    <row r="19" spans="1:5">
      <c r="A19" t="s">
        <v>153</v>
      </c>
      <c r="B19" s="31">
        <v>1139</v>
      </c>
      <c r="D19" t="s">
        <v>153</v>
      </c>
      <c r="E19" s="47">
        <v>1.1679535689748874E-2</v>
      </c>
    </row>
    <row r="20" spans="1:5">
      <c r="A20" t="s">
        <v>71</v>
      </c>
      <c r="B20" s="31">
        <v>1097</v>
      </c>
      <c r="D20" t="s">
        <v>71</v>
      </c>
      <c r="E20" s="47">
        <v>1.1248859220065422E-2</v>
      </c>
    </row>
    <row r="21" spans="1:5">
      <c r="A21" t="s">
        <v>355</v>
      </c>
      <c r="B21" s="31">
        <v>943</v>
      </c>
      <c r="D21" t="s">
        <v>355</v>
      </c>
      <c r="E21" s="47">
        <v>9.669712164559429E-3</v>
      </c>
    </row>
    <row r="22" spans="1:5">
      <c r="A22" t="s">
        <v>105</v>
      </c>
      <c r="B22" s="31">
        <v>942</v>
      </c>
      <c r="D22" t="s">
        <v>105</v>
      </c>
      <c r="E22" s="47">
        <v>9.6594579629002992E-3</v>
      </c>
    </row>
    <row r="23" spans="1:5">
      <c r="A23" t="s">
        <v>352</v>
      </c>
      <c r="B23" s="31">
        <v>936</v>
      </c>
      <c r="D23" t="s">
        <v>352</v>
      </c>
      <c r="E23" s="47">
        <v>9.5979327529455202E-3</v>
      </c>
    </row>
    <row r="24" spans="1:5">
      <c r="A24" t="s">
        <v>139</v>
      </c>
      <c r="B24" s="31">
        <v>781</v>
      </c>
      <c r="D24" t="s">
        <v>139</v>
      </c>
      <c r="E24" s="47">
        <v>8.0085314957803952E-3</v>
      </c>
    </row>
    <row r="25" spans="1:5">
      <c r="A25" t="s">
        <v>228</v>
      </c>
      <c r="B25" s="31">
        <v>741</v>
      </c>
      <c r="D25" t="s">
        <v>228</v>
      </c>
      <c r="E25" s="47">
        <v>7.5983634294152025E-3</v>
      </c>
    </row>
    <row r="26" spans="1:5">
      <c r="A26" t="s">
        <v>30</v>
      </c>
      <c r="B26" s="31">
        <v>731</v>
      </c>
      <c r="D26" t="s">
        <v>30</v>
      </c>
      <c r="E26" s="47">
        <v>7.495821412823905E-3</v>
      </c>
    </row>
    <row r="27" spans="1:5">
      <c r="A27" t="s">
        <v>227</v>
      </c>
      <c r="B27" s="31">
        <v>727</v>
      </c>
      <c r="D27" t="s">
        <v>227</v>
      </c>
      <c r="E27" s="47">
        <v>7.4548046061873856E-3</v>
      </c>
    </row>
    <row r="28" spans="1:5">
      <c r="A28" t="s">
        <v>28</v>
      </c>
      <c r="B28" s="31">
        <v>694</v>
      </c>
      <c r="D28" t="s">
        <v>28</v>
      </c>
      <c r="E28" s="47">
        <v>7.116415951436101E-3</v>
      </c>
    </row>
    <row r="29" spans="1:5">
      <c r="A29" t="s">
        <v>375</v>
      </c>
      <c r="B29" s="31">
        <v>690</v>
      </c>
      <c r="D29" t="s">
        <v>375</v>
      </c>
      <c r="E29" s="47">
        <v>7.0753991447995816E-3</v>
      </c>
    </row>
    <row r="30" spans="1:5">
      <c r="A30" t="s">
        <v>140</v>
      </c>
      <c r="B30" s="31">
        <v>674</v>
      </c>
      <c r="D30" t="s">
        <v>140</v>
      </c>
      <c r="E30" s="47">
        <v>6.9113319182535042E-3</v>
      </c>
    </row>
    <row r="31" spans="1:5">
      <c r="A31" t="s">
        <v>130</v>
      </c>
      <c r="B31" s="31">
        <v>662</v>
      </c>
      <c r="D31" t="s">
        <v>130</v>
      </c>
      <c r="E31" s="47">
        <v>6.7882814983439461E-3</v>
      </c>
    </row>
    <row r="32" spans="1:5">
      <c r="A32" t="s">
        <v>45</v>
      </c>
      <c r="B32" s="31">
        <v>658</v>
      </c>
      <c r="D32" t="s">
        <v>45</v>
      </c>
      <c r="E32" s="47">
        <v>6.7472646917074268E-3</v>
      </c>
    </row>
    <row r="33" spans="1:5">
      <c r="A33" t="s">
        <v>338</v>
      </c>
      <c r="B33" s="31">
        <v>646</v>
      </c>
      <c r="D33" t="s">
        <v>338</v>
      </c>
      <c r="E33" s="47">
        <v>6.6242142717978696E-3</v>
      </c>
    </row>
    <row r="34" spans="1:5">
      <c r="A34" t="s">
        <v>341</v>
      </c>
      <c r="B34" s="31">
        <v>643</v>
      </c>
      <c r="D34" t="s">
        <v>341</v>
      </c>
      <c r="E34" s="47">
        <v>6.5934516668204801E-3</v>
      </c>
    </row>
    <row r="35" spans="1:5">
      <c r="A35" t="s">
        <v>178</v>
      </c>
      <c r="B35" s="31">
        <v>635</v>
      </c>
      <c r="D35" t="s">
        <v>178</v>
      </c>
      <c r="E35" s="47">
        <v>6.5114180535474414E-3</v>
      </c>
    </row>
    <row r="36" spans="1:5">
      <c r="A36" t="s">
        <v>47</v>
      </c>
      <c r="B36" s="31">
        <v>629</v>
      </c>
      <c r="D36" t="s">
        <v>47</v>
      </c>
      <c r="E36" s="47">
        <v>6.4498928435926623E-3</v>
      </c>
    </row>
    <row r="37" spans="1:5">
      <c r="A37" t="s">
        <v>188</v>
      </c>
      <c r="B37" s="31">
        <v>621</v>
      </c>
      <c r="D37" t="s">
        <v>188</v>
      </c>
      <c r="E37" s="47">
        <v>6.3678592303196236E-3</v>
      </c>
    </row>
    <row r="38" spans="1:5">
      <c r="A38" t="s">
        <v>36</v>
      </c>
      <c r="B38" s="31">
        <v>611</v>
      </c>
      <c r="D38" t="s">
        <v>36</v>
      </c>
      <c r="E38" s="47">
        <v>6.2653172137283253E-3</v>
      </c>
    </row>
    <row r="39" spans="1:5">
      <c r="A39" t="s">
        <v>62</v>
      </c>
      <c r="B39" s="31">
        <v>602</v>
      </c>
      <c r="D39" t="s">
        <v>62</v>
      </c>
      <c r="E39" s="47">
        <v>6.1730293987961567E-3</v>
      </c>
    </row>
    <row r="40" spans="1:5">
      <c r="A40" t="s">
        <v>11</v>
      </c>
      <c r="B40" s="31">
        <v>589</v>
      </c>
      <c r="D40" t="s">
        <v>11</v>
      </c>
      <c r="E40" s="47">
        <v>6.0397247772274688E-3</v>
      </c>
    </row>
    <row r="41" spans="1:5">
      <c r="A41" t="s">
        <v>202</v>
      </c>
      <c r="B41" s="31">
        <v>574</v>
      </c>
      <c r="D41" t="s">
        <v>202</v>
      </c>
      <c r="E41" s="47">
        <v>5.8859117523405212E-3</v>
      </c>
    </row>
    <row r="42" spans="1:5">
      <c r="A42" t="s">
        <v>101</v>
      </c>
      <c r="B42" s="31">
        <v>551</v>
      </c>
      <c r="D42" t="s">
        <v>101</v>
      </c>
      <c r="E42" s="47">
        <v>5.6500651141805358E-3</v>
      </c>
    </row>
    <row r="43" spans="1:5">
      <c r="A43" t="s">
        <v>344</v>
      </c>
      <c r="B43" s="31">
        <v>545</v>
      </c>
      <c r="D43" t="s">
        <v>344</v>
      </c>
      <c r="E43" s="47">
        <v>5.5885399042257568E-3</v>
      </c>
    </row>
    <row r="44" spans="1:5">
      <c r="A44" t="s">
        <v>262</v>
      </c>
      <c r="B44" s="31">
        <v>532</v>
      </c>
      <c r="D44" t="s">
        <v>262</v>
      </c>
      <c r="E44" s="47">
        <v>5.4552352826570689E-3</v>
      </c>
    </row>
    <row r="45" spans="1:5">
      <c r="A45" t="s">
        <v>88</v>
      </c>
      <c r="B45" s="31">
        <v>529</v>
      </c>
      <c r="D45" t="s">
        <v>88</v>
      </c>
      <c r="E45" s="47">
        <v>5.4244726776796794E-3</v>
      </c>
    </row>
    <row r="46" spans="1:5">
      <c r="A46" t="s">
        <v>143</v>
      </c>
      <c r="B46" s="31">
        <v>524</v>
      </c>
      <c r="D46" t="s">
        <v>143</v>
      </c>
      <c r="E46" s="47">
        <v>5.3732016693840302E-3</v>
      </c>
    </row>
    <row r="47" spans="1:5">
      <c r="A47" t="s">
        <v>205</v>
      </c>
      <c r="B47" s="31">
        <v>518</v>
      </c>
      <c r="D47" t="s">
        <v>205</v>
      </c>
      <c r="E47" s="47">
        <v>5.3116764594292511E-3</v>
      </c>
    </row>
    <row r="48" spans="1:5">
      <c r="A48" t="s">
        <v>66</v>
      </c>
      <c r="B48" s="31">
        <v>517</v>
      </c>
      <c r="D48" t="s">
        <v>66</v>
      </c>
      <c r="E48" s="47">
        <v>5.3014222577701213E-3</v>
      </c>
    </row>
    <row r="49" spans="1:5">
      <c r="A49" t="s">
        <v>257</v>
      </c>
      <c r="B49" s="31">
        <v>513</v>
      </c>
      <c r="D49" t="s">
        <v>257</v>
      </c>
      <c r="E49" s="47">
        <v>5.2604054511336019E-3</v>
      </c>
    </row>
    <row r="50" spans="1:5">
      <c r="A50" t="s">
        <v>224</v>
      </c>
      <c r="B50" s="31">
        <v>512</v>
      </c>
      <c r="D50" t="s">
        <v>224</v>
      </c>
      <c r="E50" s="47">
        <v>5.2501512494744721E-3</v>
      </c>
    </row>
    <row r="51" spans="1:5">
      <c r="A51" t="s">
        <v>204</v>
      </c>
      <c r="B51" s="31">
        <v>510</v>
      </c>
      <c r="D51" t="s">
        <v>204</v>
      </c>
      <c r="E51" s="47">
        <v>5.2296428461562124E-3</v>
      </c>
    </row>
    <row r="52" spans="1:5">
      <c r="A52" t="s">
        <v>197</v>
      </c>
      <c r="B52" s="31">
        <v>506</v>
      </c>
      <c r="D52" t="s">
        <v>197</v>
      </c>
      <c r="E52" s="47">
        <v>5.1886260395196931E-3</v>
      </c>
    </row>
    <row r="53" spans="1:5">
      <c r="A53" t="s">
        <v>313</v>
      </c>
      <c r="B53" s="31">
        <v>506</v>
      </c>
      <c r="D53" t="s">
        <v>313</v>
      </c>
      <c r="E53" s="47">
        <v>5.1886260395196931E-3</v>
      </c>
    </row>
    <row r="54" spans="1:5">
      <c r="A54" t="s">
        <v>416</v>
      </c>
      <c r="B54" s="31">
        <v>505</v>
      </c>
      <c r="D54" t="s">
        <v>416</v>
      </c>
      <c r="E54" s="47">
        <v>5.1783718378605632E-3</v>
      </c>
    </row>
    <row r="55" spans="1:5">
      <c r="A55" t="s">
        <v>37</v>
      </c>
      <c r="B55" s="31">
        <v>502</v>
      </c>
      <c r="D55" t="s">
        <v>37</v>
      </c>
      <c r="E55" s="47">
        <v>5.1476092328831737E-3</v>
      </c>
    </row>
    <row r="56" spans="1:5">
      <c r="A56" t="s">
        <v>42</v>
      </c>
      <c r="B56" s="31">
        <v>496</v>
      </c>
      <c r="D56" t="s">
        <v>42</v>
      </c>
      <c r="E56" s="47">
        <v>5.0860840229283947E-3</v>
      </c>
    </row>
    <row r="57" spans="1:5">
      <c r="A57" t="s">
        <v>345</v>
      </c>
      <c r="B57" s="31">
        <v>489</v>
      </c>
      <c r="D57" t="s">
        <v>345</v>
      </c>
      <c r="E57" s="47">
        <v>5.0143046113144858E-3</v>
      </c>
    </row>
    <row r="58" spans="1:5">
      <c r="A58" t="s">
        <v>242</v>
      </c>
      <c r="B58" s="31">
        <v>484</v>
      </c>
      <c r="D58" t="s">
        <v>242</v>
      </c>
      <c r="E58" s="47">
        <v>4.9630336030188366E-3</v>
      </c>
    </row>
    <row r="59" spans="1:5">
      <c r="A59" t="s">
        <v>358</v>
      </c>
      <c r="B59" s="31">
        <v>480</v>
      </c>
      <c r="D59" t="s">
        <v>358</v>
      </c>
      <c r="E59" s="47">
        <v>4.9220167963823173E-3</v>
      </c>
    </row>
    <row r="60" spans="1:5">
      <c r="A60" t="s">
        <v>141</v>
      </c>
      <c r="B60" s="31">
        <v>478</v>
      </c>
      <c r="D60" t="s">
        <v>141</v>
      </c>
      <c r="E60" s="47">
        <v>4.9015083930640576E-3</v>
      </c>
    </row>
    <row r="61" spans="1:5">
      <c r="A61" t="s">
        <v>216</v>
      </c>
      <c r="B61" s="31">
        <v>477</v>
      </c>
      <c r="D61" t="s">
        <v>216</v>
      </c>
      <c r="E61" s="47">
        <v>4.8912541914049278E-3</v>
      </c>
    </row>
    <row r="62" spans="1:5">
      <c r="A62" t="s">
        <v>89</v>
      </c>
      <c r="B62" s="31">
        <v>464</v>
      </c>
      <c r="D62" t="s">
        <v>89</v>
      </c>
      <c r="E62" s="47">
        <v>4.7579495698362407E-3</v>
      </c>
    </row>
    <row r="63" spans="1:5">
      <c r="A63" t="s">
        <v>147</v>
      </c>
      <c r="B63" s="31">
        <v>460</v>
      </c>
      <c r="D63" t="s">
        <v>147</v>
      </c>
      <c r="E63" s="47">
        <v>4.7169327631997214E-3</v>
      </c>
    </row>
    <row r="64" spans="1:5">
      <c r="A64" t="s">
        <v>417</v>
      </c>
      <c r="B64" s="31">
        <v>459</v>
      </c>
      <c r="D64" t="s">
        <v>417</v>
      </c>
      <c r="E64" s="47">
        <v>4.7066785615405915E-3</v>
      </c>
    </row>
    <row r="65" spans="1:5">
      <c r="A65" t="s">
        <v>59</v>
      </c>
      <c r="B65" s="31">
        <v>447</v>
      </c>
      <c r="D65" t="s">
        <v>59</v>
      </c>
      <c r="E65" s="47">
        <v>4.5836281416310335E-3</v>
      </c>
    </row>
    <row r="66" spans="1:5">
      <c r="A66" t="s">
        <v>217</v>
      </c>
      <c r="B66" s="31">
        <v>440</v>
      </c>
      <c r="D66" t="s">
        <v>217</v>
      </c>
      <c r="E66" s="47">
        <v>4.5118487300171246E-3</v>
      </c>
    </row>
    <row r="67" spans="1:5">
      <c r="A67" t="s">
        <v>331</v>
      </c>
      <c r="B67" s="31">
        <v>434</v>
      </c>
      <c r="D67" t="s">
        <v>331</v>
      </c>
      <c r="E67" s="47">
        <v>4.4503235200623456E-3</v>
      </c>
    </row>
    <row r="68" spans="1:5">
      <c r="A68" t="s">
        <v>131</v>
      </c>
      <c r="B68" s="31">
        <v>431</v>
      </c>
      <c r="D68" t="s">
        <v>131</v>
      </c>
      <c r="E68" s="47">
        <v>4.4195609150849561E-3</v>
      </c>
    </row>
    <row r="69" spans="1:5">
      <c r="A69" t="s">
        <v>24</v>
      </c>
      <c r="B69" s="31">
        <v>427</v>
      </c>
      <c r="D69" t="s">
        <v>24</v>
      </c>
      <c r="E69" s="47">
        <v>4.3785441084484367E-3</v>
      </c>
    </row>
    <row r="70" spans="1:5">
      <c r="A70" t="s">
        <v>229</v>
      </c>
      <c r="B70" s="31">
        <v>426</v>
      </c>
      <c r="D70" t="s">
        <v>229</v>
      </c>
      <c r="E70" s="47">
        <v>4.3682899067893069E-3</v>
      </c>
    </row>
    <row r="71" spans="1:5">
      <c r="A71" t="s">
        <v>152</v>
      </c>
      <c r="B71" s="31">
        <v>421</v>
      </c>
      <c r="D71" t="s">
        <v>152</v>
      </c>
      <c r="E71" s="47">
        <v>4.3170188984936577E-3</v>
      </c>
    </row>
    <row r="72" spans="1:5">
      <c r="A72" t="s">
        <v>221</v>
      </c>
      <c r="B72" s="31">
        <v>421</v>
      </c>
      <c r="D72" t="s">
        <v>221</v>
      </c>
      <c r="E72" s="47">
        <v>4.3170188984936577E-3</v>
      </c>
    </row>
    <row r="73" spans="1:5">
      <c r="A73" t="s">
        <v>145</v>
      </c>
      <c r="B73" s="31">
        <v>404</v>
      </c>
      <c r="D73" t="s">
        <v>145</v>
      </c>
      <c r="E73" s="47">
        <v>4.1426974702884504E-3</v>
      </c>
    </row>
    <row r="74" spans="1:5">
      <c r="A74" t="s">
        <v>173</v>
      </c>
      <c r="B74" s="31">
        <v>392</v>
      </c>
      <c r="D74" t="s">
        <v>173</v>
      </c>
      <c r="E74" s="47">
        <v>4.0196470503788924E-3</v>
      </c>
    </row>
    <row r="75" spans="1:5">
      <c r="A75" t="s">
        <v>22</v>
      </c>
      <c r="B75" s="31">
        <v>392</v>
      </c>
      <c r="D75" t="s">
        <v>22</v>
      </c>
      <c r="E75" s="47">
        <v>4.0196470503788924E-3</v>
      </c>
    </row>
    <row r="76" spans="1:5">
      <c r="A76" t="s">
        <v>186</v>
      </c>
      <c r="B76" s="31">
        <v>388</v>
      </c>
      <c r="D76" t="s">
        <v>186</v>
      </c>
      <c r="E76" s="47">
        <v>3.9786302437423739E-3</v>
      </c>
    </row>
    <row r="77" spans="1:5">
      <c r="A77" t="s">
        <v>20</v>
      </c>
      <c r="B77" s="31">
        <v>386</v>
      </c>
      <c r="D77" t="s">
        <v>20</v>
      </c>
      <c r="E77" s="47">
        <v>3.9581218404241142E-3</v>
      </c>
    </row>
    <row r="78" spans="1:5">
      <c r="A78" t="s">
        <v>256</v>
      </c>
      <c r="B78" s="31">
        <v>382</v>
      </c>
      <c r="D78" t="s">
        <v>256</v>
      </c>
      <c r="E78" s="47">
        <v>3.9171050337875948E-3</v>
      </c>
    </row>
    <row r="79" spans="1:5">
      <c r="A79" t="s">
        <v>220</v>
      </c>
      <c r="B79" s="31">
        <v>382</v>
      </c>
      <c r="D79" t="s">
        <v>220</v>
      </c>
      <c r="E79" s="47">
        <v>3.9171050337875948E-3</v>
      </c>
    </row>
    <row r="80" spans="1:5">
      <c r="A80" t="s">
        <v>29</v>
      </c>
      <c r="B80" s="31">
        <v>369</v>
      </c>
      <c r="D80" t="s">
        <v>29</v>
      </c>
      <c r="E80" s="47">
        <v>3.7838004122189065E-3</v>
      </c>
    </row>
    <row r="81" spans="1:5">
      <c r="A81" t="s">
        <v>320</v>
      </c>
      <c r="B81" s="31">
        <v>367</v>
      </c>
      <c r="D81" t="s">
        <v>320</v>
      </c>
      <c r="E81" s="47">
        <v>3.7632920089006468E-3</v>
      </c>
    </row>
    <row r="82" spans="1:5">
      <c r="A82" t="s">
        <v>68</v>
      </c>
      <c r="B82" s="31">
        <v>367</v>
      </c>
      <c r="D82" t="s">
        <v>68</v>
      </c>
      <c r="E82" s="47">
        <v>3.7632920089006468E-3</v>
      </c>
    </row>
    <row r="83" spans="1:5">
      <c r="A83" t="s">
        <v>100</v>
      </c>
      <c r="B83" s="31">
        <v>367</v>
      </c>
      <c r="D83" t="s">
        <v>100</v>
      </c>
      <c r="E83" s="47">
        <v>3.7632920089006468E-3</v>
      </c>
    </row>
    <row r="84" spans="1:5">
      <c r="A84" t="s">
        <v>137</v>
      </c>
      <c r="B84" s="31">
        <v>357</v>
      </c>
      <c r="D84" t="s">
        <v>137</v>
      </c>
      <c r="E84" s="47">
        <v>3.6607499923093489E-3</v>
      </c>
    </row>
    <row r="85" spans="1:5">
      <c r="A85" t="s">
        <v>432</v>
      </c>
      <c r="B85" s="31">
        <v>356</v>
      </c>
      <c r="D85" t="s">
        <v>432</v>
      </c>
      <c r="E85" s="47">
        <v>3.650495790650219E-3</v>
      </c>
    </row>
    <row r="86" spans="1:5">
      <c r="A86" t="s">
        <v>212</v>
      </c>
      <c r="B86" s="31">
        <v>354</v>
      </c>
      <c r="D86" t="s">
        <v>212</v>
      </c>
      <c r="E86" s="47">
        <v>3.6299873873319594E-3</v>
      </c>
    </row>
    <row r="87" spans="1:5">
      <c r="A87" t="s">
        <v>290</v>
      </c>
      <c r="B87" s="31">
        <v>347</v>
      </c>
      <c r="D87" t="s">
        <v>290</v>
      </c>
      <c r="E87" s="47">
        <v>3.5582079757180505E-3</v>
      </c>
    </row>
    <row r="88" spans="1:5">
      <c r="A88" t="s">
        <v>279</v>
      </c>
      <c r="B88" s="31">
        <v>342</v>
      </c>
      <c r="D88" t="s">
        <v>279</v>
      </c>
      <c r="E88" s="47">
        <v>3.5069369674224013E-3</v>
      </c>
    </row>
    <row r="89" spans="1:5">
      <c r="A89" t="s">
        <v>97</v>
      </c>
      <c r="B89" s="31">
        <v>339</v>
      </c>
      <c r="D89" t="s">
        <v>97</v>
      </c>
      <c r="E89" s="47">
        <v>3.4761743624450118E-3</v>
      </c>
    </row>
    <row r="90" spans="1:5">
      <c r="A90" t="s">
        <v>249</v>
      </c>
      <c r="B90" s="31">
        <v>332</v>
      </c>
      <c r="D90" t="s">
        <v>249</v>
      </c>
      <c r="E90" s="47">
        <v>3.4043949508311029E-3</v>
      </c>
    </row>
    <row r="91" spans="1:5">
      <c r="A91" t="s">
        <v>243</v>
      </c>
      <c r="B91" s="31">
        <v>331</v>
      </c>
      <c r="D91" t="s">
        <v>243</v>
      </c>
      <c r="E91" s="47">
        <v>3.3941407491719731E-3</v>
      </c>
    </row>
    <row r="92" spans="1:5">
      <c r="A92" t="s">
        <v>160</v>
      </c>
      <c r="B92" s="31">
        <v>330</v>
      </c>
      <c r="D92" t="s">
        <v>160</v>
      </c>
      <c r="E92" s="47">
        <v>3.3838865475128432E-3</v>
      </c>
    </row>
    <row r="93" spans="1:5">
      <c r="A93" t="s">
        <v>95</v>
      </c>
      <c r="B93" s="31">
        <v>329</v>
      </c>
      <c r="D93" t="s">
        <v>95</v>
      </c>
      <c r="E93" s="47">
        <v>3.3736323458537134E-3</v>
      </c>
    </row>
    <row r="94" spans="1:5">
      <c r="A94" t="s">
        <v>23</v>
      </c>
      <c r="B94" s="31">
        <v>327</v>
      </c>
      <c r="D94" t="s">
        <v>23</v>
      </c>
      <c r="E94" s="47">
        <v>3.3531239425354537E-3</v>
      </c>
    </row>
    <row r="95" spans="1:5">
      <c r="A95" t="s">
        <v>128</v>
      </c>
      <c r="B95" s="31">
        <v>324</v>
      </c>
      <c r="D95" t="s">
        <v>128</v>
      </c>
      <c r="E95" s="47">
        <v>3.3223613375580642E-3</v>
      </c>
    </row>
    <row r="96" spans="1:5">
      <c r="A96" t="s">
        <v>314</v>
      </c>
      <c r="B96" s="31">
        <v>321</v>
      </c>
      <c r="D96" t="s">
        <v>314</v>
      </c>
      <c r="E96" s="47">
        <v>3.2915987325806751E-3</v>
      </c>
    </row>
    <row r="97" spans="1:5">
      <c r="A97" t="s">
        <v>187</v>
      </c>
      <c r="B97" s="31">
        <v>320</v>
      </c>
      <c r="D97" t="s">
        <v>187</v>
      </c>
      <c r="E97" s="47">
        <v>3.2813445309215453E-3</v>
      </c>
    </row>
    <row r="98" spans="1:5">
      <c r="A98" t="s">
        <v>9</v>
      </c>
      <c r="B98" s="31">
        <v>318</v>
      </c>
      <c r="D98" t="s">
        <v>9</v>
      </c>
      <c r="E98" s="47">
        <v>3.2608361276032856E-3</v>
      </c>
    </row>
    <row r="99" spans="1:5">
      <c r="A99" t="s">
        <v>69</v>
      </c>
      <c r="B99" s="31">
        <v>318</v>
      </c>
      <c r="D99" t="s">
        <v>69</v>
      </c>
      <c r="E99" s="47">
        <v>3.2608361276032856E-3</v>
      </c>
    </row>
    <row r="100" spans="1:5">
      <c r="A100" t="s">
        <v>333</v>
      </c>
      <c r="B100" s="31">
        <v>317</v>
      </c>
      <c r="D100" t="s">
        <v>333</v>
      </c>
      <c r="E100" s="47">
        <v>3.2505819259441558E-3</v>
      </c>
    </row>
    <row r="101" spans="1:5">
      <c r="A101" t="s">
        <v>235</v>
      </c>
      <c r="B101" s="31">
        <v>316</v>
      </c>
      <c r="D101" t="s">
        <v>235</v>
      </c>
      <c r="E101" s="47">
        <v>3.2403277242850259E-3</v>
      </c>
    </row>
    <row r="102" spans="1:5">
      <c r="A102" t="s">
        <v>287</v>
      </c>
      <c r="B102" s="31">
        <v>313</v>
      </c>
      <c r="D102" t="s">
        <v>287</v>
      </c>
      <c r="E102" s="47">
        <v>3.2095651193076364E-3</v>
      </c>
    </row>
    <row r="103" spans="1:5">
      <c r="A103" t="s">
        <v>51</v>
      </c>
      <c r="B103" s="31">
        <v>308</v>
      </c>
      <c r="D103" t="s">
        <v>51</v>
      </c>
      <c r="E103" s="47">
        <v>3.1582941110119872E-3</v>
      </c>
    </row>
    <row r="104" spans="1:5">
      <c r="A104" t="s">
        <v>324</v>
      </c>
      <c r="B104" s="31">
        <v>307</v>
      </c>
      <c r="D104" t="s">
        <v>324</v>
      </c>
      <c r="E104" s="47">
        <v>3.1480399093528574E-3</v>
      </c>
    </row>
    <row r="105" spans="1:5">
      <c r="A105" t="s">
        <v>359</v>
      </c>
      <c r="B105" s="31">
        <v>304</v>
      </c>
      <c r="D105" t="s">
        <v>359</v>
      </c>
      <c r="E105" s="47">
        <v>3.1172773043754679E-3</v>
      </c>
    </row>
    <row r="106" spans="1:5">
      <c r="A106" t="s">
        <v>346</v>
      </c>
      <c r="B106" s="31">
        <v>303</v>
      </c>
      <c r="D106" t="s">
        <v>346</v>
      </c>
      <c r="E106" s="47">
        <v>3.107023102716338E-3</v>
      </c>
    </row>
    <row r="107" spans="1:5">
      <c r="A107" t="s">
        <v>117</v>
      </c>
      <c r="B107" s="31">
        <v>303</v>
      </c>
      <c r="D107" t="s">
        <v>117</v>
      </c>
      <c r="E107" s="47">
        <v>3.107023102716338E-3</v>
      </c>
    </row>
    <row r="108" spans="1:5">
      <c r="A108" t="s">
        <v>58</v>
      </c>
      <c r="B108" s="31">
        <v>298</v>
      </c>
      <c r="D108" t="s">
        <v>58</v>
      </c>
      <c r="E108" s="47">
        <v>3.0557520944206888E-3</v>
      </c>
    </row>
    <row r="109" spans="1:5">
      <c r="A109" t="s">
        <v>48</v>
      </c>
      <c r="B109" s="31">
        <v>298</v>
      </c>
      <c r="D109" t="s">
        <v>48</v>
      </c>
      <c r="E109" s="47">
        <v>3.0557520944206888E-3</v>
      </c>
    </row>
    <row r="110" spans="1:5">
      <c r="A110" t="s">
        <v>315</v>
      </c>
      <c r="B110" s="31">
        <v>296</v>
      </c>
      <c r="D110" t="s">
        <v>315</v>
      </c>
      <c r="E110" s="47">
        <v>3.0352436911024292E-3</v>
      </c>
    </row>
    <row r="111" spans="1:5">
      <c r="A111" t="s">
        <v>196</v>
      </c>
      <c r="B111" s="31">
        <v>295</v>
      </c>
      <c r="D111" t="s">
        <v>196</v>
      </c>
      <c r="E111" s="47">
        <v>3.0249894894432993E-3</v>
      </c>
    </row>
    <row r="112" spans="1:5">
      <c r="A112" t="s">
        <v>199</v>
      </c>
      <c r="B112" s="31">
        <v>277</v>
      </c>
      <c r="D112" t="s">
        <v>199</v>
      </c>
      <c r="E112" s="47">
        <v>2.8404138595789627E-3</v>
      </c>
    </row>
    <row r="113" spans="1:5">
      <c r="A113" t="s">
        <v>102</v>
      </c>
      <c r="B113" s="31">
        <v>276</v>
      </c>
      <c r="D113" t="s">
        <v>102</v>
      </c>
      <c r="E113" s="47">
        <v>2.8301596579198328E-3</v>
      </c>
    </row>
    <row r="114" spans="1:5">
      <c r="A114" t="s">
        <v>35</v>
      </c>
      <c r="B114" s="31">
        <v>276</v>
      </c>
      <c r="D114" t="s">
        <v>35</v>
      </c>
      <c r="E114" s="47">
        <v>2.8301596579198328E-3</v>
      </c>
    </row>
    <row r="115" spans="1:5">
      <c r="A115" t="s">
        <v>41</v>
      </c>
      <c r="B115" s="31">
        <v>271</v>
      </c>
      <c r="D115" t="s">
        <v>41</v>
      </c>
      <c r="E115" s="47">
        <v>2.7788886496241836E-3</v>
      </c>
    </row>
    <row r="116" spans="1:5">
      <c r="A116" t="s">
        <v>385</v>
      </c>
      <c r="B116" s="31">
        <v>271</v>
      </c>
      <c r="D116" t="s">
        <v>385</v>
      </c>
      <c r="E116" s="47">
        <v>2.7788886496241836E-3</v>
      </c>
    </row>
    <row r="117" spans="1:5">
      <c r="A117" t="s">
        <v>67</v>
      </c>
      <c r="B117" s="31">
        <v>270</v>
      </c>
      <c r="D117" t="s">
        <v>67</v>
      </c>
      <c r="E117" s="47">
        <v>2.7686344479650538E-3</v>
      </c>
    </row>
    <row r="118" spans="1:5">
      <c r="A118" t="s">
        <v>297</v>
      </c>
      <c r="B118" s="31">
        <v>264</v>
      </c>
      <c r="D118" t="s">
        <v>297</v>
      </c>
      <c r="E118" s="47">
        <v>2.7071092380102748E-3</v>
      </c>
    </row>
    <row r="119" spans="1:5">
      <c r="A119" t="s">
        <v>148</v>
      </c>
      <c r="B119" s="31">
        <v>258</v>
      </c>
      <c r="D119" t="s">
        <v>148</v>
      </c>
      <c r="E119" s="47">
        <v>2.6455840280554957E-3</v>
      </c>
    </row>
    <row r="120" spans="1:5">
      <c r="A120" t="s">
        <v>383</v>
      </c>
      <c r="B120" s="31">
        <v>258</v>
      </c>
      <c r="D120" t="s">
        <v>383</v>
      </c>
      <c r="E120" s="47">
        <v>2.6455840280554957E-3</v>
      </c>
    </row>
    <row r="121" spans="1:5">
      <c r="A121" t="s">
        <v>263</v>
      </c>
      <c r="B121" s="31">
        <v>255</v>
      </c>
      <c r="D121" t="s">
        <v>263</v>
      </c>
      <c r="E121" s="47">
        <v>2.6148214230781062E-3</v>
      </c>
    </row>
    <row r="122" spans="1:5">
      <c r="A122" t="s">
        <v>214</v>
      </c>
      <c r="B122" s="31">
        <v>252</v>
      </c>
      <c r="D122" t="s">
        <v>214</v>
      </c>
      <c r="E122" s="47">
        <v>2.5840588181007167E-3</v>
      </c>
    </row>
    <row r="123" spans="1:5">
      <c r="A123" t="s">
        <v>306</v>
      </c>
      <c r="B123" s="31">
        <v>248</v>
      </c>
      <c r="D123" t="s">
        <v>306</v>
      </c>
      <c r="E123" s="47">
        <v>2.5430420114641973E-3</v>
      </c>
    </row>
    <row r="124" spans="1:5">
      <c r="A124" t="s">
        <v>46</v>
      </c>
      <c r="B124" s="31">
        <v>246</v>
      </c>
      <c r="D124" t="s">
        <v>46</v>
      </c>
      <c r="E124" s="47">
        <v>2.5225336081459377E-3</v>
      </c>
    </row>
    <row r="125" spans="1:5">
      <c r="A125" t="s">
        <v>91</v>
      </c>
      <c r="B125" s="31">
        <v>242</v>
      </c>
      <c r="D125" t="s">
        <v>91</v>
      </c>
      <c r="E125" s="47">
        <v>2.4815168015094183E-3</v>
      </c>
    </row>
    <row r="126" spans="1:5">
      <c r="A126" t="s">
        <v>65</v>
      </c>
      <c r="B126" s="31">
        <v>238</v>
      </c>
      <c r="D126" t="s">
        <v>65</v>
      </c>
      <c r="E126" s="47">
        <v>2.440499994872899E-3</v>
      </c>
    </row>
    <row r="127" spans="1:5">
      <c r="A127" t="s">
        <v>230</v>
      </c>
      <c r="B127" s="31">
        <v>238</v>
      </c>
      <c r="D127" t="s">
        <v>230</v>
      </c>
      <c r="E127" s="47">
        <v>2.440499994872899E-3</v>
      </c>
    </row>
    <row r="128" spans="1:5">
      <c r="A128" t="s">
        <v>18</v>
      </c>
      <c r="B128" s="31">
        <v>237</v>
      </c>
      <c r="D128" t="s">
        <v>18</v>
      </c>
      <c r="E128" s="47">
        <v>2.4302457932137696E-3</v>
      </c>
    </row>
    <row r="129" spans="1:5">
      <c r="A129" t="s">
        <v>99</v>
      </c>
      <c r="B129" s="31">
        <v>236</v>
      </c>
      <c r="D129" t="s">
        <v>99</v>
      </c>
      <c r="E129" s="47">
        <v>2.4199915915546397E-3</v>
      </c>
    </row>
    <row r="130" spans="1:5">
      <c r="A130" t="s">
        <v>231</v>
      </c>
      <c r="B130" s="31">
        <v>236</v>
      </c>
      <c r="D130" t="s">
        <v>231</v>
      </c>
      <c r="E130" s="47">
        <v>2.4199915915546397E-3</v>
      </c>
    </row>
    <row r="131" spans="1:5">
      <c r="A131" t="s">
        <v>191</v>
      </c>
      <c r="B131" s="31">
        <v>230</v>
      </c>
      <c r="D131" t="s">
        <v>191</v>
      </c>
      <c r="E131" s="47">
        <v>2.3584663815998607E-3</v>
      </c>
    </row>
    <row r="132" spans="1:5">
      <c r="A132" t="s">
        <v>19</v>
      </c>
      <c r="B132" s="31">
        <v>229</v>
      </c>
      <c r="D132" t="s">
        <v>19</v>
      </c>
      <c r="E132" s="47">
        <v>2.3482121799407308E-3</v>
      </c>
    </row>
    <row r="133" spans="1:5">
      <c r="A133" t="s">
        <v>73</v>
      </c>
      <c r="B133" s="31">
        <v>225</v>
      </c>
      <c r="D133" t="s">
        <v>73</v>
      </c>
      <c r="E133" s="47">
        <v>2.3071953733042115E-3</v>
      </c>
    </row>
    <row r="134" spans="1:5">
      <c r="A134" t="s">
        <v>343</v>
      </c>
      <c r="B134" s="31">
        <v>222</v>
      </c>
      <c r="D134" t="s">
        <v>343</v>
      </c>
      <c r="E134" s="47">
        <v>2.276432768326822E-3</v>
      </c>
    </row>
    <row r="135" spans="1:5">
      <c r="A135" t="s">
        <v>373</v>
      </c>
      <c r="B135" s="31">
        <v>220</v>
      </c>
      <c r="D135" t="s">
        <v>373</v>
      </c>
      <c r="E135" s="47">
        <v>2.2559243650085623E-3</v>
      </c>
    </row>
    <row r="136" spans="1:5">
      <c r="A136" t="s">
        <v>308</v>
      </c>
      <c r="B136" s="31">
        <v>220</v>
      </c>
      <c r="D136" t="s">
        <v>308</v>
      </c>
      <c r="E136" s="47">
        <v>2.2559243650085623E-3</v>
      </c>
    </row>
    <row r="137" spans="1:5">
      <c r="A137" t="s">
        <v>215</v>
      </c>
      <c r="B137" s="31">
        <v>220</v>
      </c>
      <c r="D137" t="s">
        <v>215</v>
      </c>
      <c r="E137" s="47">
        <v>2.2559243650085623E-3</v>
      </c>
    </row>
    <row r="138" spans="1:5">
      <c r="A138" t="s">
        <v>319</v>
      </c>
      <c r="B138" s="31">
        <v>216</v>
      </c>
      <c r="D138" t="s">
        <v>319</v>
      </c>
      <c r="E138" s="47">
        <v>2.2149075583720429E-3</v>
      </c>
    </row>
    <row r="139" spans="1:5">
      <c r="A139" t="s">
        <v>334</v>
      </c>
      <c r="B139" s="31">
        <v>215</v>
      </c>
      <c r="D139" t="s">
        <v>334</v>
      </c>
      <c r="E139" s="47">
        <v>2.2046533567129131E-3</v>
      </c>
    </row>
    <row r="140" spans="1:5">
      <c r="A140" t="s">
        <v>443</v>
      </c>
      <c r="B140" s="31">
        <v>215</v>
      </c>
      <c r="D140" t="s">
        <v>443</v>
      </c>
      <c r="E140" s="47">
        <v>2.2046533567129131E-3</v>
      </c>
    </row>
    <row r="141" spans="1:5">
      <c r="A141" t="s">
        <v>298</v>
      </c>
      <c r="B141" s="31">
        <v>213</v>
      </c>
      <c r="D141" t="s">
        <v>298</v>
      </c>
      <c r="E141" s="47">
        <v>2.1841449533946534E-3</v>
      </c>
    </row>
    <row r="142" spans="1:5">
      <c r="A142" t="s">
        <v>250</v>
      </c>
      <c r="B142" s="31">
        <v>213</v>
      </c>
      <c r="D142" t="s">
        <v>250</v>
      </c>
      <c r="E142" s="47">
        <v>2.1841449533946534E-3</v>
      </c>
    </row>
    <row r="143" spans="1:5">
      <c r="A143" t="s">
        <v>127</v>
      </c>
      <c r="B143" s="31">
        <v>212</v>
      </c>
      <c r="D143" t="s">
        <v>127</v>
      </c>
      <c r="E143" s="47">
        <v>2.1738907517355236E-3</v>
      </c>
    </row>
    <row r="144" spans="1:5">
      <c r="A144" t="s">
        <v>286</v>
      </c>
      <c r="B144" s="31">
        <v>211</v>
      </c>
      <c r="D144" t="s">
        <v>286</v>
      </c>
      <c r="E144" s="47">
        <v>2.1636365500763938E-3</v>
      </c>
    </row>
    <row r="145" spans="1:5">
      <c r="A145" t="s">
        <v>118</v>
      </c>
      <c r="B145" s="31">
        <v>209</v>
      </c>
      <c r="D145" t="s">
        <v>118</v>
      </c>
      <c r="E145" s="47">
        <v>2.1431281467581341E-3</v>
      </c>
    </row>
    <row r="146" spans="1:5">
      <c r="A146" t="s">
        <v>371</v>
      </c>
      <c r="B146" s="31">
        <v>209</v>
      </c>
      <c r="D146" t="s">
        <v>371</v>
      </c>
      <c r="E146" s="47">
        <v>2.1431281467581341E-3</v>
      </c>
    </row>
    <row r="147" spans="1:5">
      <c r="A147" t="s">
        <v>349</v>
      </c>
      <c r="B147" s="31">
        <v>207</v>
      </c>
      <c r="D147" t="s">
        <v>349</v>
      </c>
      <c r="E147" s="47">
        <v>2.1226197434398744E-3</v>
      </c>
    </row>
    <row r="148" spans="1:5">
      <c r="A148" t="s">
        <v>275</v>
      </c>
      <c r="B148" s="31">
        <v>206</v>
      </c>
      <c r="D148" t="s">
        <v>275</v>
      </c>
      <c r="E148" s="47">
        <v>2.1123655417807446E-3</v>
      </c>
    </row>
    <row r="149" spans="1:5">
      <c r="A149" t="s">
        <v>307</v>
      </c>
      <c r="B149" s="31">
        <v>205</v>
      </c>
      <c r="D149" t="s">
        <v>307</v>
      </c>
      <c r="E149" s="47">
        <v>2.1021113401216147E-3</v>
      </c>
    </row>
    <row r="150" spans="1:5">
      <c r="A150" t="s">
        <v>149</v>
      </c>
      <c r="B150" s="31">
        <v>203</v>
      </c>
      <c r="D150" t="s">
        <v>149</v>
      </c>
      <c r="E150" s="47">
        <v>2.081602936803355E-3</v>
      </c>
    </row>
    <row r="151" spans="1:5">
      <c r="A151" t="s">
        <v>318</v>
      </c>
      <c r="B151" s="31">
        <v>203</v>
      </c>
      <c r="D151" t="s">
        <v>318</v>
      </c>
      <c r="E151" s="47">
        <v>2.081602936803355E-3</v>
      </c>
    </row>
    <row r="152" spans="1:5">
      <c r="A152" t="s">
        <v>342</v>
      </c>
      <c r="B152" s="31">
        <v>197</v>
      </c>
      <c r="D152" t="s">
        <v>342</v>
      </c>
      <c r="E152" s="47">
        <v>2.020077726848576E-3</v>
      </c>
    </row>
    <row r="153" spans="1:5">
      <c r="A153" t="s">
        <v>200</v>
      </c>
      <c r="B153" s="31">
        <v>195</v>
      </c>
      <c r="D153" t="s">
        <v>200</v>
      </c>
      <c r="E153" s="47">
        <v>1.9995693235303163E-3</v>
      </c>
    </row>
    <row r="154" spans="1:5">
      <c r="A154" t="s">
        <v>115</v>
      </c>
      <c r="B154" s="31">
        <v>194</v>
      </c>
      <c r="D154" t="s">
        <v>115</v>
      </c>
      <c r="E154" s="47">
        <v>1.9893151218711869E-3</v>
      </c>
    </row>
    <row r="155" spans="1:5">
      <c r="A155" t="s">
        <v>208</v>
      </c>
      <c r="B155" s="31">
        <v>193</v>
      </c>
      <c r="D155" t="s">
        <v>208</v>
      </c>
      <c r="E155" s="47">
        <v>1.9790609202120571E-3</v>
      </c>
    </row>
    <row r="156" spans="1:5">
      <c r="A156" t="s">
        <v>206</v>
      </c>
      <c r="B156" s="31">
        <v>191</v>
      </c>
      <c r="D156" t="s">
        <v>206</v>
      </c>
      <c r="E156" s="47">
        <v>1.9585525168937974E-3</v>
      </c>
    </row>
    <row r="157" spans="1:5">
      <c r="A157" t="s">
        <v>291</v>
      </c>
      <c r="B157" s="31">
        <v>189</v>
      </c>
      <c r="D157" t="s">
        <v>291</v>
      </c>
      <c r="E157" s="47">
        <v>1.9380441135755375E-3</v>
      </c>
    </row>
    <row r="158" spans="1:5">
      <c r="A158" t="s">
        <v>340</v>
      </c>
      <c r="B158" s="31">
        <v>189</v>
      </c>
      <c r="D158" t="s">
        <v>340</v>
      </c>
      <c r="E158" s="47">
        <v>1.9380441135755375E-3</v>
      </c>
    </row>
    <row r="159" spans="1:5">
      <c r="A159" t="s">
        <v>335</v>
      </c>
      <c r="B159" s="31">
        <v>189</v>
      </c>
      <c r="D159" t="s">
        <v>335</v>
      </c>
      <c r="E159" s="47">
        <v>1.9380441135755375E-3</v>
      </c>
    </row>
    <row r="160" spans="1:5">
      <c r="A160" t="s">
        <v>323</v>
      </c>
      <c r="B160" s="31">
        <v>189</v>
      </c>
      <c r="D160" t="s">
        <v>323</v>
      </c>
      <c r="E160" s="47">
        <v>1.9380441135755375E-3</v>
      </c>
    </row>
    <row r="161" spans="1:5">
      <c r="A161" t="s">
        <v>295</v>
      </c>
      <c r="B161" s="31">
        <v>187</v>
      </c>
      <c r="D161" t="s">
        <v>295</v>
      </c>
      <c r="E161" s="47">
        <v>1.9175357102572778E-3</v>
      </c>
    </row>
    <row r="162" spans="1:5">
      <c r="A162" t="s">
        <v>161</v>
      </c>
      <c r="B162" s="31">
        <v>187</v>
      </c>
      <c r="D162" t="s">
        <v>161</v>
      </c>
      <c r="E162" s="47">
        <v>1.9175357102572778E-3</v>
      </c>
    </row>
    <row r="163" spans="1:5">
      <c r="A163" t="s">
        <v>207</v>
      </c>
      <c r="B163" s="31">
        <v>186</v>
      </c>
      <c r="D163" t="s">
        <v>207</v>
      </c>
      <c r="E163" s="47">
        <v>1.907281508598148E-3</v>
      </c>
    </row>
    <row r="164" spans="1:5">
      <c r="A164" t="s">
        <v>232</v>
      </c>
      <c r="B164" s="31">
        <v>185</v>
      </c>
      <c r="D164" t="s">
        <v>232</v>
      </c>
      <c r="E164" s="47">
        <v>1.8970273069390182E-3</v>
      </c>
    </row>
    <row r="165" spans="1:5">
      <c r="A165" t="s">
        <v>289</v>
      </c>
      <c r="B165" s="31">
        <v>185</v>
      </c>
      <c r="D165" t="s">
        <v>289</v>
      </c>
      <c r="E165" s="47">
        <v>1.8970273069390182E-3</v>
      </c>
    </row>
    <row r="166" spans="1:5">
      <c r="A166" t="s">
        <v>34</v>
      </c>
      <c r="B166" s="31">
        <v>185</v>
      </c>
      <c r="D166" t="s">
        <v>34</v>
      </c>
      <c r="E166" s="47">
        <v>1.8970273069390182E-3</v>
      </c>
    </row>
    <row r="167" spans="1:5">
      <c r="A167" t="s">
        <v>310</v>
      </c>
      <c r="B167" s="31">
        <v>184</v>
      </c>
      <c r="D167" t="s">
        <v>310</v>
      </c>
      <c r="E167" s="47">
        <v>1.8867731052798883E-3</v>
      </c>
    </row>
    <row r="168" spans="1:5">
      <c r="A168" t="s">
        <v>70</v>
      </c>
      <c r="B168" s="31">
        <v>183</v>
      </c>
      <c r="D168" t="s">
        <v>70</v>
      </c>
      <c r="E168" s="47">
        <v>1.8765189036207587E-3</v>
      </c>
    </row>
    <row r="169" spans="1:5">
      <c r="A169" t="s">
        <v>74</v>
      </c>
      <c r="B169" s="31">
        <v>182</v>
      </c>
      <c r="D169" t="s">
        <v>74</v>
      </c>
      <c r="E169" s="47">
        <v>1.8662647019616289E-3</v>
      </c>
    </row>
    <row r="170" spans="1:5">
      <c r="A170" t="s">
        <v>304</v>
      </c>
      <c r="B170" s="31">
        <v>181</v>
      </c>
      <c r="D170" t="s">
        <v>304</v>
      </c>
      <c r="E170" s="47">
        <v>1.856010500302499E-3</v>
      </c>
    </row>
    <row r="171" spans="1:5">
      <c r="A171" t="s">
        <v>305</v>
      </c>
      <c r="B171" s="31">
        <v>177</v>
      </c>
      <c r="D171" t="s">
        <v>305</v>
      </c>
      <c r="E171" s="47">
        <v>1.8149936936659797E-3</v>
      </c>
    </row>
    <row r="172" spans="1:5">
      <c r="A172" t="s">
        <v>238</v>
      </c>
      <c r="B172" s="31">
        <v>176</v>
      </c>
      <c r="D172" t="s">
        <v>238</v>
      </c>
      <c r="E172" s="47">
        <v>1.8047394920068498E-3</v>
      </c>
    </row>
    <row r="173" spans="1:5">
      <c r="A173" t="s">
        <v>93</v>
      </c>
      <c r="B173" s="31">
        <v>175</v>
      </c>
      <c r="D173" t="s">
        <v>93</v>
      </c>
      <c r="E173" s="47">
        <v>1.79448529034772E-3</v>
      </c>
    </row>
    <row r="174" spans="1:5">
      <c r="A174" t="s">
        <v>17</v>
      </c>
      <c r="B174" s="31">
        <v>172</v>
      </c>
      <c r="D174" t="s">
        <v>17</v>
      </c>
      <c r="E174" s="47">
        <v>1.7637226853703305E-3</v>
      </c>
    </row>
    <row r="175" spans="1:5">
      <c r="A175" t="s">
        <v>104</v>
      </c>
      <c r="B175" s="31">
        <v>172</v>
      </c>
      <c r="D175" t="s">
        <v>104</v>
      </c>
      <c r="E175" s="47">
        <v>1.7637226853703305E-3</v>
      </c>
    </row>
    <row r="176" spans="1:5">
      <c r="A176" t="s">
        <v>122</v>
      </c>
      <c r="B176" s="31">
        <v>171</v>
      </c>
      <c r="D176" t="s">
        <v>122</v>
      </c>
      <c r="E176" s="47">
        <v>1.7534684837112006E-3</v>
      </c>
    </row>
    <row r="177" spans="1:5">
      <c r="A177" t="s">
        <v>138</v>
      </c>
      <c r="B177" s="31">
        <v>170</v>
      </c>
      <c r="D177" t="s">
        <v>138</v>
      </c>
      <c r="E177" s="47">
        <v>1.7432142820520708E-3</v>
      </c>
    </row>
    <row r="178" spans="1:5">
      <c r="A178" t="s">
        <v>294</v>
      </c>
      <c r="B178" s="31">
        <v>167</v>
      </c>
      <c r="D178" t="s">
        <v>294</v>
      </c>
      <c r="E178" s="47">
        <v>1.7124516770746813E-3</v>
      </c>
    </row>
    <row r="179" spans="1:5">
      <c r="A179" t="s">
        <v>113</v>
      </c>
      <c r="B179" s="31">
        <v>166</v>
      </c>
      <c r="D179" t="s">
        <v>113</v>
      </c>
      <c r="E179" s="47">
        <v>1.7021974754155515E-3</v>
      </c>
    </row>
    <row r="180" spans="1:5">
      <c r="A180" t="s">
        <v>108</v>
      </c>
      <c r="B180" s="31">
        <v>165</v>
      </c>
      <c r="D180" t="s">
        <v>108</v>
      </c>
      <c r="E180" s="47">
        <v>1.6919432737564216E-3</v>
      </c>
    </row>
    <row r="181" spans="1:5">
      <c r="A181" t="s">
        <v>284</v>
      </c>
      <c r="B181" s="31">
        <v>165</v>
      </c>
      <c r="D181" t="s">
        <v>284</v>
      </c>
      <c r="E181" s="47">
        <v>1.6919432737564216E-3</v>
      </c>
    </row>
    <row r="182" spans="1:5">
      <c r="A182" t="s">
        <v>408</v>
      </c>
      <c r="B182" s="31">
        <v>164</v>
      </c>
      <c r="D182" t="s">
        <v>408</v>
      </c>
      <c r="E182" s="47">
        <v>1.6816890720972918E-3</v>
      </c>
    </row>
    <row r="183" spans="1:5">
      <c r="A183" t="s">
        <v>75</v>
      </c>
      <c r="B183" s="31">
        <v>163</v>
      </c>
      <c r="D183" t="s">
        <v>75</v>
      </c>
      <c r="E183" s="47">
        <v>1.6714348704381619E-3</v>
      </c>
    </row>
    <row r="184" spans="1:5">
      <c r="A184" t="s">
        <v>39</v>
      </c>
      <c r="B184" s="31">
        <v>162</v>
      </c>
      <c r="D184" t="s">
        <v>39</v>
      </c>
      <c r="E184" s="47">
        <v>1.6611806687790321E-3</v>
      </c>
    </row>
    <row r="185" spans="1:5">
      <c r="A185" t="s">
        <v>146</v>
      </c>
      <c r="B185" s="31">
        <v>161</v>
      </c>
      <c r="D185" t="s">
        <v>146</v>
      </c>
      <c r="E185" s="47">
        <v>1.6509264671199025E-3</v>
      </c>
    </row>
    <row r="186" spans="1:5">
      <c r="A186" t="s">
        <v>190</v>
      </c>
      <c r="B186" s="31">
        <v>159</v>
      </c>
      <c r="D186" t="s">
        <v>190</v>
      </c>
      <c r="E186" s="47">
        <v>1.6304180638016428E-3</v>
      </c>
    </row>
    <row r="187" spans="1:5">
      <c r="A187" t="s">
        <v>192</v>
      </c>
      <c r="B187" s="31">
        <v>158</v>
      </c>
      <c r="D187" t="s">
        <v>192</v>
      </c>
      <c r="E187" s="47">
        <v>1.620163862142513E-3</v>
      </c>
    </row>
    <row r="188" spans="1:5">
      <c r="A188" t="s">
        <v>129</v>
      </c>
      <c r="B188" s="31">
        <v>157</v>
      </c>
      <c r="D188" t="s">
        <v>129</v>
      </c>
      <c r="E188" s="47">
        <v>1.6099096604833831E-3</v>
      </c>
    </row>
    <row r="189" spans="1:5">
      <c r="A189" t="s">
        <v>116</v>
      </c>
      <c r="B189" s="31">
        <v>157</v>
      </c>
      <c r="D189" t="s">
        <v>116</v>
      </c>
      <c r="E189" s="47">
        <v>1.6099096604833831E-3</v>
      </c>
    </row>
    <row r="190" spans="1:5">
      <c r="A190" t="s">
        <v>330</v>
      </c>
      <c r="B190" s="31">
        <v>157</v>
      </c>
      <c r="D190" t="s">
        <v>330</v>
      </c>
      <c r="E190" s="47">
        <v>1.6099096604833831E-3</v>
      </c>
    </row>
    <row r="191" spans="1:5">
      <c r="A191" t="s">
        <v>15</v>
      </c>
      <c r="B191" s="31">
        <v>156</v>
      </c>
      <c r="D191" t="s">
        <v>15</v>
      </c>
      <c r="E191" s="47">
        <v>1.5996554588242533E-3</v>
      </c>
    </row>
    <row r="192" spans="1:5">
      <c r="A192" t="s">
        <v>339</v>
      </c>
      <c r="B192" s="31">
        <v>156</v>
      </c>
      <c r="D192" t="s">
        <v>339</v>
      </c>
      <c r="E192" s="47">
        <v>1.5996554588242533E-3</v>
      </c>
    </row>
    <row r="193" spans="1:5">
      <c r="A193" t="s">
        <v>43</v>
      </c>
      <c r="B193" s="31">
        <v>154</v>
      </c>
      <c r="D193" t="s">
        <v>43</v>
      </c>
      <c r="E193" s="47">
        <v>1.5791470555059936E-3</v>
      </c>
    </row>
    <row r="194" spans="1:5">
      <c r="A194" t="s">
        <v>26</v>
      </c>
      <c r="B194" s="31">
        <v>154</v>
      </c>
      <c r="D194" t="s">
        <v>26</v>
      </c>
      <c r="E194" s="47">
        <v>1.5791470555059936E-3</v>
      </c>
    </row>
    <row r="195" spans="1:5">
      <c r="A195" t="s">
        <v>246</v>
      </c>
      <c r="B195" s="31">
        <v>152</v>
      </c>
      <c r="D195" t="s">
        <v>246</v>
      </c>
      <c r="E195" s="47">
        <v>1.5586386521877339E-3</v>
      </c>
    </row>
    <row r="196" spans="1:5">
      <c r="A196" t="s">
        <v>162</v>
      </c>
      <c r="B196" s="31">
        <v>151</v>
      </c>
      <c r="D196" t="s">
        <v>162</v>
      </c>
      <c r="E196" s="47">
        <v>1.5483844505286041E-3</v>
      </c>
    </row>
    <row r="197" spans="1:5">
      <c r="A197" t="s">
        <v>10</v>
      </c>
      <c r="B197" s="31">
        <v>150</v>
      </c>
      <c r="D197" t="s">
        <v>10</v>
      </c>
      <c r="E197" s="47">
        <v>1.5381302488694743E-3</v>
      </c>
    </row>
    <row r="198" spans="1:5">
      <c r="A198" t="s">
        <v>413</v>
      </c>
      <c r="B198" s="31">
        <v>149</v>
      </c>
      <c r="D198" t="s">
        <v>413</v>
      </c>
      <c r="E198" s="47">
        <v>1.5278760472103444E-3</v>
      </c>
    </row>
    <row r="199" spans="1:5">
      <c r="A199" t="s">
        <v>79</v>
      </c>
      <c r="B199" s="31">
        <v>147</v>
      </c>
      <c r="D199" t="s">
        <v>79</v>
      </c>
      <c r="E199" s="47">
        <v>1.5073676438920847E-3</v>
      </c>
    </row>
    <row r="200" spans="1:5">
      <c r="A200" t="s">
        <v>253</v>
      </c>
      <c r="B200" s="31">
        <v>147</v>
      </c>
      <c r="D200" t="s">
        <v>253</v>
      </c>
      <c r="E200" s="47">
        <v>1.5073676438920847E-3</v>
      </c>
    </row>
    <row r="201" spans="1:5">
      <c r="A201" t="s">
        <v>321</v>
      </c>
      <c r="B201" s="31">
        <v>147</v>
      </c>
      <c r="D201" t="s">
        <v>321</v>
      </c>
      <c r="E201" s="47">
        <v>1.5073676438920847E-3</v>
      </c>
    </row>
    <row r="202" spans="1:5">
      <c r="A202" t="s">
        <v>132</v>
      </c>
      <c r="B202" s="31">
        <v>147</v>
      </c>
      <c r="D202" t="s">
        <v>132</v>
      </c>
      <c r="E202" s="47">
        <v>1.5073676438920847E-3</v>
      </c>
    </row>
    <row r="203" spans="1:5">
      <c r="A203" t="s">
        <v>384</v>
      </c>
      <c r="B203" s="31">
        <v>146</v>
      </c>
      <c r="D203" t="s">
        <v>384</v>
      </c>
      <c r="E203" s="47">
        <v>1.4971134422329549E-3</v>
      </c>
    </row>
    <row r="204" spans="1:5">
      <c r="A204" t="s">
        <v>426</v>
      </c>
      <c r="B204" s="31">
        <v>145</v>
      </c>
      <c r="D204" t="s">
        <v>426</v>
      </c>
      <c r="E204" s="47">
        <v>1.4868592405738251E-3</v>
      </c>
    </row>
    <row r="205" spans="1:5">
      <c r="A205" t="s">
        <v>80</v>
      </c>
      <c r="B205" s="31">
        <v>144</v>
      </c>
      <c r="D205" t="s">
        <v>80</v>
      </c>
      <c r="E205" s="47">
        <v>1.4766050389146952E-3</v>
      </c>
    </row>
    <row r="206" spans="1:5">
      <c r="A206" t="s">
        <v>367</v>
      </c>
      <c r="B206" s="31">
        <v>143</v>
      </c>
      <c r="D206" t="s">
        <v>367</v>
      </c>
      <c r="E206" s="47">
        <v>1.4663508372555654E-3</v>
      </c>
    </row>
    <row r="207" spans="1:5">
      <c r="A207" t="s">
        <v>457</v>
      </c>
      <c r="B207" s="31">
        <v>142</v>
      </c>
      <c r="D207" t="s">
        <v>457</v>
      </c>
      <c r="E207" s="47">
        <v>1.4560966355964355E-3</v>
      </c>
    </row>
    <row r="208" spans="1:5">
      <c r="A208" t="s">
        <v>98</v>
      </c>
      <c r="B208" s="31">
        <v>142</v>
      </c>
      <c r="D208" t="s">
        <v>98</v>
      </c>
      <c r="E208" s="47">
        <v>1.4560966355964355E-3</v>
      </c>
    </row>
    <row r="209" spans="1:5">
      <c r="A209" t="s">
        <v>395</v>
      </c>
      <c r="B209" s="31">
        <v>140</v>
      </c>
      <c r="D209" t="s">
        <v>395</v>
      </c>
      <c r="E209" s="47">
        <v>1.4355882322781761E-3</v>
      </c>
    </row>
    <row r="210" spans="1:5">
      <c r="A210" t="s">
        <v>431</v>
      </c>
      <c r="B210" s="31">
        <v>139</v>
      </c>
      <c r="D210" t="s">
        <v>431</v>
      </c>
      <c r="E210" s="47">
        <v>1.4253340306190463E-3</v>
      </c>
    </row>
    <row r="211" spans="1:5">
      <c r="A211" t="s">
        <v>278</v>
      </c>
      <c r="B211" s="31">
        <v>138</v>
      </c>
      <c r="D211" t="s">
        <v>278</v>
      </c>
      <c r="E211" s="47">
        <v>1.4150798289599164E-3</v>
      </c>
    </row>
    <row r="212" spans="1:5">
      <c r="A212" t="s">
        <v>13</v>
      </c>
      <c r="B212" s="31">
        <v>138</v>
      </c>
      <c r="D212" t="s">
        <v>13</v>
      </c>
      <c r="E212" s="47">
        <v>1.4150798289599164E-3</v>
      </c>
    </row>
    <row r="213" spans="1:5">
      <c r="A213" t="s">
        <v>38</v>
      </c>
      <c r="B213" s="31">
        <v>137</v>
      </c>
      <c r="D213" t="s">
        <v>38</v>
      </c>
      <c r="E213" s="47">
        <v>1.4048256273007866E-3</v>
      </c>
    </row>
    <row r="214" spans="1:5">
      <c r="A214" t="s">
        <v>172</v>
      </c>
      <c r="B214" s="31">
        <v>137</v>
      </c>
      <c r="D214" t="s">
        <v>172</v>
      </c>
      <c r="E214" s="47">
        <v>1.4048256273007866E-3</v>
      </c>
    </row>
    <row r="215" spans="1:5">
      <c r="A215" t="s">
        <v>391</v>
      </c>
      <c r="B215" s="31">
        <v>136</v>
      </c>
      <c r="D215" t="s">
        <v>391</v>
      </c>
      <c r="E215" s="47">
        <v>1.3945714256416567E-3</v>
      </c>
    </row>
    <row r="216" spans="1:5">
      <c r="A216" t="s">
        <v>254</v>
      </c>
      <c r="B216" s="31">
        <v>136</v>
      </c>
      <c r="D216" t="s">
        <v>254</v>
      </c>
      <c r="E216" s="47">
        <v>1.3945714256416567E-3</v>
      </c>
    </row>
    <row r="217" spans="1:5">
      <c r="A217" t="s">
        <v>309</v>
      </c>
      <c r="B217" s="31">
        <v>135</v>
      </c>
      <c r="D217" t="s">
        <v>309</v>
      </c>
      <c r="E217" s="47">
        <v>1.3843172239825269E-3</v>
      </c>
    </row>
    <row r="218" spans="1:5">
      <c r="A218" t="s">
        <v>394</v>
      </c>
      <c r="B218" s="31">
        <v>134</v>
      </c>
      <c r="D218" t="s">
        <v>394</v>
      </c>
      <c r="E218" s="47">
        <v>1.3740630223233971E-3</v>
      </c>
    </row>
    <row r="219" spans="1:5">
      <c r="A219" t="s">
        <v>218</v>
      </c>
      <c r="B219" s="31">
        <v>131</v>
      </c>
      <c r="D219" t="s">
        <v>218</v>
      </c>
      <c r="E219" s="47">
        <v>1.3433004173460075E-3</v>
      </c>
    </row>
    <row r="220" spans="1:5">
      <c r="A220" t="s">
        <v>300</v>
      </c>
      <c r="B220" s="31">
        <v>131</v>
      </c>
      <c r="D220" t="s">
        <v>300</v>
      </c>
      <c r="E220" s="47">
        <v>1.3433004173460075E-3</v>
      </c>
    </row>
    <row r="221" spans="1:5">
      <c r="A221" t="s">
        <v>44</v>
      </c>
      <c r="B221" s="31">
        <v>131</v>
      </c>
      <c r="D221" t="s">
        <v>44</v>
      </c>
      <c r="E221" s="47">
        <v>1.3433004173460075E-3</v>
      </c>
    </row>
    <row r="222" spans="1:5">
      <c r="A222" t="s">
        <v>25</v>
      </c>
      <c r="B222" s="31">
        <v>130</v>
      </c>
      <c r="D222" t="s">
        <v>25</v>
      </c>
      <c r="E222" s="47">
        <v>1.3330462156868777E-3</v>
      </c>
    </row>
    <row r="223" spans="1:5">
      <c r="A223" t="s">
        <v>260</v>
      </c>
      <c r="B223" s="31">
        <v>130</v>
      </c>
      <c r="D223" t="s">
        <v>260</v>
      </c>
      <c r="E223" s="47">
        <v>1.3330462156868777E-3</v>
      </c>
    </row>
    <row r="224" spans="1:5">
      <c r="A224" t="s">
        <v>423</v>
      </c>
      <c r="B224" s="31">
        <v>129</v>
      </c>
      <c r="D224" t="s">
        <v>423</v>
      </c>
      <c r="E224" s="47">
        <v>1.3227920140277479E-3</v>
      </c>
    </row>
    <row r="225" spans="1:5">
      <c r="A225" t="s">
        <v>274</v>
      </c>
      <c r="B225" s="31">
        <v>128</v>
      </c>
      <c r="D225" t="s">
        <v>274</v>
      </c>
      <c r="E225" s="47">
        <v>1.312537812368618E-3</v>
      </c>
    </row>
    <row r="226" spans="1:5">
      <c r="A226" t="s">
        <v>21</v>
      </c>
      <c r="B226" s="31">
        <v>128</v>
      </c>
      <c r="D226" t="s">
        <v>21</v>
      </c>
      <c r="E226" s="47">
        <v>1.312537812368618E-3</v>
      </c>
    </row>
    <row r="227" spans="1:5">
      <c r="A227" t="s">
        <v>292</v>
      </c>
      <c r="B227" s="31">
        <v>128</v>
      </c>
      <c r="D227" t="s">
        <v>292</v>
      </c>
      <c r="E227" s="47">
        <v>1.312537812368618E-3</v>
      </c>
    </row>
    <row r="228" spans="1:5">
      <c r="A228" t="s">
        <v>327</v>
      </c>
      <c r="B228" s="31">
        <v>128</v>
      </c>
      <c r="D228" t="s">
        <v>327</v>
      </c>
      <c r="E228" s="47">
        <v>1.312537812368618E-3</v>
      </c>
    </row>
    <row r="229" spans="1:5">
      <c r="A229" t="s">
        <v>277</v>
      </c>
      <c r="B229" s="31">
        <v>125</v>
      </c>
      <c r="D229" t="s">
        <v>277</v>
      </c>
      <c r="E229" s="47">
        <v>1.2817752073912285E-3</v>
      </c>
    </row>
    <row r="230" spans="1:5">
      <c r="A230" t="s">
        <v>379</v>
      </c>
      <c r="B230" s="31">
        <v>124</v>
      </c>
      <c r="D230" t="s">
        <v>379</v>
      </c>
      <c r="E230" s="47">
        <v>1.2715210057320987E-3</v>
      </c>
    </row>
    <row r="231" spans="1:5">
      <c r="A231" t="s">
        <v>156</v>
      </c>
      <c r="B231" s="31">
        <v>124</v>
      </c>
      <c r="D231" t="s">
        <v>156</v>
      </c>
      <c r="E231" s="47">
        <v>1.2715210057320987E-3</v>
      </c>
    </row>
    <row r="232" spans="1:5">
      <c r="A232" t="s">
        <v>189</v>
      </c>
      <c r="B232" s="31">
        <v>123</v>
      </c>
      <c r="D232" t="s">
        <v>189</v>
      </c>
      <c r="E232" s="47">
        <v>1.2612668040729688E-3</v>
      </c>
    </row>
    <row r="233" spans="1:5">
      <c r="A233" t="s">
        <v>150</v>
      </c>
      <c r="B233" s="31">
        <v>123</v>
      </c>
      <c r="D233" t="s">
        <v>150</v>
      </c>
      <c r="E233" s="47">
        <v>1.2612668040729688E-3</v>
      </c>
    </row>
    <row r="234" spans="1:5">
      <c r="A234" t="s">
        <v>31</v>
      </c>
      <c r="B234" s="31">
        <v>123</v>
      </c>
      <c r="D234" t="s">
        <v>31</v>
      </c>
      <c r="E234" s="47">
        <v>1.2612668040729688E-3</v>
      </c>
    </row>
    <row r="235" spans="1:5">
      <c r="A235" t="s">
        <v>92</v>
      </c>
      <c r="B235" s="31">
        <v>123</v>
      </c>
      <c r="D235" t="s">
        <v>92</v>
      </c>
      <c r="E235" s="47">
        <v>1.2612668040729688E-3</v>
      </c>
    </row>
    <row r="236" spans="1:5">
      <c r="A236" t="s">
        <v>270</v>
      </c>
      <c r="B236" s="31">
        <v>123</v>
      </c>
      <c r="D236" t="s">
        <v>270</v>
      </c>
      <c r="E236" s="47">
        <v>1.2612668040729688E-3</v>
      </c>
    </row>
    <row r="237" spans="1:5">
      <c r="A237" t="s">
        <v>267</v>
      </c>
      <c r="B237" s="31">
        <v>118</v>
      </c>
      <c r="D237" t="s">
        <v>267</v>
      </c>
      <c r="E237" s="47">
        <v>1.2099957957773199E-3</v>
      </c>
    </row>
    <row r="238" spans="1:5">
      <c r="A238" t="s">
        <v>159</v>
      </c>
      <c r="B238" s="31">
        <v>118</v>
      </c>
      <c r="D238" t="s">
        <v>159</v>
      </c>
      <c r="E238" s="47">
        <v>1.2099957957773199E-3</v>
      </c>
    </row>
    <row r="239" spans="1:5">
      <c r="A239" t="s">
        <v>280</v>
      </c>
      <c r="B239" s="31">
        <v>116</v>
      </c>
      <c r="D239" t="s">
        <v>280</v>
      </c>
      <c r="E239" s="47">
        <v>1.1894873924590602E-3</v>
      </c>
    </row>
    <row r="240" spans="1:5">
      <c r="A240" t="s">
        <v>365</v>
      </c>
      <c r="B240" s="31">
        <v>114</v>
      </c>
      <c r="D240" t="s">
        <v>365</v>
      </c>
      <c r="E240" s="47">
        <v>1.1689789891408005E-3</v>
      </c>
    </row>
    <row r="241" spans="1:5">
      <c r="A241" t="s">
        <v>378</v>
      </c>
      <c r="B241" s="31">
        <v>113</v>
      </c>
      <c r="D241" t="s">
        <v>378</v>
      </c>
      <c r="E241" s="47">
        <v>1.1587247874816707E-3</v>
      </c>
    </row>
    <row r="242" spans="1:5">
      <c r="A242" t="s">
        <v>109</v>
      </c>
      <c r="B242" s="31">
        <v>112</v>
      </c>
      <c r="D242" t="s">
        <v>109</v>
      </c>
      <c r="E242" s="47">
        <v>1.1484705858225408E-3</v>
      </c>
    </row>
    <row r="243" spans="1:5">
      <c r="A243" t="s">
        <v>233</v>
      </c>
      <c r="B243" s="31">
        <v>111</v>
      </c>
      <c r="D243" t="s">
        <v>233</v>
      </c>
      <c r="E243" s="47">
        <v>1.138216384163411E-3</v>
      </c>
    </row>
    <row r="244" spans="1:5">
      <c r="A244" t="s">
        <v>171</v>
      </c>
      <c r="B244" s="31">
        <v>110</v>
      </c>
      <c r="D244" t="s">
        <v>171</v>
      </c>
      <c r="E244" s="47">
        <v>1.1279621825042812E-3</v>
      </c>
    </row>
    <row r="245" spans="1:5">
      <c r="A245" t="s">
        <v>120</v>
      </c>
      <c r="B245" s="31">
        <v>109</v>
      </c>
      <c r="D245" t="s">
        <v>120</v>
      </c>
      <c r="E245" s="47">
        <v>1.1177079808451513E-3</v>
      </c>
    </row>
    <row r="246" spans="1:5">
      <c r="A246" t="s">
        <v>390</v>
      </c>
      <c r="B246" s="31">
        <v>108</v>
      </c>
      <c r="D246" t="s">
        <v>390</v>
      </c>
      <c r="E246" s="47">
        <v>1.1074537791860215E-3</v>
      </c>
    </row>
    <row r="247" spans="1:5">
      <c r="A247" t="s">
        <v>276</v>
      </c>
      <c r="B247" s="31">
        <v>108</v>
      </c>
      <c r="D247" t="s">
        <v>276</v>
      </c>
      <c r="E247" s="47">
        <v>1.1074537791860215E-3</v>
      </c>
    </row>
    <row r="248" spans="1:5">
      <c r="A248" t="s">
        <v>410</v>
      </c>
      <c r="B248" s="31">
        <v>106</v>
      </c>
      <c r="D248" t="s">
        <v>410</v>
      </c>
      <c r="E248" s="47">
        <v>1.0869453758677618E-3</v>
      </c>
    </row>
    <row r="249" spans="1:5">
      <c r="A249" t="s">
        <v>400</v>
      </c>
      <c r="B249" s="31">
        <v>105</v>
      </c>
      <c r="D249" t="s">
        <v>400</v>
      </c>
      <c r="E249" s="47">
        <v>1.076691174208632E-3</v>
      </c>
    </row>
    <row r="250" spans="1:5">
      <c r="A250" t="s">
        <v>198</v>
      </c>
      <c r="B250" s="31">
        <v>105</v>
      </c>
      <c r="D250" t="s">
        <v>198</v>
      </c>
      <c r="E250" s="47">
        <v>1.076691174208632E-3</v>
      </c>
    </row>
    <row r="251" spans="1:5">
      <c r="A251" t="s">
        <v>303</v>
      </c>
      <c r="B251" s="31">
        <v>104</v>
      </c>
      <c r="D251" t="s">
        <v>303</v>
      </c>
      <c r="E251" s="47">
        <v>1.0664369725495021E-3</v>
      </c>
    </row>
    <row r="252" spans="1:5">
      <c r="A252" t="s">
        <v>164</v>
      </c>
      <c r="B252" s="31">
        <v>103</v>
      </c>
      <c r="D252" t="s">
        <v>164</v>
      </c>
      <c r="E252" s="47">
        <v>1.0561827708903723E-3</v>
      </c>
    </row>
    <row r="253" spans="1:5">
      <c r="A253" t="s">
        <v>244</v>
      </c>
      <c r="B253" s="31">
        <v>103</v>
      </c>
      <c r="D253" t="s">
        <v>244</v>
      </c>
      <c r="E253" s="47">
        <v>1.0561827708903723E-3</v>
      </c>
    </row>
    <row r="254" spans="1:5">
      <c r="A254" t="s">
        <v>316</v>
      </c>
      <c r="B254" s="31">
        <v>102</v>
      </c>
      <c r="D254" t="s">
        <v>316</v>
      </c>
      <c r="E254" s="47">
        <v>1.0459285692312424E-3</v>
      </c>
    </row>
    <row r="255" spans="1:5">
      <c r="A255" t="s">
        <v>387</v>
      </c>
      <c r="B255" s="31">
        <v>101</v>
      </c>
      <c r="D255" t="s">
        <v>387</v>
      </c>
      <c r="E255" s="47">
        <v>1.0356743675721126E-3</v>
      </c>
    </row>
    <row r="256" spans="1:5">
      <c r="A256" t="s">
        <v>411</v>
      </c>
      <c r="B256" s="31">
        <v>100</v>
      </c>
      <c r="D256" t="s">
        <v>411</v>
      </c>
      <c r="E256" s="47">
        <v>1.0254201659129828E-3</v>
      </c>
    </row>
    <row r="257" spans="1:5">
      <c r="A257" t="s">
        <v>389</v>
      </c>
      <c r="B257" s="31">
        <v>99</v>
      </c>
      <c r="D257" t="s">
        <v>389</v>
      </c>
      <c r="E257" s="47">
        <v>1.0151659642538529E-3</v>
      </c>
    </row>
    <row r="258" spans="1:5">
      <c r="A258" t="s">
        <v>322</v>
      </c>
      <c r="B258" s="31">
        <v>98</v>
      </c>
      <c r="D258" t="s">
        <v>322</v>
      </c>
      <c r="E258" s="47">
        <v>1.0049117625947231E-3</v>
      </c>
    </row>
    <row r="259" spans="1:5">
      <c r="A259" t="s">
        <v>94</v>
      </c>
      <c r="B259" s="31">
        <v>98</v>
      </c>
      <c r="D259" t="s">
        <v>94</v>
      </c>
      <c r="E259" s="47">
        <v>1.0049117625947231E-3</v>
      </c>
    </row>
    <row r="260" spans="1:5">
      <c r="A260" t="s">
        <v>96</v>
      </c>
      <c r="B260" s="31">
        <v>97</v>
      </c>
      <c r="D260" t="s">
        <v>96</v>
      </c>
      <c r="E260" s="47">
        <v>9.9465756093559347E-4</v>
      </c>
    </row>
    <row r="261" spans="1:5">
      <c r="A261" t="s">
        <v>169</v>
      </c>
      <c r="B261" s="31">
        <v>96</v>
      </c>
      <c r="D261" t="s">
        <v>169</v>
      </c>
      <c r="E261" s="47">
        <v>9.8440335927646363E-4</v>
      </c>
    </row>
    <row r="262" spans="1:5">
      <c r="A262" t="s">
        <v>332</v>
      </c>
      <c r="B262" s="31">
        <v>95</v>
      </c>
      <c r="D262" t="s">
        <v>332</v>
      </c>
      <c r="E262" s="47">
        <v>9.7414915761733368E-4</v>
      </c>
    </row>
    <row r="263" spans="1:5">
      <c r="A263" t="s">
        <v>112</v>
      </c>
      <c r="B263" s="31">
        <v>95</v>
      </c>
      <c r="D263" t="s">
        <v>112</v>
      </c>
      <c r="E263" s="47">
        <v>9.7414915761733368E-4</v>
      </c>
    </row>
    <row r="264" spans="1:5">
      <c r="A264" t="s">
        <v>179</v>
      </c>
      <c r="B264" s="31">
        <v>95</v>
      </c>
      <c r="D264" t="s">
        <v>179</v>
      </c>
      <c r="E264" s="47">
        <v>9.7414915761733368E-4</v>
      </c>
    </row>
    <row r="265" spans="1:5">
      <c r="A265" t="s">
        <v>440</v>
      </c>
      <c r="B265" s="31">
        <v>95</v>
      </c>
      <c r="D265" t="s">
        <v>440</v>
      </c>
      <c r="E265" s="47">
        <v>9.7414915761733368E-4</v>
      </c>
    </row>
    <row r="266" spans="1:5">
      <c r="A266" t="s">
        <v>255</v>
      </c>
      <c r="B266" s="31">
        <v>94</v>
      </c>
      <c r="D266" t="s">
        <v>255</v>
      </c>
      <c r="E266" s="47">
        <v>9.6389495595820384E-4</v>
      </c>
    </row>
    <row r="267" spans="1:5">
      <c r="A267" t="s">
        <v>40</v>
      </c>
      <c r="B267" s="31">
        <v>93</v>
      </c>
      <c r="D267" t="s">
        <v>40</v>
      </c>
      <c r="E267" s="47">
        <v>9.53640754299074E-4</v>
      </c>
    </row>
    <row r="268" spans="1:5">
      <c r="A268" t="s">
        <v>336</v>
      </c>
      <c r="B268" s="31">
        <v>92</v>
      </c>
      <c r="D268" t="s">
        <v>336</v>
      </c>
      <c r="E268" s="47">
        <v>9.4338655263994417E-4</v>
      </c>
    </row>
    <row r="269" spans="1:5">
      <c r="A269" t="s">
        <v>219</v>
      </c>
      <c r="B269" s="31">
        <v>91</v>
      </c>
      <c r="D269" t="s">
        <v>219</v>
      </c>
      <c r="E269" s="47">
        <v>9.3313235098081444E-4</v>
      </c>
    </row>
    <row r="270" spans="1:5">
      <c r="A270" t="s">
        <v>258</v>
      </c>
      <c r="B270" s="31">
        <v>90</v>
      </c>
      <c r="D270" t="s">
        <v>258</v>
      </c>
      <c r="E270" s="47">
        <v>9.228781493216846E-4</v>
      </c>
    </row>
    <row r="271" spans="1:5">
      <c r="A271" t="s">
        <v>248</v>
      </c>
      <c r="B271" s="31">
        <v>89</v>
      </c>
      <c r="D271" t="s">
        <v>248</v>
      </c>
      <c r="E271" s="47">
        <v>9.1262394766255476E-4</v>
      </c>
    </row>
    <row r="272" spans="1:5">
      <c r="A272" t="s">
        <v>397</v>
      </c>
      <c r="B272" s="31">
        <v>88</v>
      </c>
      <c r="D272" t="s">
        <v>397</v>
      </c>
      <c r="E272" s="47">
        <v>9.0236974600342492E-4</v>
      </c>
    </row>
    <row r="273" spans="1:5">
      <c r="A273" t="s">
        <v>337</v>
      </c>
      <c r="B273" s="31">
        <v>88</v>
      </c>
      <c r="D273" t="s">
        <v>337</v>
      </c>
      <c r="E273" s="47">
        <v>9.0236974600342492E-4</v>
      </c>
    </row>
    <row r="274" spans="1:5">
      <c r="A274" t="s">
        <v>356</v>
      </c>
      <c r="B274" s="31">
        <v>88</v>
      </c>
      <c r="D274" t="s">
        <v>356</v>
      </c>
      <c r="E274" s="47">
        <v>9.0236974600342492E-4</v>
      </c>
    </row>
    <row r="275" spans="1:5">
      <c r="A275" t="s">
        <v>239</v>
      </c>
      <c r="B275" s="31">
        <v>88</v>
      </c>
      <c r="D275" t="s">
        <v>239</v>
      </c>
      <c r="E275" s="47">
        <v>9.0236974600342492E-4</v>
      </c>
    </row>
    <row r="276" spans="1:5">
      <c r="A276" t="s">
        <v>460</v>
      </c>
      <c r="B276" s="31">
        <v>87</v>
      </c>
      <c r="D276" t="s">
        <v>460</v>
      </c>
      <c r="E276" s="47">
        <v>8.9211554434429508E-4</v>
      </c>
    </row>
    <row r="277" spans="1:5">
      <c r="A277" t="s">
        <v>370</v>
      </c>
      <c r="B277" s="31">
        <v>86</v>
      </c>
      <c r="D277" t="s">
        <v>370</v>
      </c>
      <c r="E277" s="47">
        <v>8.8186134268516524E-4</v>
      </c>
    </row>
    <row r="278" spans="1:5">
      <c r="A278" t="s">
        <v>121</v>
      </c>
      <c r="B278" s="31">
        <v>86</v>
      </c>
      <c r="D278" t="s">
        <v>121</v>
      </c>
      <c r="E278" s="47">
        <v>8.8186134268516524E-4</v>
      </c>
    </row>
    <row r="279" spans="1:5">
      <c r="A279" t="s">
        <v>398</v>
      </c>
      <c r="B279" s="31">
        <v>85</v>
      </c>
      <c r="D279" t="s">
        <v>398</v>
      </c>
      <c r="E279" s="47">
        <v>8.716071410260354E-4</v>
      </c>
    </row>
    <row r="280" spans="1:5">
      <c r="A280" t="s">
        <v>272</v>
      </c>
      <c r="B280" s="31">
        <v>85</v>
      </c>
      <c r="D280" t="s">
        <v>272</v>
      </c>
      <c r="E280" s="47">
        <v>8.716071410260354E-4</v>
      </c>
    </row>
    <row r="281" spans="1:5">
      <c r="A281" t="s">
        <v>301</v>
      </c>
      <c r="B281" s="31">
        <v>85</v>
      </c>
      <c r="D281" t="s">
        <v>301</v>
      </c>
      <c r="E281" s="47">
        <v>8.716071410260354E-4</v>
      </c>
    </row>
    <row r="282" spans="1:5">
      <c r="A282" t="s">
        <v>402</v>
      </c>
      <c r="B282" s="31">
        <v>85</v>
      </c>
      <c r="D282" t="s">
        <v>402</v>
      </c>
      <c r="E282" s="47">
        <v>8.716071410260354E-4</v>
      </c>
    </row>
    <row r="283" spans="1:5">
      <c r="A283" t="s">
        <v>317</v>
      </c>
      <c r="B283" s="31">
        <v>85</v>
      </c>
      <c r="D283" t="s">
        <v>317</v>
      </c>
      <c r="E283" s="47">
        <v>8.716071410260354E-4</v>
      </c>
    </row>
    <row r="284" spans="1:5">
      <c r="A284" t="s">
        <v>382</v>
      </c>
      <c r="B284" s="31">
        <v>84</v>
      </c>
      <c r="D284" t="s">
        <v>382</v>
      </c>
      <c r="E284" s="47">
        <v>8.6135293936690557E-4</v>
      </c>
    </row>
    <row r="285" spans="1:5">
      <c r="A285" t="s">
        <v>77</v>
      </c>
      <c r="B285" s="31">
        <v>83</v>
      </c>
      <c r="D285" t="s">
        <v>77</v>
      </c>
      <c r="E285" s="47">
        <v>8.5109873770777573E-4</v>
      </c>
    </row>
    <row r="286" spans="1:5">
      <c r="A286" t="s">
        <v>425</v>
      </c>
      <c r="B286" s="31">
        <v>82</v>
      </c>
      <c r="D286" t="s">
        <v>425</v>
      </c>
      <c r="E286" s="47">
        <v>8.4084453604864589E-4</v>
      </c>
    </row>
    <row r="287" spans="1:5">
      <c r="A287" t="s">
        <v>329</v>
      </c>
      <c r="B287" s="31">
        <v>82</v>
      </c>
      <c r="D287" t="s">
        <v>329</v>
      </c>
      <c r="E287" s="47">
        <v>8.4084453604864589E-4</v>
      </c>
    </row>
    <row r="288" spans="1:5">
      <c r="A288" t="s">
        <v>176</v>
      </c>
      <c r="B288" s="31">
        <v>82</v>
      </c>
      <c r="D288" t="s">
        <v>176</v>
      </c>
      <c r="E288" s="47">
        <v>8.4084453604864589E-4</v>
      </c>
    </row>
    <row r="289" spans="1:5">
      <c r="A289" t="s">
        <v>157</v>
      </c>
      <c r="B289" s="31">
        <v>81</v>
      </c>
      <c r="D289" t="s">
        <v>157</v>
      </c>
      <c r="E289" s="47">
        <v>8.3059033438951605E-4</v>
      </c>
    </row>
    <row r="290" spans="1:5">
      <c r="A290" t="s">
        <v>110</v>
      </c>
      <c r="B290" s="31">
        <v>80</v>
      </c>
      <c r="D290" t="s">
        <v>110</v>
      </c>
      <c r="E290" s="47">
        <v>8.2033613273038632E-4</v>
      </c>
    </row>
    <row r="291" spans="1:5">
      <c r="A291" t="s">
        <v>311</v>
      </c>
      <c r="B291" s="31">
        <v>79</v>
      </c>
      <c r="D291" t="s">
        <v>311</v>
      </c>
      <c r="E291" s="47">
        <v>8.1008193107125648E-4</v>
      </c>
    </row>
    <row r="292" spans="1:5">
      <c r="A292" t="s">
        <v>247</v>
      </c>
      <c r="B292" s="31">
        <v>79</v>
      </c>
      <c r="D292" t="s">
        <v>247</v>
      </c>
      <c r="E292" s="47">
        <v>8.1008193107125648E-4</v>
      </c>
    </row>
    <row r="293" spans="1:5">
      <c r="A293" t="s">
        <v>409</v>
      </c>
      <c r="B293" s="31">
        <v>78</v>
      </c>
      <c r="D293" t="s">
        <v>409</v>
      </c>
      <c r="E293" s="47">
        <v>7.9982772941212664E-4</v>
      </c>
    </row>
    <row r="294" spans="1:5">
      <c r="A294" t="s">
        <v>14</v>
      </c>
      <c r="B294" s="31">
        <v>78</v>
      </c>
      <c r="D294" t="s">
        <v>14</v>
      </c>
      <c r="E294" s="47">
        <v>7.9982772941212664E-4</v>
      </c>
    </row>
    <row r="295" spans="1:5">
      <c r="A295" t="s">
        <v>414</v>
      </c>
      <c r="B295" s="31">
        <v>78</v>
      </c>
      <c r="D295" t="s">
        <v>414</v>
      </c>
      <c r="E295" s="47">
        <v>7.9982772941212664E-4</v>
      </c>
    </row>
    <row r="296" spans="1:5">
      <c r="A296" t="s">
        <v>32</v>
      </c>
      <c r="B296" s="31">
        <v>78</v>
      </c>
      <c r="D296" t="s">
        <v>32</v>
      </c>
      <c r="E296" s="47">
        <v>7.9982772941212664E-4</v>
      </c>
    </row>
    <row r="297" spans="1:5">
      <c r="A297" t="s">
        <v>124</v>
      </c>
      <c r="B297" s="31">
        <v>77</v>
      </c>
      <c r="D297" t="s">
        <v>124</v>
      </c>
      <c r="E297" s="47">
        <v>7.8957352775299681E-4</v>
      </c>
    </row>
    <row r="298" spans="1:5">
      <c r="A298" t="s">
        <v>154</v>
      </c>
      <c r="B298" s="31">
        <v>77</v>
      </c>
      <c r="D298" t="s">
        <v>154</v>
      </c>
      <c r="E298" s="47">
        <v>7.8957352775299681E-4</v>
      </c>
    </row>
    <row r="299" spans="1:5">
      <c r="A299" t="s">
        <v>302</v>
      </c>
      <c r="B299" s="31">
        <v>77</v>
      </c>
      <c r="D299" t="s">
        <v>302</v>
      </c>
      <c r="E299" s="47">
        <v>7.8957352775299681E-4</v>
      </c>
    </row>
    <row r="300" spans="1:5">
      <c r="A300" t="s">
        <v>134</v>
      </c>
      <c r="B300" s="31">
        <v>76</v>
      </c>
      <c r="D300" t="s">
        <v>134</v>
      </c>
      <c r="E300" s="47">
        <v>7.7931932609386697E-4</v>
      </c>
    </row>
    <row r="301" spans="1:5">
      <c r="A301" t="s">
        <v>388</v>
      </c>
      <c r="B301" s="31">
        <v>75</v>
      </c>
      <c r="D301" t="s">
        <v>388</v>
      </c>
      <c r="E301" s="47">
        <v>7.6906512443473713E-4</v>
      </c>
    </row>
    <row r="302" spans="1:5">
      <c r="A302" t="s">
        <v>299</v>
      </c>
      <c r="B302" s="31">
        <v>75</v>
      </c>
      <c r="D302" t="s">
        <v>299</v>
      </c>
      <c r="E302" s="47">
        <v>7.6906512443473713E-4</v>
      </c>
    </row>
    <row r="303" spans="1:5">
      <c r="A303" t="s">
        <v>144</v>
      </c>
      <c r="B303" s="31">
        <v>74</v>
      </c>
      <c r="D303" t="s">
        <v>144</v>
      </c>
      <c r="E303" s="47">
        <v>7.5881092277560729E-4</v>
      </c>
    </row>
    <row r="304" spans="1:5">
      <c r="A304" t="s">
        <v>353</v>
      </c>
      <c r="B304" s="31">
        <v>74</v>
      </c>
      <c r="D304" t="s">
        <v>353</v>
      </c>
      <c r="E304" s="47">
        <v>7.5881092277560729E-4</v>
      </c>
    </row>
    <row r="305" spans="1:5">
      <c r="A305" t="s">
        <v>49</v>
      </c>
      <c r="B305" s="31">
        <v>74</v>
      </c>
      <c r="D305" t="s">
        <v>49</v>
      </c>
      <c r="E305" s="47">
        <v>7.5881092277560729E-4</v>
      </c>
    </row>
    <row r="306" spans="1:5">
      <c r="A306" t="s">
        <v>107</v>
      </c>
      <c r="B306" s="31">
        <v>74</v>
      </c>
      <c r="D306" t="s">
        <v>107</v>
      </c>
      <c r="E306" s="47">
        <v>7.5881092277560729E-4</v>
      </c>
    </row>
    <row r="307" spans="1:5">
      <c r="A307" t="s">
        <v>142</v>
      </c>
      <c r="B307" s="31">
        <v>71</v>
      </c>
      <c r="D307" t="s">
        <v>142</v>
      </c>
      <c r="E307" s="47">
        <v>7.2804831779821777E-4</v>
      </c>
    </row>
    <row r="308" spans="1:5">
      <c r="A308" t="s">
        <v>285</v>
      </c>
      <c r="B308" s="31">
        <v>71</v>
      </c>
      <c r="D308" t="s">
        <v>285</v>
      </c>
      <c r="E308" s="47">
        <v>7.2804831779821777E-4</v>
      </c>
    </row>
    <row r="309" spans="1:5">
      <c r="A309" t="s">
        <v>458</v>
      </c>
      <c r="B309" s="31">
        <v>70</v>
      </c>
      <c r="D309" t="s">
        <v>458</v>
      </c>
      <c r="E309" s="47">
        <v>7.1779411613908804E-4</v>
      </c>
    </row>
    <row r="310" spans="1:5">
      <c r="A310" t="s">
        <v>376</v>
      </c>
      <c r="B310" s="31">
        <v>70</v>
      </c>
      <c r="D310" t="s">
        <v>376</v>
      </c>
      <c r="E310" s="47">
        <v>7.1779411613908804E-4</v>
      </c>
    </row>
    <row r="311" spans="1:5">
      <c r="A311" t="s">
        <v>78</v>
      </c>
      <c r="B311" s="31">
        <v>69</v>
      </c>
      <c r="D311" t="s">
        <v>78</v>
      </c>
      <c r="E311" s="47">
        <v>7.0753991447995821E-4</v>
      </c>
    </row>
    <row r="312" spans="1:5">
      <c r="A312" t="s">
        <v>194</v>
      </c>
      <c r="B312" s="31">
        <v>69</v>
      </c>
      <c r="D312" t="s">
        <v>194</v>
      </c>
      <c r="E312" s="47">
        <v>7.0753991447995821E-4</v>
      </c>
    </row>
    <row r="313" spans="1:5">
      <c r="A313" t="s">
        <v>357</v>
      </c>
      <c r="B313" s="31">
        <v>68</v>
      </c>
      <c r="D313" t="s">
        <v>357</v>
      </c>
      <c r="E313" s="47">
        <v>6.9728571282082837E-4</v>
      </c>
    </row>
    <row r="314" spans="1:5">
      <c r="A314" t="s">
        <v>106</v>
      </c>
      <c r="B314" s="31">
        <v>67</v>
      </c>
      <c r="D314" t="s">
        <v>106</v>
      </c>
      <c r="E314" s="47">
        <v>6.8703151116169853E-4</v>
      </c>
    </row>
    <row r="315" spans="1:5">
      <c r="A315" t="s">
        <v>348</v>
      </c>
      <c r="B315" s="31">
        <v>67</v>
      </c>
      <c r="D315" t="s">
        <v>348</v>
      </c>
      <c r="E315" s="47">
        <v>6.8703151116169853E-4</v>
      </c>
    </row>
    <row r="316" spans="1:5">
      <c r="A316" t="s">
        <v>269</v>
      </c>
      <c r="B316" s="31">
        <v>66</v>
      </c>
      <c r="D316" t="s">
        <v>269</v>
      </c>
      <c r="E316" s="47">
        <v>6.7677730950256869E-4</v>
      </c>
    </row>
    <row r="317" spans="1:5">
      <c r="A317" t="s">
        <v>165</v>
      </c>
      <c r="B317" s="31">
        <v>66</v>
      </c>
      <c r="D317" t="s">
        <v>165</v>
      </c>
      <c r="E317" s="47">
        <v>6.7677730950256869E-4</v>
      </c>
    </row>
    <row r="318" spans="1:5">
      <c r="A318" t="s">
        <v>135</v>
      </c>
      <c r="B318" s="31">
        <v>66</v>
      </c>
      <c r="D318" t="s">
        <v>135</v>
      </c>
      <c r="E318" s="47">
        <v>6.7677730950256869E-4</v>
      </c>
    </row>
    <row r="319" spans="1:5">
      <c r="A319" t="s">
        <v>453</v>
      </c>
      <c r="B319" s="31">
        <v>65</v>
      </c>
      <c r="D319" t="s">
        <v>453</v>
      </c>
      <c r="E319" s="47">
        <v>6.6652310784343885E-4</v>
      </c>
    </row>
    <row r="320" spans="1:5">
      <c r="A320" t="s">
        <v>281</v>
      </c>
      <c r="B320" s="31">
        <v>65</v>
      </c>
      <c r="D320" t="s">
        <v>281</v>
      </c>
      <c r="E320" s="47">
        <v>6.6652310784343885E-4</v>
      </c>
    </row>
    <row r="321" spans="1:5">
      <c r="A321" t="s">
        <v>237</v>
      </c>
      <c r="B321" s="31">
        <v>65</v>
      </c>
      <c r="D321" t="s">
        <v>237</v>
      </c>
      <c r="E321" s="47">
        <v>6.6652310784343885E-4</v>
      </c>
    </row>
    <row r="322" spans="1:5">
      <c r="A322" t="s">
        <v>361</v>
      </c>
      <c r="B322" s="31">
        <v>64</v>
      </c>
      <c r="D322" t="s">
        <v>361</v>
      </c>
      <c r="E322" s="47">
        <v>6.5626890618430901E-4</v>
      </c>
    </row>
    <row r="323" spans="1:5">
      <c r="A323" t="s">
        <v>328</v>
      </c>
      <c r="B323" s="31">
        <v>63</v>
      </c>
      <c r="D323" t="s">
        <v>328</v>
      </c>
      <c r="E323" s="47">
        <v>6.4601470452517917E-4</v>
      </c>
    </row>
    <row r="324" spans="1:5">
      <c r="A324" t="s">
        <v>437</v>
      </c>
      <c r="B324" s="31">
        <v>63</v>
      </c>
      <c r="D324" t="s">
        <v>437</v>
      </c>
      <c r="E324" s="47">
        <v>6.4601470452517917E-4</v>
      </c>
    </row>
    <row r="325" spans="1:5">
      <c r="A325" t="s">
        <v>364</v>
      </c>
      <c r="B325" s="31">
        <v>61</v>
      </c>
      <c r="D325" t="s">
        <v>364</v>
      </c>
      <c r="E325" s="47">
        <v>6.255063012069195E-4</v>
      </c>
    </row>
    <row r="326" spans="1:5">
      <c r="A326" t="s">
        <v>81</v>
      </c>
      <c r="B326" s="31">
        <v>60</v>
      </c>
      <c r="D326" t="s">
        <v>81</v>
      </c>
      <c r="E326" s="47">
        <v>6.1525209954778966E-4</v>
      </c>
    </row>
    <row r="327" spans="1:5">
      <c r="A327" t="s">
        <v>312</v>
      </c>
      <c r="B327" s="31">
        <v>60</v>
      </c>
      <c r="D327" t="s">
        <v>312</v>
      </c>
      <c r="E327" s="47">
        <v>6.1525209954778966E-4</v>
      </c>
    </row>
    <row r="328" spans="1:5">
      <c r="A328" t="s">
        <v>241</v>
      </c>
      <c r="B328" s="31">
        <v>59</v>
      </c>
      <c r="D328" t="s">
        <v>241</v>
      </c>
      <c r="E328" s="47">
        <v>6.0499789788865993E-4</v>
      </c>
    </row>
    <row r="329" spans="1:5">
      <c r="A329" t="s">
        <v>404</v>
      </c>
      <c r="B329" s="31">
        <v>59</v>
      </c>
      <c r="D329" t="s">
        <v>404</v>
      </c>
      <c r="E329" s="47">
        <v>6.0499789788865993E-4</v>
      </c>
    </row>
    <row r="330" spans="1:5">
      <c r="A330" t="s">
        <v>268</v>
      </c>
      <c r="B330" s="31">
        <v>58</v>
      </c>
      <c r="D330" t="s">
        <v>268</v>
      </c>
      <c r="E330" s="47">
        <v>5.9474369622953009E-4</v>
      </c>
    </row>
    <row r="331" spans="1:5">
      <c r="A331" t="s">
        <v>123</v>
      </c>
      <c r="B331" s="31">
        <v>58</v>
      </c>
      <c r="D331" t="s">
        <v>123</v>
      </c>
      <c r="E331" s="47">
        <v>5.9474369622953009E-4</v>
      </c>
    </row>
    <row r="332" spans="1:5">
      <c r="A332" t="s">
        <v>418</v>
      </c>
      <c r="B332" s="31">
        <v>58</v>
      </c>
      <c r="D332" t="s">
        <v>418</v>
      </c>
      <c r="E332" s="47">
        <v>5.9474369622953009E-4</v>
      </c>
    </row>
    <row r="333" spans="1:5">
      <c r="A333" t="s">
        <v>166</v>
      </c>
      <c r="B333" s="31">
        <v>58</v>
      </c>
      <c r="D333" t="s">
        <v>166</v>
      </c>
      <c r="E333" s="47">
        <v>5.9474369622953009E-4</v>
      </c>
    </row>
    <row r="334" spans="1:5">
      <c r="A334" t="s">
        <v>163</v>
      </c>
      <c r="B334" s="31">
        <v>57</v>
      </c>
      <c r="D334" t="s">
        <v>163</v>
      </c>
      <c r="E334" s="47">
        <v>5.8448949457040025E-4</v>
      </c>
    </row>
    <row r="335" spans="1:5">
      <c r="A335" t="s">
        <v>240</v>
      </c>
      <c r="B335" s="31">
        <v>57</v>
      </c>
      <c r="D335" t="s">
        <v>240</v>
      </c>
      <c r="E335" s="47">
        <v>5.8448949457040025E-4</v>
      </c>
    </row>
    <row r="336" spans="1:5">
      <c r="A336" t="s">
        <v>293</v>
      </c>
      <c r="B336" s="31">
        <v>57</v>
      </c>
      <c r="D336" t="s">
        <v>293</v>
      </c>
      <c r="E336" s="47">
        <v>5.8448949457040025E-4</v>
      </c>
    </row>
    <row r="337" spans="1:5">
      <c r="A337" t="s">
        <v>271</v>
      </c>
      <c r="B337" s="31">
        <v>56</v>
      </c>
      <c r="D337" t="s">
        <v>271</v>
      </c>
      <c r="E337" s="47">
        <v>5.7423529291127041E-4</v>
      </c>
    </row>
    <row r="338" spans="1:5">
      <c r="A338" t="s">
        <v>125</v>
      </c>
      <c r="B338" s="31">
        <v>55</v>
      </c>
      <c r="D338" t="s">
        <v>125</v>
      </c>
      <c r="E338" s="47">
        <v>5.6398109125214058E-4</v>
      </c>
    </row>
    <row r="339" spans="1:5">
      <c r="A339" t="s">
        <v>195</v>
      </c>
      <c r="B339" s="31">
        <v>54</v>
      </c>
      <c r="D339" t="s">
        <v>195</v>
      </c>
      <c r="E339" s="47">
        <v>5.5372688959301074E-4</v>
      </c>
    </row>
    <row r="340" spans="1:5">
      <c r="A340" t="s">
        <v>366</v>
      </c>
      <c r="B340" s="31">
        <v>54</v>
      </c>
      <c r="D340" t="s">
        <v>366</v>
      </c>
      <c r="E340" s="47">
        <v>5.5372688959301074E-4</v>
      </c>
    </row>
    <row r="341" spans="1:5">
      <c r="A341" t="s">
        <v>251</v>
      </c>
      <c r="B341" s="31">
        <v>54</v>
      </c>
      <c r="D341" t="s">
        <v>251</v>
      </c>
      <c r="E341" s="47">
        <v>5.5372688959301074E-4</v>
      </c>
    </row>
    <row r="342" spans="1:5">
      <c r="A342" t="s">
        <v>456</v>
      </c>
      <c r="B342" s="31">
        <v>54</v>
      </c>
      <c r="D342" t="s">
        <v>456</v>
      </c>
      <c r="E342" s="47">
        <v>5.5372688959301074E-4</v>
      </c>
    </row>
    <row r="343" spans="1:5">
      <c r="A343" t="s">
        <v>119</v>
      </c>
      <c r="B343" s="31">
        <v>52</v>
      </c>
      <c r="D343" t="s">
        <v>119</v>
      </c>
      <c r="E343" s="47">
        <v>5.3321848627475106E-4</v>
      </c>
    </row>
    <row r="344" spans="1:5">
      <c r="A344" t="s">
        <v>90</v>
      </c>
      <c r="B344" s="31">
        <v>52</v>
      </c>
      <c r="D344" t="s">
        <v>90</v>
      </c>
      <c r="E344" s="47">
        <v>5.3321848627475106E-4</v>
      </c>
    </row>
    <row r="345" spans="1:5">
      <c r="A345" t="s">
        <v>265</v>
      </c>
      <c r="B345" s="31">
        <v>52</v>
      </c>
      <c r="D345" t="s">
        <v>265</v>
      </c>
      <c r="E345" s="47">
        <v>5.3321848627475106E-4</v>
      </c>
    </row>
    <row r="346" spans="1:5">
      <c r="A346" t="s">
        <v>183</v>
      </c>
      <c r="B346" s="31">
        <v>51</v>
      </c>
      <c r="D346" t="s">
        <v>183</v>
      </c>
      <c r="E346" s="47">
        <v>5.2296428461562122E-4</v>
      </c>
    </row>
    <row r="347" spans="1:5">
      <c r="A347" t="s">
        <v>381</v>
      </c>
      <c r="B347" s="31">
        <v>51</v>
      </c>
      <c r="D347" t="s">
        <v>381</v>
      </c>
      <c r="E347" s="47">
        <v>5.2296428461562122E-4</v>
      </c>
    </row>
    <row r="348" spans="1:5">
      <c r="A348" t="s">
        <v>167</v>
      </c>
      <c r="B348" s="31">
        <v>50</v>
      </c>
      <c r="D348" t="s">
        <v>167</v>
      </c>
      <c r="E348" s="47">
        <v>5.1271008295649138E-4</v>
      </c>
    </row>
    <row r="349" spans="1:5">
      <c r="A349" t="s">
        <v>441</v>
      </c>
      <c r="B349" s="31">
        <v>50</v>
      </c>
      <c r="D349" t="s">
        <v>441</v>
      </c>
      <c r="E349" s="47">
        <v>5.1271008295649138E-4</v>
      </c>
    </row>
    <row r="350" spans="1:5">
      <c r="A350" t="s">
        <v>399</v>
      </c>
      <c r="B350" s="31">
        <v>49</v>
      </c>
      <c r="D350" t="s">
        <v>399</v>
      </c>
      <c r="E350" s="47">
        <v>5.0245588129736154E-4</v>
      </c>
    </row>
    <row r="351" spans="1:5">
      <c r="A351" t="s">
        <v>434</v>
      </c>
      <c r="B351" s="31">
        <v>47</v>
      </c>
      <c r="D351" t="s">
        <v>434</v>
      </c>
      <c r="E351" s="47">
        <v>4.8194747797910192E-4</v>
      </c>
    </row>
    <row r="352" spans="1:5">
      <c r="A352" t="s">
        <v>111</v>
      </c>
      <c r="B352" s="31">
        <v>47</v>
      </c>
      <c r="D352" t="s">
        <v>111</v>
      </c>
      <c r="E352" s="47">
        <v>4.8194747797910192E-4</v>
      </c>
    </row>
    <row r="353" spans="1:5">
      <c r="A353" t="s">
        <v>184</v>
      </c>
      <c r="B353" s="31">
        <v>47</v>
      </c>
      <c r="D353" t="s">
        <v>184</v>
      </c>
      <c r="E353" s="47">
        <v>4.8194747797910192E-4</v>
      </c>
    </row>
    <row r="354" spans="1:5">
      <c r="A354" t="s">
        <v>433</v>
      </c>
      <c r="B354" s="31">
        <v>46</v>
      </c>
      <c r="D354" t="s">
        <v>433</v>
      </c>
      <c r="E354" s="47">
        <v>4.7169327631997208E-4</v>
      </c>
    </row>
    <row r="355" spans="1:5">
      <c r="A355" t="s">
        <v>223</v>
      </c>
      <c r="B355" s="31">
        <v>46</v>
      </c>
      <c r="D355" t="s">
        <v>223</v>
      </c>
      <c r="E355" s="47">
        <v>4.7169327631997208E-4</v>
      </c>
    </row>
    <row r="356" spans="1:5">
      <c r="A356" t="s">
        <v>424</v>
      </c>
      <c r="B356" s="31">
        <v>46</v>
      </c>
      <c r="D356" t="s">
        <v>424</v>
      </c>
      <c r="E356" s="47">
        <v>4.7169327631997208E-4</v>
      </c>
    </row>
    <row r="357" spans="1:5">
      <c r="A357" t="s">
        <v>296</v>
      </c>
      <c r="B357" s="31">
        <v>45</v>
      </c>
      <c r="D357" t="s">
        <v>296</v>
      </c>
      <c r="E357" s="47">
        <v>4.614390746608423E-4</v>
      </c>
    </row>
    <row r="358" spans="1:5">
      <c r="A358" t="s">
        <v>76</v>
      </c>
      <c r="B358" s="31">
        <v>45</v>
      </c>
      <c r="D358" t="s">
        <v>76</v>
      </c>
      <c r="E358" s="47">
        <v>4.614390746608423E-4</v>
      </c>
    </row>
    <row r="359" spans="1:5">
      <c r="A359" t="s">
        <v>396</v>
      </c>
      <c r="B359" s="31">
        <v>44</v>
      </c>
      <c r="D359" t="s">
        <v>396</v>
      </c>
      <c r="E359" s="47">
        <v>4.5118487300171246E-4</v>
      </c>
    </row>
    <row r="360" spans="1:5">
      <c r="A360" t="s">
        <v>266</v>
      </c>
      <c r="B360" s="31">
        <v>43</v>
      </c>
      <c r="D360" t="s">
        <v>266</v>
      </c>
      <c r="E360" s="47">
        <v>4.4093067134258262E-4</v>
      </c>
    </row>
    <row r="361" spans="1:5">
      <c r="A361" t="s">
        <v>449</v>
      </c>
      <c r="B361" s="31">
        <v>43</v>
      </c>
      <c r="D361" t="s">
        <v>449</v>
      </c>
      <c r="E361" s="47">
        <v>4.4093067134258262E-4</v>
      </c>
    </row>
    <row r="362" spans="1:5">
      <c r="A362" t="s">
        <v>393</v>
      </c>
      <c r="B362" s="31">
        <v>43</v>
      </c>
      <c r="D362" t="s">
        <v>393</v>
      </c>
      <c r="E362" s="47">
        <v>4.4093067134258262E-4</v>
      </c>
    </row>
    <row r="363" spans="1:5">
      <c r="A363" t="s">
        <v>368</v>
      </c>
      <c r="B363" s="31">
        <v>43</v>
      </c>
      <c r="D363" t="s">
        <v>368</v>
      </c>
      <c r="E363" s="47">
        <v>4.4093067134258262E-4</v>
      </c>
    </row>
    <row r="364" spans="1:5">
      <c r="A364" t="s">
        <v>180</v>
      </c>
      <c r="B364" s="31">
        <v>42</v>
      </c>
      <c r="D364" t="s">
        <v>180</v>
      </c>
      <c r="E364" s="47">
        <v>4.3067646968345278E-4</v>
      </c>
    </row>
    <row r="365" spans="1:5">
      <c r="A365" t="s">
        <v>422</v>
      </c>
      <c r="B365" s="31">
        <v>42</v>
      </c>
      <c r="D365" t="s">
        <v>422</v>
      </c>
      <c r="E365" s="47">
        <v>4.3067646968345278E-4</v>
      </c>
    </row>
    <row r="366" spans="1:5">
      <c r="A366" t="s">
        <v>182</v>
      </c>
      <c r="B366" s="31">
        <v>41</v>
      </c>
      <c r="D366" t="s">
        <v>182</v>
      </c>
      <c r="E366" s="47">
        <v>4.2042226802432294E-4</v>
      </c>
    </row>
    <row r="367" spans="1:5">
      <c r="A367" t="s">
        <v>407</v>
      </c>
      <c r="B367" s="31">
        <v>40</v>
      </c>
      <c r="D367" t="s">
        <v>407</v>
      </c>
      <c r="E367" s="47">
        <v>4.1016806636519316E-4</v>
      </c>
    </row>
    <row r="368" spans="1:5">
      <c r="A368" t="s">
        <v>282</v>
      </c>
      <c r="B368" s="31">
        <v>39</v>
      </c>
      <c r="D368" t="s">
        <v>282</v>
      </c>
      <c r="E368" s="47">
        <v>3.9991386470606332E-4</v>
      </c>
    </row>
    <row r="369" spans="1:5">
      <c r="A369" t="s">
        <v>380</v>
      </c>
      <c r="B369" s="31">
        <v>39</v>
      </c>
      <c r="D369" t="s">
        <v>380</v>
      </c>
      <c r="E369" s="47">
        <v>3.9991386470606332E-4</v>
      </c>
    </row>
    <row r="370" spans="1:5">
      <c r="A370" t="s">
        <v>419</v>
      </c>
      <c r="B370" s="31">
        <v>39</v>
      </c>
      <c r="D370" t="s">
        <v>419</v>
      </c>
      <c r="E370" s="47">
        <v>3.9991386470606332E-4</v>
      </c>
    </row>
    <row r="371" spans="1:5">
      <c r="A371" t="s">
        <v>158</v>
      </c>
      <c r="B371" s="31">
        <v>38</v>
      </c>
      <c r="D371" t="s">
        <v>158</v>
      </c>
      <c r="E371" s="47">
        <v>3.8965966304693348E-4</v>
      </c>
    </row>
    <row r="372" spans="1:5">
      <c r="A372" t="s">
        <v>347</v>
      </c>
      <c r="B372" s="31">
        <v>38</v>
      </c>
      <c r="D372" t="s">
        <v>347</v>
      </c>
      <c r="E372" s="47">
        <v>3.8965966304693348E-4</v>
      </c>
    </row>
    <row r="373" spans="1:5">
      <c r="A373" t="s">
        <v>354</v>
      </c>
      <c r="B373" s="31">
        <v>38</v>
      </c>
      <c r="D373" t="s">
        <v>354</v>
      </c>
      <c r="E373" s="47">
        <v>3.8965966304693348E-4</v>
      </c>
    </row>
    <row r="374" spans="1:5">
      <c r="A374" t="s">
        <v>133</v>
      </c>
      <c r="B374" s="31">
        <v>36</v>
      </c>
      <c r="D374" t="s">
        <v>133</v>
      </c>
      <c r="E374" s="47">
        <v>3.6915125972867381E-4</v>
      </c>
    </row>
    <row r="375" spans="1:5">
      <c r="A375" t="s">
        <v>222</v>
      </c>
      <c r="B375" s="31">
        <v>36</v>
      </c>
      <c r="D375" t="s">
        <v>222</v>
      </c>
      <c r="E375" s="47">
        <v>3.6915125972867381E-4</v>
      </c>
    </row>
    <row r="376" spans="1:5">
      <c r="A376" t="s">
        <v>264</v>
      </c>
      <c r="B376" s="31">
        <v>36</v>
      </c>
      <c r="D376" t="s">
        <v>264</v>
      </c>
      <c r="E376" s="47">
        <v>3.6915125972867381E-4</v>
      </c>
    </row>
    <row r="377" spans="1:5">
      <c r="A377" t="s">
        <v>412</v>
      </c>
      <c r="B377" s="31">
        <v>36</v>
      </c>
      <c r="D377" t="s">
        <v>412</v>
      </c>
      <c r="E377" s="47">
        <v>3.6915125972867381E-4</v>
      </c>
    </row>
    <row r="378" spans="1:5">
      <c r="A378" t="s">
        <v>283</v>
      </c>
      <c r="B378" s="31">
        <v>35</v>
      </c>
      <c r="D378" t="s">
        <v>283</v>
      </c>
      <c r="E378" s="47">
        <v>3.5889705806954402E-4</v>
      </c>
    </row>
    <row r="379" spans="1:5">
      <c r="A379" t="s">
        <v>82</v>
      </c>
      <c r="B379" s="31">
        <v>34</v>
      </c>
      <c r="D379" t="s">
        <v>82</v>
      </c>
      <c r="E379" s="47">
        <v>3.4864285641041418E-4</v>
      </c>
    </row>
    <row r="380" spans="1:5">
      <c r="A380" t="s">
        <v>420</v>
      </c>
      <c r="B380" s="31">
        <v>33</v>
      </c>
      <c r="D380" t="s">
        <v>420</v>
      </c>
      <c r="E380" s="47">
        <v>3.3838865475128435E-4</v>
      </c>
    </row>
    <row r="381" spans="1:5">
      <c r="A381" t="s">
        <v>386</v>
      </c>
      <c r="B381" s="31">
        <v>32</v>
      </c>
      <c r="D381" t="s">
        <v>386</v>
      </c>
      <c r="E381" s="47">
        <v>3.2813445309215451E-4</v>
      </c>
    </row>
    <row r="382" spans="1:5">
      <c r="A382" t="s">
        <v>403</v>
      </c>
      <c r="B382" s="31">
        <v>32</v>
      </c>
      <c r="D382" t="s">
        <v>403</v>
      </c>
      <c r="E382" s="47">
        <v>3.2813445309215451E-4</v>
      </c>
    </row>
    <row r="383" spans="1:5">
      <c r="A383" t="s">
        <v>360</v>
      </c>
      <c r="B383" s="31">
        <v>32</v>
      </c>
      <c r="D383" t="s">
        <v>360</v>
      </c>
      <c r="E383" s="47">
        <v>3.2813445309215451E-4</v>
      </c>
    </row>
    <row r="384" spans="1:5">
      <c r="A384" t="s">
        <v>174</v>
      </c>
      <c r="B384" s="31">
        <v>30</v>
      </c>
      <c r="D384" t="s">
        <v>174</v>
      </c>
      <c r="E384" s="47">
        <v>3.0762604977389483E-4</v>
      </c>
    </row>
    <row r="385" spans="1:5">
      <c r="A385" t="s">
        <v>350</v>
      </c>
      <c r="B385" s="31">
        <v>30</v>
      </c>
      <c r="D385" t="s">
        <v>350</v>
      </c>
      <c r="E385" s="47">
        <v>3.0762604977389483E-4</v>
      </c>
    </row>
    <row r="386" spans="1:5">
      <c r="A386" t="s">
        <v>168</v>
      </c>
      <c r="B386" s="31">
        <v>29</v>
      </c>
      <c r="D386" t="s">
        <v>168</v>
      </c>
      <c r="E386" s="47">
        <v>2.9737184811476505E-4</v>
      </c>
    </row>
    <row r="387" spans="1:5">
      <c r="A387" t="s">
        <v>236</v>
      </c>
      <c r="B387" s="31">
        <v>29</v>
      </c>
      <c r="D387" t="s">
        <v>236</v>
      </c>
      <c r="E387" s="47">
        <v>2.9737184811476505E-4</v>
      </c>
    </row>
    <row r="388" spans="1:5">
      <c r="A388" t="s">
        <v>16</v>
      </c>
      <c r="B388" s="31">
        <v>27</v>
      </c>
      <c r="D388" t="s">
        <v>16</v>
      </c>
      <c r="E388" s="47">
        <v>2.7686344479650537E-4</v>
      </c>
    </row>
    <row r="389" spans="1:5">
      <c r="A389" t="s">
        <v>245</v>
      </c>
      <c r="B389" s="31">
        <v>26</v>
      </c>
      <c r="D389" t="s">
        <v>245</v>
      </c>
      <c r="E389" s="47">
        <v>2.6660924313737553E-4</v>
      </c>
    </row>
    <row r="390" spans="1:5">
      <c r="A390" t="s">
        <v>372</v>
      </c>
      <c r="B390" s="31">
        <v>25</v>
      </c>
      <c r="D390" t="s">
        <v>372</v>
      </c>
      <c r="E390" s="47">
        <v>2.5635504147824569E-4</v>
      </c>
    </row>
    <row r="391" spans="1:5">
      <c r="A391" t="s">
        <v>252</v>
      </c>
      <c r="B391" s="31">
        <v>25</v>
      </c>
      <c r="D391" t="s">
        <v>252</v>
      </c>
      <c r="E391" s="47">
        <v>2.5635504147824569E-4</v>
      </c>
    </row>
    <row r="392" spans="1:5">
      <c r="A392" t="s">
        <v>234</v>
      </c>
      <c r="B392" s="31">
        <v>25</v>
      </c>
      <c r="D392" t="s">
        <v>234</v>
      </c>
      <c r="E392" s="47">
        <v>2.5635504147824569E-4</v>
      </c>
    </row>
    <row r="393" spans="1:5">
      <c r="A393" t="s">
        <v>450</v>
      </c>
      <c r="B393" s="31">
        <v>24</v>
      </c>
      <c r="D393" t="s">
        <v>450</v>
      </c>
      <c r="E393" s="47">
        <v>2.4610083981911591E-4</v>
      </c>
    </row>
    <row r="394" spans="1:5">
      <c r="A394" t="s">
        <v>454</v>
      </c>
      <c r="B394" s="31">
        <v>24</v>
      </c>
      <c r="D394" t="s">
        <v>454</v>
      </c>
      <c r="E394" s="47">
        <v>2.4610083981911591E-4</v>
      </c>
    </row>
    <row r="395" spans="1:5">
      <c r="A395" t="s">
        <v>421</v>
      </c>
      <c r="B395" s="31">
        <v>24</v>
      </c>
      <c r="D395" t="s">
        <v>421</v>
      </c>
      <c r="E395" s="47">
        <v>2.4610083981911591E-4</v>
      </c>
    </row>
    <row r="396" spans="1:5">
      <c r="A396" t="s">
        <v>369</v>
      </c>
      <c r="B396" s="31">
        <v>24</v>
      </c>
      <c r="D396" t="s">
        <v>369</v>
      </c>
      <c r="E396" s="47">
        <v>2.4610083981911591E-4</v>
      </c>
    </row>
    <row r="397" spans="1:5">
      <c r="A397" t="s">
        <v>428</v>
      </c>
      <c r="B397" s="31">
        <v>24</v>
      </c>
      <c r="D397" t="s">
        <v>428</v>
      </c>
      <c r="E397" s="47">
        <v>2.4610083981911591E-4</v>
      </c>
    </row>
    <row r="398" spans="1:5">
      <c r="A398" t="s">
        <v>455</v>
      </c>
      <c r="B398" s="31">
        <v>24</v>
      </c>
      <c r="D398" t="s">
        <v>455</v>
      </c>
      <c r="E398" s="47">
        <v>2.4610083981911591E-4</v>
      </c>
    </row>
    <row r="399" spans="1:5">
      <c r="A399" t="s">
        <v>377</v>
      </c>
      <c r="B399" s="31">
        <v>24</v>
      </c>
      <c r="D399" t="s">
        <v>377</v>
      </c>
      <c r="E399" s="47">
        <v>2.4610083981911591E-4</v>
      </c>
    </row>
    <row r="400" spans="1:5">
      <c r="A400" t="s">
        <v>362</v>
      </c>
      <c r="B400" s="31">
        <v>23</v>
      </c>
      <c r="D400" t="s">
        <v>362</v>
      </c>
      <c r="E400" s="47">
        <v>2.3584663815998604E-4</v>
      </c>
    </row>
    <row r="401" spans="1:5">
      <c r="A401" t="s">
        <v>273</v>
      </c>
      <c r="B401" s="31">
        <v>22</v>
      </c>
      <c r="D401" t="s">
        <v>273</v>
      </c>
      <c r="E401" s="47">
        <v>2.2559243650085623E-4</v>
      </c>
    </row>
    <row r="402" spans="1:5">
      <c r="A402" t="s">
        <v>177</v>
      </c>
      <c r="B402" s="31">
        <v>22</v>
      </c>
      <c r="D402" t="s">
        <v>177</v>
      </c>
      <c r="E402" s="47">
        <v>2.2559243650085623E-4</v>
      </c>
    </row>
    <row r="403" spans="1:5">
      <c r="A403" t="s">
        <v>438</v>
      </c>
      <c r="B403" s="31">
        <v>21</v>
      </c>
      <c r="D403" t="s">
        <v>438</v>
      </c>
      <c r="E403" s="47">
        <v>2.1533823484172639E-4</v>
      </c>
    </row>
    <row r="404" spans="1:5">
      <c r="A404" t="s">
        <v>259</v>
      </c>
      <c r="B404" s="31">
        <v>20</v>
      </c>
      <c r="D404" t="s">
        <v>259</v>
      </c>
      <c r="E404" s="47">
        <v>2.0508403318259658E-4</v>
      </c>
    </row>
    <row r="405" spans="1:5">
      <c r="A405" t="s">
        <v>193</v>
      </c>
      <c r="B405" s="31">
        <v>20</v>
      </c>
      <c r="D405" t="s">
        <v>193</v>
      </c>
      <c r="E405" s="47">
        <v>2.0508403318259658E-4</v>
      </c>
    </row>
    <row r="406" spans="1:5">
      <c r="A406" t="s">
        <v>429</v>
      </c>
      <c r="B406" s="31">
        <v>20</v>
      </c>
      <c r="D406" t="s">
        <v>429</v>
      </c>
      <c r="E406" s="47">
        <v>2.0508403318259658E-4</v>
      </c>
    </row>
    <row r="407" spans="1:5">
      <c r="A407" t="s">
        <v>363</v>
      </c>
      <c r="B407" s="31">
        <v>19</v>
      </c>
      <c r="D407" t="s">
        <v>363</v>
      </c>
      <c r="E407" s="47">
        <v>1.9482983152346674E-4</v>
      </c>
    </row>
    <row r="408" spans="1:5">
      <c r="A408" t="s">
        <v>401</v>
      </c>
      <c r="B408" s="31">
        <v>18</v>
      </c>
      <c r="D408" t="s">
        <v>401</v>
      </c>
      <c r="E408" s="47">
        <v>1.845756298643369E-4</v>
      </c>
    </row>
    <row r="409" spans="1:5">
      <c r="A409" t="s">
        <v>126</v>
      </c>
      <c r="B409" s="31">
        <v>18</v>
      </c>
      <c r="D409" t="s">
        <v>126</v>
      </c>
      <c r="E409" s="47">
        <v>1.845756298643369E-4</v>
      </c>
    </row>
    <row r="410" spans="1:5">
      <c r="A410" t="s">
        <v>427</v>
      </c>
      <c r="B410" s="31">
        <v>16</v>
      </c>
      <c r="D410" t="s">
        <v>427</v>
      </c>
      <c r="E410" s="47">
        <v>1.6406722654607725E-4</v>
      </c>
    </row>
    <row r="411" spans="1:5">
      <c r="A411" t="s">
        <v>103</v>
      </c>
      <c r="B411" s="31">
        <v>16</v>
      </c>
      <c r="D411" t="s">
        <v>103</v>
      </c>
      <c r="E411" s="47">
        <v>1.6406722654607725E-4</v>
      </c>
    </row>
    <row r="412" spans="1:5">
      <c r="A412" t="s">
        <v>155</v>
      </c>
      <c r="B412" s="31">
        <v>14</v>
      </c>
      <c r="D412" t="s">
        <v>155</v>
      </c>
      <c r="E412" s="47">
        <v>1.435588232278176E-4</v>
      </c>
    </row>
    <row r="413" spans="1:5">
      <c r="A413" t="s">
        <v>181</v>
      </c>
      <c r="B413" s="31">
        <v>13</v>
      </c>
      <c r="D413" t="s">
        <v>181</v>
      </c>
      <c r="E413" s="47">
        <v>1.3330462156868776E-4</v>
      </c>
    </row>
    <row r="414" spans="1:5">
      <c r="A414" t="s">
        <v>226</v>
      </c>
      <c r="B414" s="31">
        <v>13</v>
      </c>
      <c r="D414" t="s">
        <v>226</v>
      </c>
      <c r="E414" s="47">
        <v>1.3330462156868776E-4</v>
      </c>
    </row>
    <row r="415" spans="1:5">
      <c r="A415" t="s">
        <v>175</v>
      </c>
      <c r="B415" s="31">
        <v>12</v>
      </c>
      <c r="D415" t="s">
        <v>175</v>
      </c>
      <c r="E415" s="47">
        <v>1.2305041990955795E-4</v>
      </c>
    </row>
    <row r="416" spans="1:5">
      <c r="A416" t="s">
        <v>459</v>
      </c>
      <c r="B416" s="31">
        <v>12</v>
      </c>
      <c r="D416" t="s">
        <v>459</v>
      </c>
      <c r="E416" s="47">
        <v>1.2305041990955795E-4</v>
      </c>
    </row>
    <row r="417" spans="1:5">
      <c r="A417" t="s">
        <v>446</v>
      </c>
      <c r="B417" s="31">
        <v>12</v>
      </c>
      <c r="D417" t="s">
        <v>446</v>
      </c>
      <c r="E417" s="47">
        <v>1.2305041990955795E-4</v>
      </c>
    </row>
    <row r="418" spans="1:5">
      <c r="A418" t="s">
        <v>452</v>
      </c>
      <c r="B418" s="31">
        <v>11</v>
      </c>
      <c r="D418" t="s">
        <v>452</v>
      </c>
      <c r="E418" s="47">
        <v>1.1279621825042812E-4</v>
      </c>
    </row>
    <row r="419" spans="1:5">
      <c r="A419" t="s">
        <v>439</v>
      </c>
      <c r="B419" s="31">
        <v>10</v>
      </c>
      <c r="D419" t="s">
        <v>439</v>
      </c>
      <c r="E419" s="47">
        <v>1.0254201659129829E-4</v>
      </c>
    </row>
    <row r="420" spans="1:5">
      <c r="A420" t="s">
        <v>436</v>
      </c>
      <c r="B420" s="31">
        <v>10</v>
      </c>
      <c r="D420" t="s">
        <v>436</v>
      </c>
      <c r="E420" s="47">
        <v>1.0254201659129829E-4</v>
      </c>
    </row>
    <row r="421" spans="1:5">
      <c r="A421" t="s">
        <v>448</v>
      </c>
      <c r="B421" s="31">
        <v>10</v>
      </c>
      <c r="D421" t="s">
        <v>448</v>
      </c>
      <c r="E421" s="47">
        <v>1.0254201659129829E-4</v>
      </c>
    </row>
    <row r="422" spans="1:5">
      <c r="A422" t="s">
        <v>451</v>
      </c>
      <c r="B422" s="31">
        <v>9</v>
      </c>
      <c r="D422" t="s">
        <v>451</v>
      </c>
      <c r="E422" s="47">
        <v>9.2287814932168452E-5</v>
      </c>
    </row>
    <row r="423" spans="1:5">
      <c r="A423" t="s">
        <v>442</v>
      </c>
      <c r="B423" s="31">
        <v>8</v>
      </c>
      <c r="D423" t="s">
        <v>442</v>
      </c>
      <c r="E423" s="47">
        <v>8.2033613273038627E-5</v>
      </c>
    </row>
    <row r="424" spans="1:5">
      <c r="A424" t="s">
        <v>445</v>
      </c>
      <c r="B424" s="31">
        <v>8</v>
      </c>
      <c r="D424" t="s">
        <v>445</v>
      </c>
      <c r="E424" s="47">
        <v>8.2033613273038627E-5</v>
      </c>
    </row>
    <row r="425" spans="1:5">
      <c r="A425" t="s">
        <v>447</v>
      </c>
      <c r="B425" s="31">
        <v>8</v>
      </c>
      <c r="D425" t="s">
        <v>447</v>
      </c>
      <c r="E425" s="47">
        <v>8.2033613273038627E-5</v>
      </c>
    </row>
    <row r="426" spans="1:5">
      <c r="A426" t="s">
        <v>435</v>
      </c>
      <c r="B426" s="31">
        <v>7</v>
      </c>
      <c r="D426" t="s">
        <v>435</v>
      </c>
      <c r="E426" s="47">
        <v>7.1779411613908802E-5</v>
      </c>
    </row>
    <row r="427" spans="1:5">
      <c r="A427" t="s">
        <v>405</v>
      </c>
      <c r="B427" s="31">
        <v>6</v>
      </c>
      <c r="D427" t="s">
        <v>405</v>
      </c>
      <c r="E427" s="47">
        <v>6.1525209954778977E-5</v>
      </c>
    </row>
    <row r="428" spans="1:5">
      <c r="A428" t="s">
        <v>33</v>
      </c>
      <c r="B428" s="31">
        <v>6</v>
      </c>
      <c r="D428" t="s">
        <v>33</v>
      </c>
      <c r="E428" s="47">
        <v>6.1525209954778977E-5</v>
      </c>
    </row>
    <row r="429" spans="1:5">
      <c r="A429" t="s">
        <v>406</v>
      </c>
      <c r="B429" s="31">
        <v>4</v>
      </c>
      <c r="D429" t="s">
        <v>406</v>
      </c>
      <c r="E429" s="47">
        <v>4.1016806636519313E-5</v>
      </c>
    </row>
    <row r="430" spans="1:5">
      <c r="A430" t="s">
        <v>430</v>
      </c>
      <c r="B430" s="31">
        <v>3</v>
      </c>
      <c r="D430" t="s">
        <v>430</v>
      </c>
      <c r="E430" s="47">
        <v>3.0762604977389488E-5</v>
      </c>
    </row>
    <row r="431" spans="1:5">
      <c r="A431" t="s">
        <v>444</v>
      </c>
      <c r="B431" s="31">
        <v>2</v>
      </c>
      <c r="D431" t="s">
        <v>444</v>
      </c>
      <c r="E431" s="47">
        <v>2.0508403318259657E-5</v>
      </c>
    </row>
    <row r="432" spans="1:5">
      <c r="A432" t="s">
        <v>415</v>
      </c>
      <c r="B432" s="31">
        <v>2</v>
      </c>
      <c r="D432" t="s">
        <v>415</v>
      </c>
      <c r="E432" s="47">
        <v>2.0508403318259657E-5</v>
      </c>
    </row>
    <row r="433" spans="1:5">
      <c r="A433" t="s">
        <v>392</v>
      </c>
      <c r="B433" s="31">
        <v>1</v>
      </c>
      <c r="D433" t="s">
        <v>392</v>
      </c>
      <c r="E433" s="47">
        <v>1.0254201659129828E-5</v>
      </c>
    </row>
    <row r="434" spans="1:5">
      <c r="A434" t="s">
        <v>477</v>
      </c>
      <c r="B434" s="31">
        <v>97521</v>
      </c>
      <c r="D434" t="s">
        <v>477</v>
      </c>
      <c r="E434" s="47">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B2:U433"/>
  <sheetViews>
    <sheetView showGridLines="0" showRowColHeaders="0" workbookViewId="0">
      <selection activeCell="U6" sqref="U6"/>
    </sheetView>
  </sheetViews>
  <sheetFormatPr baseColWidth="10" defaultRowHeight="12.75"/>
  <cols>
    <col min="1" max="1" width="4.83203125" style="60" customWidth="1"/>
    <col min="2" max="2" width="23.5" style="66" customWidth="1"/>
    <col min="3" max="3" width="10.33203125" style="112" customWidth="1"/>
    <col min="4" max="4" width="7.6640625" style="112" bestFit="1" customWidth="1"/>
    <col min="5" max="5" width="7.1640625" style="112" bestFit="1" customWidth="1"/>
    <col min="6" max="6" width="9.5" style="112" customWidth="1"/>
    <col min="7" max="7" width="9.83203125" style="112" customWidth="1"/>
    <col min="8" max="8" width="9" style="112" bestFit="1" customWidth="1"/>
    <col min="9" max="10" width="7.6640625" style="112" bestFit="1" customWidth="1"/>
    <col min="11" max="11" width="5" style="66" customWidth="1"/>
    <col min="12" max="12" width="1.1640625" style="66" hidden="1" customWidth="1"/>
    <col min="13" max="13" width="9.83203125" style="66" bestFit="1" customWidth="1"/>
    <col min="14" max="14" width="6.5" style="66" bestFit="1" customWidth="1"/>
    <col min="15" max="15" width="6.6640625" style="66" bestFit="1" customWidth="1"/>
    <col min="16" max="16" width="7.6640625" style="66" bestFit="1" customWidth="1"/>
    <col min="17" max="17" width="9.83203125" style="66" bestFit="1" customWidth="1"/>
    <col min="18" max="18" width="8.6640625" style="66" bestFit="1" customWidth="1"/>
    <col min="19" max="19" width="10.33203125" style="66" bestFit="1" customWidth="1"/>
    <col min="20" max="20" width="6.33203125" style="66" bestFit="1" customWidth="1"/>
    <col min="21" max="16384" width="12" style="60"/>
  </cols>
  <sheetData>
    <row r="2" spans="2:21" s="61" customFormat="1" ht="43.5" customHeight="1">
      <c r="B2" s="113" t="str">
        <f>IF(PT_kom!A1=0," ",PT_kom!A1)</f>
        <v>Nedbygde jordbruksarealer etter formål 2004 - 2015 i hele landet</v>
      </c>
      <c r="C2" s="114"/>
      <c r="D2" s="114"/>
      <c r="E2" s="114"/>
      <c r="F2" s="114"/>
      <c r="G2" s="114"/>
      <c r="H2" s="114"/>
      <c r="I2" s="114"/>
      <c r="J2" s="114"/>
      <c r="K2" s="115"/>
      <c r="L2" s="115"/>
      <c r="M2" s="115"/>
      <c r="N2" s="115"/>
      <c r="O2" s="115"/>
      <c r="P2" s="115"/>
      <c r="Q2" s="116"/>
      <c r="R2" s="117"/>
      <c r="S2" s="117"/>
      <c r="T2" s="117"/>
    </row>
    <row r="3" spans="2:21" s="61" customFormat="1" ht="22.5" customHeight="1">
      <c r="B3" s="118" t="str">
        <f>IF(PT_kom!A2=0," ",PT_kom!A2)</f>
        <v>Første fotoår i parantes</v>
      </c>
      <c r="C3" s="115"/>
      <c r="D3" s="115" t="str">
        <f>IF(PT_kom!C2=0," ",PT_kom!C2)</f>
        <v xml:space="preserve"> </v>
      </c>
      <c r="E3" s="115" t="str">
        <f>IF(PT_kom!D2=0," ",PT_kom!D2)</f>
        <v xml:space="preserve"> </v>
      </c>
      <c r="F3" s="115" t="str">
        <f>IF(PT_kom!E2=0," ",PT_kom!E2)</f>
        <v xml:space="preserve"> </v>
      </c>
      <c r="G3" s="115" t="str">
        <f>IF(PT_kom!F2=0," ",PT_kom!F2)</f>
        <v xml:space="preserve"> </v>
      </c>
      <c r="H3" s="115" t="str">
        <f>IF(PT_kom!G2=0," ",PT_kom!G2)</f>
        <v xml:space="preserve"> </v>
      </c>
      <c r="I3" s="115" t="str">
        <f>IF(PT_kom!H2=0," ",PT_kom!H2)</f>
        <v xml:space="preserve"> </v>
      </c>
      <c r="J3" s="115" t="str">
        <f>IF(PT_kom!I2=0," ",PT_kom!I2)</f>
        <v xml:space="preserve"> </v>
      </c>
      <c r="K3" s="115" t="str">
        <f>IF(PT_kom!J2=0," ",PT_kom!J2)</f>
        <v xml:space="preserve"> </v>
      </c>
      <c r="L3" s="115" t="str">
        <f>IF(PT_kom!K2=0," ",PT_kom!K2)</f>
        <v xml:space="preserve"> </v>
      </c>
      <c r="M3" s="115"/>
      <c r="N3" s="115"/>
      <c r="O3" s="115"/>
      <c r="P3" s="115"/>
      <c r="Q3" s="119" t="str">
        <f>IF(PT_kom!P2=0," ",PT_kom!P2)</f>
        <v>Kilde: SSB/NIBO - fotobaserte registeringer</v>
      </c>
      <c r="R3" s="120"/>
      <c r="S3" s="120"/>
      <c r="T3" s="120"/>
      <c r="U3" s="61" t="str">
        <f>IF(PT_kom!T2=0," ",PT_kom!T2)</f>
        <v xml:space="preserve"> </v>
      </c>
    </row>
    <row r="4" spans="2:21" s="61" customFormat="1" ht="24" customHeight="1">
      <c r="B4" s="121" t="str">
        <f>IF(PT_kom!A3=0," ",PT_kom!A3)</f>
        <v xml:space="preserve"> </v>
      </c>
      <c r="C4" s="138" t="str">
        <f>IF(PT_kom!B3=0," ",PT_kom!B3)</f>
        <v>Nedbygd areal i dekar</v>
      </c>
      <c r="D4" s="138"/>
      <c r="E4" s="138"/>
      <c r="F4" s="138"/>
      <c r="G4" s="138"/>
      <c r="H4" s="138"/>
      <c r="I4" s="138"/>
      <c r="J4" s="138"/>
      <c r="K4" s="121" t="str">
        <f>IF(PT_kom!J3=0," ",PT_kom!J3)</f>
        <v xml:space="preserve"> </v>
      </c>
      <c r="L4" s="121" t="str">
        <f>IF(PT_kom!K3=0," ",PT_kom!K3)</f>
        <v xml:space="preserve"> </v>
      </c>
      <c r="M4" s="139" t="str">
        <f>IF(PT_kom!L3=0," ",PT_kom!L3)</f>
        <v>Prosentvis fordeling av nedbygd areal - farget etter høgste verdi</v>
      </c>
      <c r="N4" s="140"/>
      <c r="O4" s="140"/>
      <c r="P4" s="140"/>
      <c r="Q4" s="140"/>
      <c r="R4" s="140"/>
      <c r="S4" s="140"/>
      <c r="T4" s="140"/>
      <c r="U4" s="61" t="str">
        <f>IF(PT_kom!T4=0," ",PT_kom!T4)</f>
        <v xml:space="preserve"> </v>
      </c>
    </row>
    <row r="5" spans="2:21" s="61" customFormat="1" ht="46.5" customHeight="1">
      <c r="B5" s="115"/>
      <c r="C5" s="122" t="str">
        <f>IF(PT_kom!B9=0," ",PT_kom!B9)</f>
        <v>andre bygg og anlegg</v>
      </c>
      <c r="D5" s="122" t="str">
        <f>IF(PT_kom!C9=0," ",PT_kom!C9)</f>
        <v>boliger</v>
      </c>
      <c r="E5" s="122" t="str">
        <f>IF(PT_kom!D9=0," ",PT_kom!D9)</f>
        <v>fritids-boliger</v>
      </c>
      <c r="F5" s="122" t="str">
        <f>IF(PT_kom!E9=0," ",PT_kom!E9)</f>
        <v>lanbruks-bebyggelse</v>
      </c>
      <c r="G5" s="122" t="str">
        <f>IF(PT_kom!F9=0," ",PT_kom!F9)</f>
        <v>veg og bane</v>
      </c>
      <c r="H5" s="122" t="str">
        <f>IF(PT_kom!G9=0," ",PT_kom!G9)</f>
        <v>næringsbygg</v>
      </c>
      <c r="I5" s="122" t="str">
        <f>IF(PT_kom!H9=0," ",PT_kom!H9)</f>
        <v>grønt- og idrettsområder</v>
      </c>
      <c r="J5" s="122" t="str">
        <f>IF(PT_kom!I9=0," ",PT_kom!I9)</f>
        <v>sum</v>
      </c>
      <c r="K5" s="123" t="str">
        <f>IF(PT_kom!J9=0," ",PT_kom!J9)</f>
        <v xml:space="preserve"> </v>
      </c>
      <c r="L5" s="123"/>
      <c r="M5" s="124" t="str">
        <f>IF(PT_kom!L9=0," ",PT_kom!L9)</f>
        <v>andre bygg og anlegg</v>
      </c>
      <c r="N5" s="125" t="str">
        <f>IF(PT_kom!M9=0," ",PT_kom!M9)</f>
        <v>boliger</v>
      </c>
      <c r="O5" s="125" t="str">
        <f>IF(PT_kom!N9=0," ",PT_kom!N9)</f>
        <v>fritids-boliger</v>
      </c>
      <c r="P5" s="125" t="str">
        <f>IF(PT_kom!O9=0," ",PT_kom!O9)</f>
        <v>lanbruks-bebyggelse</v>
      </c>
      <c r="Q5" s="125" t="str">
        <f>IF(PT_kom!P9=0," ",PT_kom!P9)</f>
        <v>veg og bane</v>
      </c>
      <c r="R5" s="125" t="str">
        <f>IF(PT_kom!Q9=0," ",PT_kom!Q9)</f>
        <v>næringsbygg</v>
      </c>
      <c r="S5" s="125" t="str">
        <f>IF(PT_kom!R9=0," ",PT_kom!R9)</f>
        <v>grønt- og idrettsområder</v>
      </c>
      <c r="T5" s="125" t="str">
        <f>IF(PT_kom!S9=0," ",PT_kom!S9)</f>
        <v>sum</v>
      </c>
      <c r="U5" s="61" t="str">
        <f>IF(PT_kom!T9=0," ",PT_kom!T9)</f>
        <v xml:space="preserve"> </v>
      </c>
    </row>
    <row r="6" spans="2:21">
      <c r="B6" s="126" t="str">
        <f>IF(PT_kom!A10=0," ",PT_kom!A10)</f>
        <v>0101 Halden (2003)</v>
      </c>
      <c r="C6" s="127">
        <f>IF(PT_kom!B10=0," ",PT_kom!B10)</f>
        <v>65</v>
      </c>
      <c r="D6" s="127">
        <f>IF(PT_kom!C10=0," ",PT_kom!C10)</f>
        <v>72</v>
      </c>
      <c r="E6" s="128">
        <f>IF(PT_kom!D10=0," ",PT_kom!D10)</f>
        <v>3</v>
      </c>
      <c r="F6" s="127">
        <f>IF(PT_kom!E10=0," ",PT_kom!E10)</f>
        <v>48</v>
      </c>
      <c r="G6" s="127">
        <f>IF(PT_kom!F10=0," ",PT_kom!F10)</f>
        <v>52</v>
      </c>
      <c r="H6" s="127">
        <f>IF(PT_kom!G10=0," ",PT_kom!G10)</f>
        <v>31</v>
      </c>
      <c r="I6" s="127">
        <f>IF(PT_kom!H10=0," ",PT_kom!H10)</f>
        <v>47</v>
      </c>
      <c r="J6" s="127">
        <f>IF(PT_kom!I10=0," ",PT_kom!I10)</f>
        <v>318</v>
      </c>
      <c r="K6" s="126" t="str">
        <f>IF(PT_kom!J10=0," ",PT_kom!J10)</f>
        <v xml:space="preserve"> </v>
      </c>
      <c r="L6" s="126" t="str">
        <f>IF(PT_kom!K10=0," ",PT_kom!K10)</f>
        <v>0101 Halden (2003)</v>
      </c>
      <c r="M6" s="129">
        <f>IF(PT_kom!L10=0," ",PT_kom!L10)</f>
        <v>0.20440251572327045</v>
      </c>
      <c r="N6" s="129">
        <f>IF(PT_kom!M10=0," ",PT_kom!M10)</f>
        <v>0.22641509433962265</v>
      </c>
      <c r="O6" s="129">
        <f>IF(PT_kom!N10=0," ",PT_kom!N10)</f>
        <v>9.433962264150943E-3</v>
      </c>
      <c r="P6" s="129">
        <f>IF(PT_kom!O10=0," ",PT_kom!O10)</f>
        <v>0.15094339622641509</v>
      </c>
      <c r="Q6" s="129">
        <f>IF(PT_kom!P10=0," ",PT_kom!P10)</f>
        <v>0.16352201257861634</v>
      </c>
      <c r="R6" s="129">
        <f>IF(PT_kom!Q10=0," ",PT_kom!Q10)</f>
        <v>9.7484276729559755E-2</v>
      </c>
      <c r="S6" s="129">
        <f>IF(PT_kom!R10=0," ",PT_kom!R10)</f>
        <v>0.14779874213836477</v>
      </c>
      <c r="T6" s="129">
        <f>IF(PT_kom!S10=0," ",PT_kom!S10)</f>
        <v>1</v>
      </c>
      <c r="U6" s="60" t="str">
        <f>IF(PT_kom!T10=0," ",PT_kom!T10)</f>
        <v xml:space="preserve"> </v>
      </c>
    </row>
    <row r="7" spans="2:21">
      <c r="B7" s="130" t="str">
        <f>IF(PT_kom!A11=0," ",PT_kom!A11)</f>
        <v>0104 Moss (2003)</v>
      </c>
      <c r="C7" s="131">
        <f>IF(PT_kom!B11=0," ",PT_kom!B11)</f>
        <v>49</v>
      </c>
      <c r="D7" s="131">
        <f>IF(PT_kom!C11=0," ",PT_kom!C11)</f>
        <v>9</v>
      </c>
      <c r="E7" s="131" t="str">
        <f>IF(PT_kom!D11=0," ",PT_kom!D11)</f>
        <v xml:space="preserve"> </v>
      </c>
      <c r="F7" s="131">
        <f>IF(PT_kom!E11=0," ",PT_kom!E11)</f>
        <v>25</v>
      </c>
      <c r="G7" s="131">
        <f>IF(PT_kom!F11=0," ",PT_kom!F11)</f>
        <v>21</v>
      </c>
      <c r="H7" s="131">
        <f>IF(PT_kom!G11=0," ",PT_kom!G11)</f>
        <v>7</v>
      </c>
      <c r="I7" s="131">
        <f>IF(PT_kom!H11=0," ",PT_kom!H11)</f>
        <v>39</v>
      </c>
      <c r="J7" s="131">
        <f>IF(PT_kom!I11=0," ",PT_kom!I11)</f>
        <v>150</v>
      </c>
      <c r="K7" s="130" t="str">
        <f>IF(PT_kom!J11=0," ",PT_kom!J11)</f>
        <v xml:space="preserve"> </v>
      </c>
      <c r="L7" s="130" t="str">
        <f>IF(PT_kom!K11=0," ",PT_kom!K11)</f>
        <v>0104 Moss (2003)</v>
      </c>
      <c r="M7" s="132">
        <f>IF(PT_kom!L11=0," ",PT_kom!L11)</f>
        <v>0.32666666666666666</v>
      </c>
      <c r="N7" s="132">
        <f>IF(PT_kom!M11=0," ",PT_kom!M11)</f>
        <v>0.06</v>
      </c>
      <c r="O7" s="132" t="str">
        <f>IF(PT_kom!N11=0," ",PT_kom!N11)</f>
        <v xml:space="preserve"> </v>
      </c>
      <c r="P7" s="132">
        <f>IF(PT_kom!O11=0," ",PT_kom!O11)</f>
        <v>0.16666666666666666</v>
      </c>
      <c r="Q7" s="132">
        <f>IF(PT_kom!P11=0," ",PT_kom!P11)</f>
        <v>0.14000000000000001</v>
      </c>
      <c r="R7" s="132">
        <f>IF(PT_kom!Q11=0," ",PT_kom!Q11)</f>
        <v>4.6666666666666669E-2</v>
      </c>
      <c r="S7" s="132">
        <f>IF(PT_kom!R11=0," ",PT_kom!R11)</f>
        <v>0.26</v>
      </c>
      <c r="T7" s="132">
        <f>IF(PT_kom!S11=0," ",PT_kom!S11)</f>
        <v>1</v>
      </c>
      <c r="U7" s="60" t="str">
        <f>IF(PT_kom!T11=0," ",PT_kom!T11)</f>
        <v xml:space="preserve"> </v>
      </c>
    </row>
    <row r="8" spans="2:21">
      <c r="B8" s="130" t="str">
        <f>IF(PT_kom!A12=0," ",PT_kom!A12)</f>
        <v>0105 Sarpsborg(2003)</v>
      </c>
      <c r="C8" s="131">
        <f>IF(PT_kom!B12=0," ",PT_kom!B12)</f>
        <v>66</v>
      </c>
      <c r="D8" s="131">
        <f>IF(PT_kom!C12=0," ",PT_kom!C12)</f>
        <v>138</v>
      </c>
      <c r="E8" s="131">
        <f>IF(PT_kom!D12=0," ",PT_kom!D12)</f>
        <v>2</v>
      </c>
      <c r="F8" s="131">
        <f>IF(PT_kom!E12=0," ",PT_kom!E12)</f>
        <v>197</v>
      </c>
      <c r="G8" s="131">
        <f>IF(PT_kom!F12=0," ",PT_kom!F12)</f>
        <v>80</v>
      </c>
      <c r="H8" s="131">
        <f>IF(PT_kom!G12=0," ",PT_kom!G12)</f>
        <v>84</v>
      </c>
      <c r="I8" s="131">
        <f>IF(PT_kom!H12=0," ",PT_kom!H12)</f>
        <v>22</v>
      </c>
      <c r="J8" s="131">
        <f>IF(PT_kom!I12=0," ",PT_kom!I12)</f>
        <v>589</v>
      </c>
      <c r="K8" s="130" t="str">
        <f>IF(PT_kom!J12=0," ",PT_kom!J12)</f>
        <v xml:space="preserve"> </v>
      </c>
      <c r="L8" s="130" t="str">
        <f>IF(PT_kom!K12=0," ",PT_kom!K12)</f>
        <v>0105 Sarpsborg(2003)</v>
      </c>
      <c r="M8" s="132">
        <f>IF(PT_kom!L12=0," ",PT_kom!L12)</f>
        <v>0.11205432937181664</v>
      </c>
      <c r="N8" s="132">
        <f>IF(PT_kom!M12=0," ",PT_kom!M12)</f>
        <v>0.23429541595925296</v>
      </c>
      <c r="O8" s="132">
        <f>IF(PT_kom!N12=0," ",PT_kom!N12)</f>
        <v>3.3955857385398981E-3</v>
      </c>
      <c r="P8" s="132">
        <f>IF(PT_kom!O12=0," ",PT_kom!O12)</f>
        <v>0.33446519524617996</v>
      </c>
      <c r="Q8" s="132">
        <f>IF(PT_kom!P12=0," ",PT_kom!P12)</f>
        <v>0.13582342954159593</v>
      </c>
      <c r="R8" s="132">
        <f>IF(PT_kom!Q12=0," ",PT_kom!Q12)</f>
        <v>0.14261460101867574</v>
      </c>
      <c r="S8" s="132">
        <f>IF(PT_kom!R12=0," ",PT_kom!R12)</f>
        <v>3.7351443123938878E-2</v>
      </c>
      <c r="T8" s="132">
        <f>IF(PT_kom!S12=0," ",PT_kom!S12)</f>
        <v>1</v>
      </c>
      <c r="U8" s="60" t="str">
        <f>IF(PT_kom!T12=0," ",PT_kom!T12)</f>
        <v xml:space="preserve"> </v>
      </c>
    </row>
    <row r="9" spans="2:21">
      <c r="B9" s="130" t="str">
        <f>IF(PT_kom!A13=0," ",PT_kom!A13)</f>
        <v>0106 Fredrikstad (2001)</v>
      </c>
      <c r="C9" s="131">
        <f>IF(PT_kom!B13=0," ",PT_kom!B13)</f>
        <v>148</v>
      </c>
      <c r="D9" s="131">
        <f>IF(PT_kom!C13=0," ",PT_kom!C13)</f>
        <v>438</v>
      </c>
      <c r="E9" s="131">
        <f>IF(PT_kom!D13=0," ",PT_kom!D13)</f>
        <v>4</v>
      </c>
      <c r="F9" s="131">
        <f>IF(PT_kom!E13=0," ",PT_kom!E13)</f>
        <v>163</v>
      </c>
      <c r="G9" s="131">
        <f>IF(PT_kom!F13=0," ",PT_kom!F13)</f>
        <v>177</v>
      </c>
      <c r="H9" s="131">
        <f>IF(PT_kom!G13=0," ",PT_kom!G13)</f>
        <v>289</v>
      </c>
      <c r="I9" s="131">
        <f>IF(PT_kom!H13=0," ",PT_kom!H13)</f>
        <v>595</v>
      </c>
      <c r="J9" s="131">
        <f>IF(PT_kom!I13=0," ",PT_kom!I13)</f>
        <v>1814</v>
      </c>
      <c r="K9" s="130" t="str">
        <f>IF(PT_kom!J13=0," ",PT_kom!J13)</f>
        <v xml:space="preserve"> </v>
      </c>
      <c r="L9" s="130" t="str">
        <f>IF(PT_kom!K13=0," ",PT_kom!K13)</f>
        <v>0106 Fredrikstad (2001)</v>
      </c>
      <c r="M9" s="132">
        <f>IF(PT_kom!L13=0," ",PT_kom!L13)</f>
        <v>8.1587651598676952E-2</v>
      </c>
      <c r="N9" s="132">
        <f>IF(PT_kom!M13=0," ",PT_kom!M13)</f>
        <v>0.2414553472987872</v>
      </c>
      <c r="O9" s="132">
        <f>IF(PT_kom!N13=0," ",PT_kom!N13)</f>
        <v>2.205071664829107E-3</v>
      </c>
      <c r="P9" s="132">
        <f>IF(PT_kom!O13=0," ",PT_kom!O13)</f>
        <v>8.9856670341786113E-2</v>
      </c>
      <c r="Q9" s="132">
        <f>IF(PT_kom!P13=0," ",PT_kom!P13)</f>
        <v>9.7574421168687989E-2</v>
      </c>
      <c r="R9" s="132">
        <f>IF(PT_kom!Q13=0," ",PT_kom!Q13)</f>
        <v>0.15931642778390298</v>
      </c>
      <c r="S9" s="132">
        <f>IF(PT_kom!R13=0," ",PT_kom!R13)</f>
        <v>0.32800441014332965</v>
      </c>
      <c r="T9" s="132">
        <f>IF(PT_kom!S13=0," ",PT_kom!S13)</f>
        <v>1</v>
      </c>
      <c r="U9" s="60" t="str">
        <f>IF(PT_kom!T13=0," ",PT_kom!T13)</f>
        <v xml:space="preserve"> </v>
      </c>
    </row>
    <row r="10" spans="2:21">
      <c r="B10" s="130" t="str">
        <f>IF(PT_kom!A14=0," ",PT_kom!A14)</f>
        <v>0111 Hvaler (2002)</v>
      </c>
      <c r="C10" s="131">
        <f>IF(PT_kom!B14=0," ",PT_kom!B14)</f>
        <v>5</v>
      </c>
      <c r="D10" s="131">
        <f>IF(PT_kom!C14=0," ",PT_kom!C14)</f>
        <v>38</v>
      </c>
      <c r="E10" s="131">
        <f>IF(PT_kom!D14=0," ",PT_kom!D14)</f>
        <v>12</v>
      </c>
      <c r="F10" s="131">
        <f>IF(PT_kom!E14=0," ",PT_kom!E14)</f>
        <v>23</v>
      </c>
      <c r="G10" s="131">
        <f>IF(PT_kom!F14=0," ",PT_kom!F14)</f>
        <v>7</v>
      </c>
      <c r="H10" s="131" t="str">
        <f>IF(PT_kom!G14=0," ",PT_kom!G14)</f>
        <v xml:space="preserve"> </v>
      </c>
      <c r="I10" s="131">
        <f>IF(PT_kom!H14=0," ",PT_kom!H14)</f>
        <v>53</v>
      </c>
      <c r="J10" s="131">
        <f>IF(PT_kom!I14=0," ",PT_kom!I14)</f>
        <v>138</v>
      </c>
      <c r="K10" s="130" t="str">
        <f>IF(PT_kom!J14=0," ",PT_kom!J14)</f>
        <v xml:space="preserve"> </v>
      </c>
      <c r="L10" s="130" t="str">
        <f>IF(PT_kom!K14=0," ",PT_kom!K14)</f>
        <v>0111 Hvaler (2002)</v>
      </c>
      <c r="M10" s="132">
        <f>IF(PT_kom!L14=0," ",PT_kom!L14)</f>
        <v>3.6231884057971016E-2</v>
      </c>
      <c r="N10" s="132">
        <f>IF(PT_kom!M14=0," ",PT_kom!M14)</f>
        <v>0.27536231884057971</v>
      </c>
      <c r="O10" s="132">
        <f>IF(PT_kom!N14=0," ",PT_kom!N14)</f>
        <v>8.6956521739130432E-2</v>
      </c>
      <c r="P10" s="132">
        <f>IF(PT_kom!O14=0," ",PT_kom!O14)</f>
        <v>0.16666666666666666</v>
      </c>
      <c r="Q10" s="132">
        <f>IF(PT_kom!P14=0," ",PT_kom!P14)</f>
        <v>5.0724637681159424E-2</v>
      </c>
      <c r="R10" s="132" t="str">
        <f>IF(PT_kom!Q14=0," ",PT_kom!Q14)</f>
        <v xml:space="preserve"> </v>
      </c>
      <c r="S10" s="132">
        <f>IF(PT_kom!R14=0," ",PT_kom!R14)</f>
        <v>0.38405797101449274</v>
      </c>
      <c r="T10" s="132">
        <f>IF(PT_kom!S14=0," ",PT_kom!S14)</f>
        <v>1</v>
      </c>
      <c r="U10" s="60" t="str">
        <f>IF(PT_kom!T14=0," ",PT_kom!T14)</f>
        <v xml:space="preserve"> </v>
      </c>
    </row>
    <row r="11" spans="2:21">
      <c r="B11" s="130" t="str">
        <f>IF(PT_kom!A15=0," ",PT_kom!A15)</f>
        <v>0118 Aremark(2003)</v>
      </c>
      <c r="C11" s="131">
        <f>IF(PT_kom!B15=0," ",PT_kom!B15)</f>
        <v>4</v>
      </c>
      <c r="D11" s="131">
        <f>IF(PT_kom!C15=0," ",PT_kom!C15)</f>
        <v>6</v>
      </c>
      <c r="E11" s="131" t="str">
        <f>IF(PT_kom!D15=0," ",PT_kom!D15)</f>
        <v xml:space="preserve"> </v>
      </c>
      <c r="F11" s="131">
        <f>IF(PT_kom!E15=0," ",PT_kom!E15)</f>
        <v>10</v>
      </c>
      <c r="G11" s="131">
        <f>IF(PT_kom!F15=0," ",PT_kom!F15)</f>
        <v>18</v>
      </c>
      <c r="H11" s="131">
        <f>IF(PT_kom!G15=0," ",PT_kom!G15)</f>
        <v>9</v>
      </c>
      <c r="I11" s="131">
        <f>IF(PT_kom!H15=0," ",PT_kom!H15)</f>
        <v>31</v>
      </c>
      <c r="J11" s="131">
        <f>IF(PT_kom!I15=0," ",PT_kom!I15)</f>
        <v>78</v>
      </c>
      <c r="K11" s="130" t="str">
        <f>IF(PT_kom!J15=0," ",PT_kom!J15)</f>
        <v xml:space="preserve"> </v>
      </c>
      <c r="L11" s="130" t="str">
        <f>IF(PT_kom!K15=0," ",PT_kom!K15)</f>
        <v>0118 Aremark(2003)</v>
      </c>
      <c r="M11" s="132">
        <f>IF(PT_kom!L15=0," ",PT_kom!L15)</f>
        <v>5.128205128205128E-2</v>
      </c>
      <c r="N11" s="132">
        <f>IF(PT_kom!M15=0," ",PT_kom!M15)</f>
        <v>7.6923076923076927E-2</v>
      </c>
      <c r="O11" s="132" t="str">
        <f>IF(PT_kom!N15=0," ",PT_kom!N15)</f>
        <v xml:space="preserve"> </v>
      </c>
      <c r="P11" s="132">
        <f>IF(PT_kom!O15=0," ",PT_kom!O15)</f>
        <v>0.12820512820512819</v>
      </c>
      <c r="Q11" s="132">
        <f>IF(PT_kom!P15=0," ",PT_kom!P15)</f>
        <v>0.23076923076923078</v>
      </c>
      <c r="R11" s="132">
        <f>IF(PT_kom!Q15=0," ",PT_kom!Q15)</f>
        <v>0.11538461538461539</v>
      </c>
      <c r="S11" s="132">
        <f>IF(PT_kom!R15=0," ",PT_kom!R15)</f>
        <v>0.39743589743589741</v>
      </c>
      <c r="T11" s="132">
        <f>IF(PT_kom!S15=0," ",PT_kom!S15)</f>
        <v>1</v>
      </c>
      <c r="U11" s="60" t="str">
        <f>IF(PT_kom!T15=0," ",PT_kom!T15)</f>
        <v xml:space="preserve"> </v>
      </c>
    </row>
    <row r="12" spans="2:21">
      <c r="B12" s="130" t="str">
        <f>IF(PT_kom!A16=0," ",PT_kom!A16)</f>
        <v>0119 Marker (2003)</v>
      </c>
      <c r="C12" s="131">
        <f>IF(PT_kom!B16=0," ",PT_kom!B16)</f>
        <v>3</v>
      </c>
      <c r="D12" s="131">
        <f>IF(PT_kom!C16=0," ",PT_kom!C16)</f>
        <v>15</v>
      </c>
      <c r="E12" s="131">
        <f>IF(PT_kom!D16=0," ",PT_kom!D16)</f>
        <v>2</v>
      </c>
      <c r="F12" s="131">
        <f>IF(PT_kom!E16=0," ",PT_kom!E16)</f>
        <v>75</v>
      </c>
      <c r="G12" s="131">
        <f>IF(PT_kom!F16=0," ",PT_kom!F16)</f>
        <v>26</v>
      </c>
      <c r="H12" s="131">
        <f>IF(PT_kom!G16=0," ",PT_kom!G16)</f>
        <v>27</v>
      </c>
      <c r="I12" s="131">
        <f>IF(PT_kom!H16=0," ",PT_kom!H16)</f>
        <v>8</v>
      </c>
      <c r="J12" s="131">
        <f>IF(PT_kom!I16=0," ",PT_kom!I16)</f>
        <v>156</v>
      </c>
      <c r="K12" s="130" t="str">
        <f>IF(PT_kom!J16=0," ",PT_kom!J16)</f>
        <v xml:space="preserve"> </v>
      </c>
      <c r="L12" s="130" t="str">
        <f>IF(PT_kom!K16=0," ",PT_kom!K16)</f>
        <v>0119 Marker (2003)</v>
      </c>
      <c r="M12" s="132">
        <f>IF(PT_kom!L16=0," ",PT_kom!L16)</f>
        <v>1.9230769230769232E-2</v>
      </c>
      <c r="N12" s="132">
        <f>IF(PT_kom!M16=0," ",PT_kom!M16)</f>
        <v>9.6153846153846159E-2</v>
      </c>
      <c r="O12" s="132">
        <f>IF(PT_kom!N16=0," ",PT_kom!N16)</f>
        <v>1.282051282051282E-2</v>
      </c>
      <c r="P12" s="132">
        <f>IF(PT_kom!O16=0," ",PT_kom!O16)</f>
        <v>0.48076923076923078</v>
      </c>
      <c r="Q12" s="132">
        <f>IF(PT_kom!P16=0," ",PT_kom!P16)</f>
        <v>0.16666666666666666</v>
      </c>
      <c r="R12" s="132">
        <f>IF(PT_kom!Q16=0," ",PT_kom!Q16)</f>
        <v>0.17307692307692307</v>
      </c>
      <c r="S12" s="132">
        <f>IF(PT_kom!R16=0," ",PT_kom!R16)</f>
        <v>5.128205128205128E-2</v>
      </c>
      <c r="T12" s="132">
        <f>IF(PT_kom!S16=0," ",PT_kom!S16)</f>
        <v>1</v>
      </c>
      <c r="U12" s="60" t="str">
        <f>IF(PT_kom!T16=0," ",PT_kom!T16)</f>
        <v xml:space="preserve"> </v>
      </c>
    </row>
    <row r="13" spans="2:21">
      <c r="B13" s="130" t="str">
        <f>IF(PT_kom!A17=0," ",PT_kom!A17)</f>
        <v>0121 Rømskog(2003)</v>
      </c>
      <c r="C13" s="131">
        <f>IF(PT_kom!B17=0," ",PT_kom!B17)</f>
        <v>2</v>
      </c>
      <c r="D13" s="131">
        <f>IF(PT_kom!C17=0," ",PT_kom!C17)</f>
        <v>2</v>
      </c>
      <c r="E13" s="131" t="str">
        <f>IF(PT_kom!D17=0," ",PT_kom!D17)</f>
        <v xml:space="preserve"> </v>
      </c>
      <c r="F13" s="131">
        <f>IF(PT_kom!E17=0," ",PT_kom!E17)</f>
        <v>1</v>
      </c>
      <c r="G13" s="131">
        <f>IF(PT_kom!F17=0," ",PT_kom!F17)</f>
        <v>2</v>
      </c>
      <c r="H13" s="131">
        <f>IF(PT_kom!G17=0," ",PT_kom!G17)</f>
        <v>20</v>
      </c>
      <c r="I13" s="131" t="str">
        <f>IF(PT_kom!H17=0," ",PT_kom!H17)</f>
        <v xml:space="preserve"> </v>
      </c>
      <c r="J13" s="131">
        <f>IF(PT_kom!I17=0," ",PT_kom!I17)</f>
        <v>27</v>
      </c>
      <c r="K13" s="130" t="str">
        <f>IF(PT_kom!J17=0," ",PT_kom!J17)</f>
        <v xml:space="preserve"> </v>
      </c>
      <c r="L13" s="130" t="str">
        <f>IF(PT_kom!K17=0," ",PT_kom!K17)</f>
        <v>0121 Rømskog(2003)</v>
      </c>
      <c r="M13" s="132">
        <f>IF(PT_kom!L17=0," ",PT_kom!L17)</f>
        <v>7.407407407407407E-2</v>
      </c>
      <c r="N13" s="132">
        <f>IF(PT_kom!M17=0," ",PT_kom!M17)</f>
        <v>7.407407407407407E-2</v>
      </c>
      <c r="O13" s="132" t="str">
        <f>IF(PT_kom!N17=0," ",PT_kom!N17)</f>
        <v xml:space="preserve"> </v>
      </c>
      <c r="P13" s="132">
        <f>IF(PT_kom!O17=0," ",PT_kom!O17)</f>
        <v>3.7037037037037035E-2</v>
      </c>
      <c r="Q13" s="132">
        <f>IF(PT_kom!P17=0," ",PT_kom!P17)</f>
        <v>7.407407407407407E-2</v>
      </c>
      <c r="R13" s="132">
        <f>IF(PT_kom!Q17=0," ",PT_kom!Q17)</f>
        <v>0.7407407407407407</v>
      </c>
      <c r="S13" s="132" t="str">
        <f>IF(PT_kom!R17=0," ",PT_kom!R17)</f>
        <v xml:space="preserve"> </v>
      </c>
      <c r="T13" s="132">
        <f>IF(PT_kom!S17=0," ",PT_kom!S17)</f>
        <v>1</v>
      </c>
      <c r="U13" s="60" t="str">
        <f>IF(PT_kom!T17=0," ",PT_kom!T17)</f>
        <v xml:space="preserve"> </v>
      </c>
    </row>
    <row r="14" spans="2:21">
      <c r="B14" s="130" t="str">
        <f>IF(PT_kom!A18=0," ",PT_kom!A18)</f>
        <v>0122 Trøgstad (2003)</v>
      </c>
      <c r="C14" s="131">
        <f>IF(PT_kom!B18=0," ",PT_kom!B18)</f>
        <v>23</v>
      </c>
      <c r="D14" s="131">
        <f>IF(PT_kom!C18=0," ",PT_kom!C18)</f>
        <v>10</v>
      </c>
      <c r="E14" s="131" t="str">
        <f>IF(PT_kom!D18=0," ",PT_kom!D18)</f>
        <v xml:space="preserve"> </v>
      </c>
      <c r="F14" s="131">
        <f>IF(PT_kom!E18=0," ",PT_kom!E18)</f>
        <v>76</v>
      </c>
      <c r="G14" s="131">
        <f>IF(PT_kom!F18=0," ",PT_kom!F18)</f>
        <v>44</v>
      </c>
      <c r="H14" s="131">
        <f>IF(PT_kom!G18=0," ",PT_kom!G18)</f>
        <v>16</v>
      </c>
      <c r="I14" s="131">
        <f>IF(PT_kom!H18=0," ",PT_kom!H18)</f>
        <v>3</v>
      </c>
      <c r="J14" s="131">
        <f>IF(PT_kom!I18=0," ",PT_kom!I18)</f>
        <v>172</v>
      </c>
      <c r="K14" s="130" t="str">
        <f>IF(PT_kom!J18=0," ",PT_kom!J18)</f>
        <v xml:space="preserve"> </v>
      </c>
      <c r="L14" s="130" t="str">
        <f>IF(PT_kom!K18=0," ",PT_kom!K18)</f>
        <v>0122 Trøgstad (2003)</v>
      </c>
      <c r="M14" s="132">
        <f>IF(PT_kom!L18=0," ",PT_kom!L18)</f>
        <v>0.13372093023255813</v>
      </c>
      <c r="N14" s="132">
        <f>IF(PT_kom!M18=0," ",PT_kom!M18)</f>
        <v>5.8139534883720929E-2</v>
      </c>
      <c r="O14" s="132" t="str">
        <f>IF(PT_kom!N18=0," ",PT_kom!N18)</f>
        <v xml:space="preserve"> </v>
      </c>
      <c r="P14" s="132">
        <f>IF(PT_kom!O18=0," ",PT_kom!O18)</f>
        <v>0.44186046511627908</v>
      </c>
      <c r="Q14" s="132">
        <f>IF(PT_kom!P18=0," ",PT_kom!P18)</f>
        <v>0.2558139534883721</v>
      </c>
      <c r="R14" s="132">
        <f>IF(PT_kom!Q18=0," ",PT_kom!Q18)</f>
        <v>9.3023255813953487E-2</v>
      </c>
      <c r="S14" s="132">
        <f>IF(PT_kom!R18=0," ",PT_kom!R18)</f>
        <v>1.7441860465116279E-2</v>
      </c>
      <c r="T14" s="132">
        <f>IF(PT_kom!S18=0," ",PT_kom!S18)</f>
        <v>1</v>
      </c>
      <c r="U14" s="60" t="str">
        <f>IF(PT_kom!T18=0," ",PT_kom!T18)</f>
        <v xml:space="preserve"> </v>
      </c>
    </row>
    <row r="15" spans="2:21">
      <c r="B15" s="130" t="str">
        <f>IF(PT_kom!A19=0," ",PT_kom!A19)</f>
        <v>0123 Spydeberg(2003)</v>
      </c>
      <c r="C15" s="131">
        <f>IF(PT_kom!B19=0," ",PT_kom!B19)</f>
        <v>36</v>
      </c>
      <c r="D15" s="131">
        <f>IF(PT_kom!C19=0," ",PT_kom!C19)</f>
        <v>66</v>
      </c>
      <c r="E15" s="131" t="str">
        <f>IF(PT_kom!D19=0," ",PT_kom!D19)</f>
        <v xml:space="preserve"> </v>
      </c>
      <c r="F15" s="131">
        <f>IF(PT_kom!E19=0," ",PT_kom!E19)</f>
        <v>17</v>
      </c>
      <c r="G15" s="131">
        <f>IF(PT_kom!F19=0," ",PT_kom!F19)</f>
        <v>92</v>
      </c>
      <c r="H15" s="131">
        <f>IF(PT_kom!G19=0," ",PT_kom!G19)</f>
        <v>10</v>
      </c>
      <c r="I15" s="131">
        <f>IF(PT_kom!H19=0," ",PT_kom!H19)</f>
        <v>16</v>
      </c>
      <c r="J15" s="131">
        <f>IF(PT_kom!I19=0," ",PT_kom!I19)</f>
        <v>237</v>
      </c>
      <c r="K15" s="130" t="str">
        <f>IF(PT_kom!J19=0," ",PT_kom!J19)</f>
        <v xml:space="preserve"> </v>
      </c>
      <c r="L15" s="130" t="str">
        <f>IF(PT_kom!K19=0," ",PT_kom!K19)</f>
        <v>0123 Spydeberg(2003)</v>
      </c>
      <c r="M15" s="132">
        <f>IF(PT_kom!L19=0," ",PT_kom!L19)</f>
        <v>0.15189873417721519</v>
      </c>
      <c r="N15" s="132">
        <f>IF(PT_kom!M19=0," ",PT_kom!M19)</f>
        <v>0.27848101265822783</v>
      </c>
      <c r="O15" s="132" t="str">
        <f>IF(PT_kom!N19=0," ",PT_kom!N19)</f>
        <v xml:space="preserve"> </v>
      </c>
      <c r="P15" s="132">
        <f>IF(PT_kom!O19=0," ",PT_kom!O19)</f>
        <v>7.1729957805907171E-2</v>
      </c>
      <c r="Q15" s="132">
        <f>IF(PT_kom!P19=0," ",PT_kom!P19)</f>
        <v>0.3881856540084388</v>
      </c>
      <c r="R15" s="132">
        <f>IF(PT_kom!Q19=0," ",PT_kom!Q19)</f>
        <v>4.2194092827004218E-2</v>
      </c>
      <c r="S15" s="132">
        <f>IF(PT_kom!R19=0," ",PT_kom!R19)</f>
        <v>6.7510548523206745E-2</v>
      </c>
      <c r="T15" s="132">
        <f>IF(PT_kom!S19=0," ",PT_kom!S19)</f>
        <v>1</v>
      </c>
      <c r="U15" s="60" t="str">
        <f>IF(PT_kom!T19=0," ",PT_kom!T19)</f>
        <v xml:space="preserve"> </v>
      </c>
    </row>
    <row r="16" spans="2:21">
      <c r="B16" s="130" t="str">
        <f>IF(PT_kom!A20=0," ",PT_kom!A20)</f>
        <v>0124 Askim(2007)</v>
      </c>
      <c r="C16" s="131">
        <f>IF(PT_kom!B20=0," ",PT_kom!B20)</f>
        <v>39</v>
      </c>
      <c r="D16" s="131">
        <f>IF(PT_kom!C20=0," ",PT_kom!C20)</f>
        <v>30</v>
      </c>
      <c r="E16" s="131" t="str">
        <f>IF(PT_kom!D20=0," ",PT_kom!D20)</f>
        <v xml:space="preserve"> </v>
      </c>
      <c r="F16" s="131">
        <f>IF(PT_kom!E20=0," ",PT_kom!E20)</f>
        <v>38</v>
      </c>
      <c r="G16" s="131">
        <f>IF(PT_kom!F20=0," ",PT_kom!F20)</f>
        <v>31</v>
      </c>
      <c r="H16" s="131">
        <f>IF(PT_kom!G20=0," ",PT_kom!G20)</f>
        <v>47</v>
      </c>
      <c r="I16" s="131">
        <f>IF(PT_kom!H20=0," ",PT_kom!H20)</f>
        <v>44</v>
      </c>
      <c r="J16" s="131">
        <f>IF(PT_kom!I20=0," ",PT_kom!I20)</f>
        <v>229</v>
      </c>
      <c r="K16" s="130" t="str">
        <f>IF(PT_kom!J20=0," ",PT_kom!J20)</f>
        <v xml:space="preserve"> </v>
      </c>
      <c r="L16" s="130" t="str">
        <f>IF(PT_kom!K20=0," ",PT_kom!K20)</f>
        <v>0124 Askim(2007)</v>
      </c>
      <c r="M16" s="132">
        <f>IF(PT_kom!L20=0," ",PT_kom!L20)</f>
        <v>0.1703056768558952</v>
      </c>
      <c r="N16" s="132">
        <f>IF(PT_kom!M20=0," ",PT_kom!M20)</f>
        <v>0.13100436681222707</v>
      </c>
      <c r="O16" s="132" t="str">
        <f>IF(PT_kom!N20=0," ",PT_kom!N20)</f>
        <v xml:space="preserve"> </v>
      </c>
      <c r="P16" s="132">
        <f>IF(PT_kom!O20=0," ",PT_kom!O20)</f>
        <v>0.16593886462882096</v>
      </c>
      <c r="Q16" s="132">
        <f>IF(PT_kom!P20=0," ",PT_kom!P20)</f>
        <v>0.13537117903930132</v>
      </c>
      <c r="R16" s="132">
        <f>IF(PT_kom!Q20=0," ",PT_kom!Q20)</f>
        <v>0.20524017467248909</v>
      </c>
      <c r="S16" s="132">
        <f>IF(PT_kom!R20=0," ",PT_kom!R20)</f>
        <v>0.19213973799126638</v>
      </c>
      <c r="T16" s="132">
        <f>IF(PT_kom!S20=0," ",PT_kom!S20)</f>
        <v>1</v>
      </c>
      <c r="U16" s="60" t="str">
        <f>IF(PT_kom!T20=0," ",PT_kom!T20)</f>
        <v xml:space="preserve"> </v>
      </c>
    </row>
    <row r="17" spans="2:21">
      <c r="B17" s="130" t="str">
        <f>IF(PT_kom!A21=0," ",PT_kom!A21)</f>
        <v>0125 Eidsberg (2003)</v>
      </c>
      <c r="C17" s="131">
        <f>IF(PT_kom!B21=0," ",PT_kom!B21)</f>
        <v>24</v>
      </c>
      <c r="D17" s="131">
        <f>IF(PT_kom!C21=0," ",PT_kom!C21)</f>
        <v>49</v>
      </c>
      <c r="E17" s="131">
        <f>IF(PT_kom!D21=0," ",PT_kom!D21)</f>
        <v>2</v>
      </c>
      <c r="F17" s="131">
        <f>IF(PT_kom!E21=0," ",PT_kom!E21)</f>
        <v>71</v>
      </c>
      <c r="G17" s="131">
        <f>IF(PT_kom!F21=0," ",PT_kom!F21)</f>
        <v>178</v>
      </c>
      <c r="H17" s="131">
        <f>IF(PT_kom!G21=0," ",PT_kom!G21)</f>
        <v>32</v>
      </c>
      <c r="I17" s="131">
        <f>IF(PT_kom!H21=0," ",PT_kom!H21)</f>
        <v>30</v>
      </c>
      <c r="J17" s="131">
        <f>IF(PT_kom!I21=0," ",PT_kom!I21)</f>
        <v>386</v>
      </c>
      <c r="K17" s="130" t="str">
        <f>IF(PT_kom!J21=0," ",PT_kom!J21)</f>
        <v xml:space="preserve"> </v>
      </c>
      <c r="L17" s="130" t="str">
        <f>IF(PT_kom!K21=0," ",PT_kom!K21)</f>
        <v>0125 Eidsberg (2003)</v>
      </c>
      <c r="M17" s="132">
        <f>IF(PT_kom!L21=0," ",PT_kom!L21)</f>
        <v>6.2176165803108807E-2</v>
      </c>
      <c r="N17" s="132">
        <f>IF(PT_kom!M21=0," ",PT_kom!M21)</f>
        <v>0.12694300518134716</v>
      </c>
      <c r="O17" s="132">
        <f>IF(PT_kom!N21=0," ",PT_kom!N21)</f>
        <v>5.1813471502590676E-3</v>
      </c>
      <c r="P17" s="132">
        <f>IF(PT_kom!O21=0," ",PT_kom!O21)</f>
        <v>0.18393782383419688</v>
      </c>
      <c r="Q17" s="132">
        <f>IF(PT_kom!P21=0," ",PT_kom!P21)</f>
        <v>0.46113989637305697</v>
      </c>
      <c r="R17" s="132">
        <f>IF(PT_kom!Q21=0," ",PT_kom!Q21)</f>
        <v>8.2901554404145081E-2</v>
      </c>
      <c r="S17" s="132">
        <f>IF(PT_kom!R21=0," ",PT_kom!R21)</f>
        <v>7.7720207253886009E-2</v>
      </c>
      <c r="T17" s="132">
        <f>IF(PT_kom!S21=0," ",PT_kom!S21)</f>
        <v>1</v>
      </c>
      <c r="U17" s="60" t="str">
        <f>IF(PT_kom!T21=0," ",PT_kom!T21)</f>
        <v xml:space="preserve"> </v>
      </c>
    </row>
    <row r="18" spans="2:21">
      <c r="B18" s="130" t="str">
        <f>IF(PT_kom!A22=0," ",PT_kom!A22)</f>
        <v>0127 Skiptvet (2003)</v>
      </c>
      <c r="C18" s="131">
        <f>IF(PT_kom!B22=0," ",PT_kom!B22)</f>
        <v>25</v>
      </c>
      <c r="D18" s="131">
        <f>IF(PT_kom!C22=0," ",PT_kom!C22)</f>
        <v>19</v>
      </c>
      <c r="E18" s="131">
        <f>IF(PT_kom!D22=0," ",PT_kom!D22)</f>
        <v>1</v>
      </c>
      <c r="F18" s="131">
        <f>IF(PT_kom!E22=0," ",PT_kom!E22)</f>
        <v>62</v>
      </c>
      <c r="G18" s="131">
        <f>IF(PT_kom!F22=0," ",PT_kom!F22)</f>
        <v>15</v>
      </c>
      <c r="H18" s="131">
        <f>IF(PT_kom!G22=0," ",PT_kom!G22)</f>
        <v>5</v>
      </c>
      <c r="I18" s="131">
        <f>IF(PT_kom!H22=0," ",PT_kom!H22)</f>
        <v>1</v>
      </c>
      <c r="J18" s="131">
        <f>IF(PT_kom!I22=0," ",PT_kom!I22)</f>
        <v>128</v>
      </c>
      <c r="K18" s="130" t="str">
        <f>IF(PT_kom!J22=0," ",PT_kom!J22)</f>
        <v xml:space="preserve"> </v>
      </c>
      <c r="L18" s="130" t="str">
        <f>IF(PT_kom!K22=0," ",PT_kom!K22)</f>
        <v>0127 Skiptvet (2003)</v>
      </c>
      <c r="M18" s="132">
        <f>IF(PT_kom!L22=0," ",PT_kom!L22)</f>
        <v>0.1953125</v>
      </c>
      <c r="N18" s="132">
        <f>IF(PT_kom!M22=0," ",PT_kom!M22)</f>
        <v>0.1484375</v>
      </c>
      <c r="O18" s="132">
        <f>IF(PT_kom!N22=0," ",PT_kom!N22)</f>
        <v>7.8125E-3</v>
      </c>
      <c r="P18" s="132">
        <f>IF(PT_kom!O22=0," ",PT_kom!O22)</f>
        <v>0.484375</v>
      </c>
      <c r="Q18" s="132">
        <f>IF(PT_kom!P22=0," ",PT_kom!P22)</f>
        <v>0.1171875</v>
      </c>
      <c r="R18" s="132">
        <f>IF(PT_kom!Q22=0," ",PT_kom!Q22)</f>
        <v>3.90625E-2</v>
      </c>
      <c r="S18" s="132">
        <f>IF(PT_kom!R22=0," ",PT_kom!R22)</f>
        <v>7.8125E-3</v>
      </c>
      <c r="T18" s="132">
        <f>IF(PT_kom!S22=0," ",PT_kom!S22)</f>
        <v>1</v>
      </c>
      <c r="U18" s="60" t="str">
        <f>IF(PT_kom!T22=0," ",PT_kom!T22)</f>
        <v xml:space="preserve"> </v>
      </c>
    </row>
    <row r="19" spans="2:21">
      <c r="B19" s="130" t="str">
        <f>IF(PT_kom!A23=0," ",PT_kom!A23)</f>
        <v>0128 Rakkestad(2003)</v>
      </c>
      <c r="C19" s="131">
        <f>IF(PT_kom!B23=0," ",PT_kom!B23)</f>
        <v>73</v>
      </c>
      <c r="D19" s="131">
        <f>IF(PT_kom!C23=0," ",PT_kom!C23)</f>
        <v>89</v>
      </c>
      <c r="E19" s="131">
        <f>IF(PT_kom!D23=0," ",PT_kom!D23)</f>
        <v>1</v>
      </c>
      <c r="F19" s="131">
        <f>IF(PT_kom!E23=0," ",PT_kom!E23)</f>
        <v>139</v>
      </c>
      <c r="G19" s="131">
        <f>IF(PT_kom!F23=0," ",PT_kom!F23)</f>
        <v>54</v>
      </c>
      <c r="H19" s="131">
        <f>IF(PT_kom!G23=0," ",PT_kom!G23)</f>
        <v>28</v>
      </c>
      <c r="I19" s="131">
        <f>IF(PT_kom!H23=0," ",PT_kom!H23)</f>
        <v>8</v>
      </c>
      <c r="J19" s="131">
        <f>IF(PT_kom!I23=0," ",PT_kom!I23)</f>
        <v>392</v>
      </c>
      <c r="K19" s="130" t="str">
        <f>IF(PT_kom!J23=0," ",PT_kom!J23)</f>
        <v xml:space="preserve"> </v>
      </c>
      <c r="L19" s="130" t="str">
        <f>IF(PT_kom!K23=0," ",PT_kom!K23)</f>
        <v>0128 Rakkestad(2003)</v>
      </c>
      <c r="M19" s="132">
        <f>IF(PT_kom!L23=0," ",PT_kom!L23)</f>
        <v>0.18622448979591838</v>
      </c>
      <c r="N19" s="132">
        <f>IF(PT_kom!M23=0," ",PT_kom!M23)</f>
        <v>0.22704081632653061</v>
      </c>
      <c r="O19" s="132">
        <f>IF(PT_kom!N23=0," ",PT_kom!N23)</f>
        <v>2.5510204081632651E-3</v>
      </c>
      <c r="P19" s="132">
        <f>IF(PT_kom!O23=0," ",PT_kom!O23)</f>
        <v>0.35459183673469385</v>
      </c>
      <c r="Q19" s="132">
        <f>IF(PT_kom!P23=0," ",PT_kom!P23)</f>
        <v>0.13775510204081631</v>
      </c>
      <c r="R19" s="132">
        <f>IF(PT_kom!Q23=0," ",PT_kom!Q23)</f>
        <v>7.1428571428571425E-2</v>
      </c>
      <c r="S19" s="132">
        <f>IF(PT_kom!R23=0," ",PT_kom!R23)</f>
        <v>2.0408163265306121E-2</v>
      </c>
      <c r="T19" s="132">
        <f>IF(PT_kom!S23=0," ",PT_kom!S23)</f>
        <v>1</v>
      </c>
      <c r="U19" s="60" t="str">
        <f>IF(PT_kom!T23=0," ",PT_kom!T23)</f>
        <v xml:space="preserve"> </v>
      </c>
    </row>
    <row r="20" spans="2:21">
      <c r="B20" s="130" t="str">
        <f>IF(PT_kom!A24=0," ",PT_kom!A24)</f>
        <v>0135 Råde (2003)</v>
      </c>
      <c r="C20" s="131">
        <f>IF(PT_kom!B24=0," ",PT_kom!B24)</f>
        <v>21</v>
      </c>
      <c r="D20" s="131">
        <f>IF(PT_kom!C24=0," ",PT_kom!C24)</f>
        <v>53</v>
      </c>
      <c r="E20" s="131">
        <f>IF(PT_kom!D24=0," ",PT_kom!D24)</f>
        <v>8</v>
      </c>
      <c r="F20" s="131">
        <f>IF(PT_kom!E24=0," ",PT_kom!E24)</f>
        <v>67</v>
      </c>
      <c r="G20" s="131">
        <f>IF(PT_kom!F24=0," ",PT_kom!F24)</f>
        <v>43</v>
      </c>
      <c r="H20" s="131">
        <f>IF(PT_kom!G24=0," ",PT_kom!G24)</f>
        <v>122</v>
      </c>
      <c r="I20" s="131">
        <f>IF(PT_kom!H24=0," ",PT_kom!H24)</f>
        <v>13</v>
      </c>
      <c r="J20" s="131">
        <f>IF(PT_kom!I24=0," ",PT_kom!I24)</f>
        <v>327</v>
      </c>
      <c r="K20" s="130" t="str">
        <f>IF(PT_kom!J24=0," ",PT_kom!J24)</f>
        <v xml:space="preserve"> </v>
      </c>
      <c r="L20" s="130" t="str">
        <f>IF(PT_kom!K24=0," ",PT_kom!K24)</f>
        <v>0135 Råde (2003)</v>
      </c>
      <c r="M20" s="132">
        <f>IF(PT_kom!L24=0," ",PT_kom!L24)</f>
        <v>6.4220183486238536E-2</v>
      </c>
      <c r="N20" s="132">
        <f>IF(PT_kom!M24=0," ",PT_kom!M24)</f>
        <v>0.1620795107033639</v>
      </c>
      <c r="O20" s="132">
        <f>IF(PT_kom!N24=0," ",PT_kom!N24)</f>
        <v>2.4464831804281346E-2</v>
      </c>
      <c r="P20" s="132">
        <f>IF(PT_kom!O24=0," ",PT_kom!O24)</f>
        <v>0.20489296636085627</v>
      </c>
      <c r="Q20" s="132">
        <f>IF(PT_kom!P24=0," ",PT_kom!P24)</f>
        <v>0.13149847094801223</v>
      </c>
      <c r="R20" s="132">
        <f>IF(PT_kom!Q24=0," ",PT_kom!Q24)</f>
        <v>0.37308868501529052</v>
      </c>
      <c r="S20" s="132">
        <f>IF(PT_kom!R24=0," ",PT_kom!R24)</f>
        <v>3.9755351681957186E-2</v>
      </c>
      <c r="T20" s="132">
        <f>IF(PT_kom!S24=0," ",PT_kom!S24)</f>
        <v>1</v>
      </c>
      <c r="U20" s="60" t="str">
        <f>IF(PT_kom!T24=0," ",PT_kom!T24)</f>
        <v xml:space="preserve"> </v>
      </c>
    </row>
    <row r="21" spans="2:21">
      <c r="B21" s="130" t="str">
        <f>IF(PT_kom!A25=0," ",PT_kom!A25)</f>
        <v>0136 Rygge(2003)</v>
      </c>
      <c r="C21" s="131">
        <f>IF(PT_kom!B25=0," ",PT_kom!B25)</f>
        <v>16</v>
      </c>
      <c r="D21" s="131">
        <f>IF(PT_kom!C25=0," ",PT_kom!C25)</f>
        <v>151</v>
      </c>
      <c r="E21" s="131">
        <f>IF(PT_kom!D25=0," ",PT_kom!D25)</f>
        <v>6</v>
      </c>
      <c r="F21" s="131">
        <f>IF(PT_kom!E25=0," ",PT_kom!E25)</f>
        <v>114</v>
      </c>
      <c r="G21" s="131">
        <f>IF(PT_kom!F25=0," ",PT_kom!F25)</f>
        <v>39</v>
      </c>
      <c r="H21" s="131">
        <f>IF(PT_kom!G25=0," ",PT_kom!G25)</f>
        <v>29</v>
      </c>
      <c r="I21" s="131">
        <f>IF(PT_kom!H25=0," ",PT_kom!H25)</f>
        <v>72</v>
      </c>
      <c r="J21" s="131">
        <f>IF(PT_kom!I25=0," ",PT_kom!I25)</f>
        <v>427</v>
      </c>
      <c r="K21" s="130" t="str">
        <f>IF(PT_kom!J25=0," ",PT_kom!J25)</f>
        <v xml:space="preserve"> </v>
      </c>
      <c r="L21" s="130" t="str">
        <f>IF(PT_kom!K25=0," ",PT_kom!K25)</f>
        <v>0136 Rygge(2003)</v>
      </c>
      <c r="M21" s="132">
        <f>IF(PT_kom!L25=0," ",PT_kom!L25)</f>
        <v>3.7470725995316159E-2</v>
      </c>
      <c r="N21" s="132">
        <f>IF(PT_kom!M25=0," ",PT_kom!M25)</f>
        <v>0.35362997658079626</v>
      </c>
      <c r="O21" s="132">
        <f>IF(PT_kom!N25=0," ",PT_kom!N25)</f>
        <v>1.405152224824356E-2</v>
      </c>
      <c r="P21" s="132">
        <f>IF(PT_kom!O25=0," ",PT_kom!O25)</f>
        <v>0.26697892271662765</v>
      </c>
      <c r="Q21" s="132">
        <f>IF(PT_kom!P25=0," ",PT_kom!P25)</f>
        <v>9.1334894613583142E-2</v>
      </c>
      <c r="R21" s="132">
        <f>IF(PT_kom!Q25=0," ",PT_kom!Q25)</f>
        <v>6.7915690866510545E-2</v>
      </c>
      <c r="S21" s="132">
        <f>IF(PT_kom!R25=0," ",PT_kom!R25)</f>
        <v>0.16861826697892271</v>
      </c>
      <c r="T21" s="132">
        <f>IF(PT_kom!S25=0," ",PT_kom!S25)</f>
        <v>1</v>
      </c>
      <c r="U21" s="60" t="str">
        <f>IF(PT_kom!T25=0," ",PT_kom!T25)</f>
        <v xml:space="preserve"> </v>
      </c>
    </row>
    <row r="22" spans="2:21">
      <c r="B22" s="130" t="str">
        <f>IF(PT_kom!A26=0," ",PT_kom!A26)</f>
        <v>0137 Våler(2003)</v>
      </c>
      <c r="C22" s="131">
        <f>IF(PT_kom!B26=0," ",PT_kom!B26)</f>
        <v>21</v>
      </c>
      <c r="D22" s="131">
        <f>IF(PT_kom!C26=0," ",PT_kom!C26)</f>
        <v>16</v>
      </c>
      <c r="E22" s="131" t="str">
        <f>IF(PT_kom!D26=0," ",PT_kom!D26)</f>
        <v xml:space="preserve"> </v>
      </c>
      <c r="F22" s="131">
        <f>IF(PT_kom!E26=0," ",PT_kom!E26)</f>
        <v>52</v>
      </c>
      <c r="G22" s="131">
        <f>IF(PT_kom!F26=0," ",PT_kom!F26)</f>
        <v>18</v>
      </c>
      <c r="H22" s="131">
        <f>IF(PT_kom!G26=0," ",PT_kom!G26)</f>
        <v>4</v>
      </c>
      <c r="I22" s="131">
        <f>IF(PT_kom!H26=0," ",PT_kom!H26)</f>
        <v>19</v>
      </c>
      <c r="J22" s="131">
        <f>IF(PT_kom!I26=0," ",PT_kom!I26)</f>
        <v>130</v>
      </c>
      <c r="K22" s="130" t="str">
        <f>IF(PT_kom!J26=0," ",PT_kom!J26)</f>
        <v xml:space="preserve"> </v>
      </c>
      <c r="L22" s="130" t="str">
        <f>IF(PT_kom!K26=0," ",PT_kom!K26)</f>
        <v>0137 Våler(2003)</v>
      </c>
      <c r="M22" s="132">
        <f>IF(PT_kom!L26=0," ",PT_kom!L26)</f>
        <v>0.16153846153846155</v>
      </c>
      <c r="N22" s="132">
        <f>IF(PT_kom!M26=0," ",PT_kom!M26)</f>
        <v>0.12307692307692308</v>
      </c>
      <c r="O22" s="132" t="str">
        <f>IF(PT_kom!N26=0," ",PT_kom!N26)</f>
        <v xml:space="preserve"> </v>
      </c>
      <c r="P22" s="132">
        <f>IF(PT_kom!O26=0," ",PT_kom!O26)</f>
        <v>0.4</v>
      </c>
      <c r="Q22" s="132">
        <f>IF(PT_kom!P26=0," ",PT_kom!P26)</f>
        <v>0.13846153846153847</v>
      </c>
      <c r="R22" s="132">
        <f>IF(PT_kom!Q26=0," ",PT_kom!Q26)</f>
        <v>3.0769230769230771E-2</v>
      </c>
      <c r="S22" s="132">
        <f>IF(PT_kom!R26=0," ",PT_kom!R26)</f>
        <v>0.14615384615384616</v>
      </c>
      <c r="T22" s="132">
        <f>IF(PT_kom!S26=0," ",PT_kom!S26)</f>
        <v>1</v>
      </c>
      <c r="U22" s="60" t="str">
        <f>IF(PT_kom!T26=0," ",PT_kom!T26)</f>
        <v xml:space="preserve"> </v>
      </c>
    </row>
    <row r="23" spans="2:21">
      <c r="B23" s="130" t="str">
        <f>IF(PT_kom!A27=0," ",PT_kom!A27)</f>
        <v>0138 Hobøl(2002)</v>
      </c>
      <c r="C23" s="131">
        <f>IF(PT_kom!B27=0," ",PT_kom!B27)</f>
        <v>14</v>
      </c>
      <c r="D23" s="131">
        <f>IF(PT_kom!C27=0," ",PT_kom!C27)</f>
        <v>56</v>
      </c>
      <c r="E23" s="131" t="str">
        <f>IF(PT_kom!D27=0," ",PT_kom!D27)</f>
        <v xml:space="preserve"> </v>
      </c>
      <c r="F23" s="131">
        <f>IF(PT_kom!E27=0," ",PT_kom!E27)</f>
        <v>13</v>
      </c>
      <c r="G23" s="131">
        <f>IF(PT_kom!F27=0," ",PT_kom!F27)</f>
        <v>60</v>
      </c>
      <c r="H23" s="131">
        <f>IF(PT_kom!G27=0," ",PT_kom!G27)</f>
        <v>8</v>
      </c>
      <c r="I23" s="131">
        <f>IF(PT_kom!H27=0," ",PT_kom!H27)</f>
        <v>3</v>
      </c>
      <c r="J23" s="131">
        <f>IF(PT_kom!I27=0," ",PT_kom!I27)</f>
        <v>154</v>
      </c>
      <c r="K23" s="130" t="str">
        <f>IF(PT_kom!J27=0," ",PT_kom!J27)</f>
        <v xml:space="preserve"> </v>
      </c>
      <c r="L23" s="130" t="str">
        <f>IF(PT_kom!K27=0," ",PT_kom!K27)</f>
        <v>0138 Hobøl(2002)</v>
      </c>
      <c r="M23" s="132">
        <f>IF(PT_kom!L27=0," ",PT_kom!L27)</f>
        <v>9.0909090909090912E-2</v>
      </c>
      <c r="N23" s="132">
        <f>IF(PT_kom!M27=0," ",PT_kom!M27)</f>
        <v>0.36363636363636365</v>
      </c>
      <c r="O23" s="132" t="str">
        <f>IF(PT_kom!N27=0," ",PT_kom!N27)</f>
        <v xml:space="preserve"> </v>
      </c>
      <c r="P23" s="132">
        <f>IF(PT_kom!O27=0," ",PT_kom!O27)</f>
        <v>8.4415584415584416E-2</v>
      </c>
      <c r="Q23" s="132">
        <f>IF(PT_kom!P27=0," ",PT_kom!P27)</f>
        <v>0.38961038961038963</v>
      </c>
      <c r="R23" s="132">
        <f>IF(PT_kom!Q27=0," ",PT_kom!Q27)</f>
        <v>5.1948051948051951E-2</v>
      </c>
      <c r="S23" s="132">
        <f>IF(PT_kom!R27=0," ",PT_kom!R27)</f>
        <v>1.948051948051948E-2</v>
      </c>
      <c r="T23" s="132">
        <f>IF(PT_kom!S27=0," ",PT_kom!S27)</f>
        <v>1</v>
      </c>
      <c r="U23" s="60" t="str">
        <f>IF(PT_kom!T27=0," ",PT_kom!T27)</f>
        <v xml:space="preserve"> </v>
      </c>
    </row>
    <row r="24" spans="2:21">
      <c r="B24" s="130" t="str">
        <f>IF(PT_kom!A28=0," ",PT_kom!A28)</f>
        <v>0211 Vestby (2003)</v>
      </c>
      <c r="C24" s="131">
        <f>IF(PT_kom!B28=0," ",PT_kom!B28)</f>
        <v>96</v>
      </c>
      <c r="D24" s="131">
        <f>IF(PT_kom!C28=0," ",PT_kom!C28)</f>
        <v>102</v>
      </c>
      <c r="E24" s="131">
        <f>IF(PT_kom!D28=0," ",PT_kom!D28)</f>
        <v>1</v>
      </c>
      <c r="F24" s="131">
        <f>IF(PT_kom!E28=0," ",PT_kom!E28)</f>
        <v>17</v>
      </c>
      <c r="G24" s="131">
        <f>IF(PT_kom!F28=0," ",PT_kom!F28)</f>
        <v>63</v>
      </c>
      <c r="H24" s="131">
        <f>IF(PT_kom!G28=0," ",PT_kom!G28)</f>
        <v>100</v>
      </c>
      <c r="I24" s="131">
        <f>IF(PT_kom!H28=0," ",PT_kom!H28)</f>
        <v>315</v>
      </c>
      <c r="J24" s="131">
        <f>IF(PT_kom!I28=0," ",PT_kom!I28)</f>
        <v>694</v>
      </c>
      <c r="K24" s="130" t="str">
        <f>IF(PT_kom!J28=0," ",PT_kom!J28)</f>
        <v xml:space="preserve"> </v>
      </c>
      <c r="L24" s="130" t="str">
        <f>IF(PT_kom!K28=0," ",PT_kom!K28)</f>
        <v>0211 Vestby (2003)</v>
      </c>
      <c r="M24" s="132">
        <f>IF(PT_kom!L28=0," ",PT_kom!L28)</f>
        <v>0.13832853025936601</v>
      </c>
      <c r="N24" s="132">
        <f>IF(PT_kom!M28=0," ",PT_kom!M28)</f>
        <v>0.14697406340057637</v>
      </c>
      <c r="O24" s="132">
        <f>IF(PT_kom!N28=0," ",PT_kom!N28)</f>
        <v>1.440922190201729E-3</v>
      </c>
      <c r="P24" s="132">
        <f>IF(PT_kom!O28=0," ",PT_kom!O28)</f>
        <v>2.4495677233429394E-2</v>
      </c>
      <c r="Q24" s="132">
        <f>IF(PT_kom!P28=0," ",PT_kom!P28)</f>
        <v>9.077809798270893E-2</v>
      </c>
      <c r="R24" s="132">
        <f>IF(PT_kom!Q28=0," ",PT_kom!Q28)</f>
        <v>0.14409221902017291</v>
      </c>
      <c r="S24" s="132">
        <f>IF(PT_kom!R28=0," ",PT_kom!R28)</f>
        <v>0.45389048991354469</v>
      </c>
      <c r="T24" s="132">
        <f>IF(PT_kom!S28=0," ",PT_kom!S28)</f>
        <v>1</v>
      </c>
      <c r="U24" s="60" t="str">
        <f>IF(PT_kom!T28=0," ",PT_kom!T28)</f>
        <v xml:space="preserve"> </v>
      </c>
    </row>
    <row r="25" spans="2:21">
      <c r="B25" s="130" t="str">
        <f>IF(PT_kom!A29=0," ",PT_kom!A29)</f>
        <v>0213 Ski(2002)</v>
      </c>
      <c r="C25" s="131">
        <f>IF(PT_kom!B29=0," ",PT_kom!B29)</f>
        <v>54</v>
      </c>
      <c r="D25" s="131">
        <f>IF(PT_kom!C29=0," ",PT_kom!C29)</f>
        <v>54</v>
      </c>
      <c r="E25" s="131">
        <f>IF(PT_kom!D29=0," ",PT_kom!D29)</f>
        <v>1</v>
      </c>
      <c r="F25" s="131">
        <f>IF(PT_kom!E29=0," ",PT_kom!E29)</f>
        <v>45</v>
      </c>
      <c r="G25" s="131">
        <f>IF(PT_kom!F29=0," ",PT_kom!F29)</f>
        <v>32</v>
      </c>
      <c r="H25" s="131">
        <f>IF(PT_kom!G29=0," ",PT_kom!G29)</f>
        <v>59</v>
      </c>
      <c r="I25" s="131">
        <f>IF(PT_kom!H29=0," ",PT_kom!H29)</f>
        <v>124</v>
      </c>
      <c r="J25" s="131">
        <f>IF(PT_kom!I29=0," ",PT_kom!I29)</f>
        <v>369</v>
      </c>
      <c r="K25" s="130" t="str">
        <f>IF(PT_kom!J29=0," ",PT_kom!J29)</f>
        <v xml:space="preserve"> </v>
      </c>
      <c r="L25" s="130" t="str">
        <f>IF(PT_kom!K29=0," ",PT_kom!K29)</f>
        <v>0213 Ski(2002)</v>
      </c>
      <c r="M25" s="132">
        <f>IF(PT_kom!L29=0," ",PT_kom!L29)</f>
        <v>0.14634146341463414</v>
      </c>
      <c r="N25" s="132">
        <f>IF(PT_kom!M29=0," ",PT_kom!M29)</f>
        <v>0.14634146341463414</v>
      </c>
      <c r="O25" s="132">
        <f>IF(PT_kom!N29=0," ",PT_kom!N29)</f>
        <v>2.7100271002710027E-3</v>
      </c>
      <c r="P25" s="132">
        <f>IF(PT_kom!O29=0," ",PT_kom!O29)</f>
        <v>0.12195121951219512</v>
      </c>
      <c r="Q25" s="132">
        <f>IF(PT_kom!P29=0," ",PT_kom!P29)</f>
        <v>8.6720867208672087E-2</v>
      </c>
      <c r="R25" s="132">
        <f>IF(PT_kom!Q29=0," ",PT_kom!Q29)</f>
        <v>0.15989159891598917</v>
      </c>
      <c r="S25" s="132">
        <f>IF(PT_kom!R29=0," ",PT_kom!R29)</f>
        <v>0.33604336043360433</v>
      </c>
      <c r="T25" s="132">
        <f>IF(PT_kom!S29=0," ",PT_kom!S29)</f>
        <v>1</v>
      </c>
      <c r="U25" s="60" t="str">
        <f>IF(PT_kom!T29=0," ",PT_kom!T29)</f>
        <v xml:space="preserve"> </v>
      </c>
    </row>
    <row r="26" spans="2:21">
      <c r="B26" s="130" t="str">
        <f>IF(PT_kom!A30=0," ",PT_kom!A30)</f>
        <v>0214 Ås (2003)</v>
      </c>
      <c r="C26" s="131">
        <f>IF(PT_kom!B30=0," ",PT_kom!B30)</f>
        <v>266</v>
      </c>
      <c r="D26" s="131">
        <f>IF(PT_kom!C30=0," ",PT_kom!C30)</f>
        <v>115</v>
      </c>
      <c r="E26" s="131">
        <f>IF(PT_kom!D30=0," ",PT_kom!D30)</f>
        <v>1</v>
      </c>
      <c r="F26" s="131">
        <f>IF(PT_kom!E30=0," ",PT_kom!E30)</f>
        <v>87</v>
      </c>
      <c r="G26" s="131">
        <f>IF(PT_kom!F30=0," ",PT_kom!F30)</f>
        <v>98</v>
      </c>
      <c r="H26" s="131">
        <f>IF(PT_kom!G30=0," ",PT_kom!G30)</f>
        <v>111</v>
      </c>
      <c r="I26" s="131">
        <f>IF(PT_kom!H30=0," ",PT_kom!H30)</f>
        <v>53</v>
      </c>
      <c r="J26" s="131">
        <f>IF(PT_kom!I30=0," ",PT_kom!I30)</f>
        <v>731</v>
      </c>
      <c r="K26" s="130" t="str">
        <f>IF(PT_kom!J30=0," ",PT_kom!J30)</f>
        <v xml:space="preserve"> </v>
      </c>
      <c r="L26" s="130" t="str">
        <f>IF(PT_kom!K30=0," ",PT_kom!K30)</f>
        <v>0214 Ås (2003)</v>
      </c>
      <c r="M26" s="132">
        <f>IF(PT_kom!L30=0," ",PT_kom!L30)</f>
        <v>0.36388508891928867</v>
      </c>
      <c r="N26" s="132">
        <f>IF(PT_kom!M30=0," ",PT_kom!M30)</f>
        <v>0.15731874145006841</v>
      </c>
      <c r="O26" s="132">
        <f>IF(PT_kom!N30=0," ",PT_kom!N30)</f>
        <v>1.3679890560875513E-3</v>
      </c>
      <c r="P26" s="132">
        <f>IF(PT_kom!O30=0," ",PT_kom!O30)</f>
        <v>0.11901504787961696</v>
      </c>
      <c r="Q26" s="132">
        <f>IF(PT_kom!P30=0," ",PT_kom!P30)</f>
        <v>0.13406292749658003</v>
      </c>
      <c r="R26" s="132">
        <f>IF(PT_kom!Q30=0," ",PT_kom!Q30)</f>
        <v>0.15184678522571821</v>
      </c>
      <c r="S26" s="132">
        <f>IF(PT_kom!R30=0," ",PT_kom!R30)</f>
        <v>7.2503419972640218E-2</v>
      </c>
      <c r="T26" s="132">
        <f>IF(PT_kom!S30=0," ",PT_kom!S30)</f>
        <v>1</v>
      </c>
      <c r="U26" s="60" t="str">
        <f>IF(PT_kom!T30=0," ",PT_kom!T30)</f>
        <v xml:space="preserve"> </v>
      </c>
    </row>
    <row r="27" spans="2:21">
      <c r="B27" s="130" t="str">
        <f>IF(PT_kom!A31=0," ",PT_kom!A31)</f>
        <v>0215 Frogn(2003)</v>
      </c>
      <c r="C27" s="131">
        <f>IF(PT_kom!B31=0," ",PT_kom!B31)</f>
        <v>10</v>
      </c>
      <c r="D27" s="131">
        <f>IF(PT_kom!C31=0," ",PT_kom!C31)</f>
        <v>43</v>
      </c>
      <c r="E27" s="131" t="str">
        <f>IF(PT_kom!D31=0," ",PT_kom!D31)</f>
        <v xml:space="preserve"> </v>
      </c>
      <c r="F27" s="131">
        <f>IF(PT_kom!E31=0," ",PT_kom!E31)</f>
        <v>35</v>
      </c>
      <c r="G27" s="131">
        <f>IF(PT_kom!F31=0," ",PT_kom!F31)</f>
        <v>17</v>
      </c>
      <c r="H27" s="131">
        <f>IF(PT_kom!G31=0," ",PT_kom!G31)</f>
        <v>11</v>
      </c>
      <c r="I27" s="131">
        <f>IF(PT_kom!H31=0," ",PT_kom!H31)</f>
        <v>7</v>
      </c>
      <c r="J27" s="131">
        <f>IF(PT_kom!I31=0," ",PT_kom!I31)</f>
        <v>123</v>
      </c>
      <c r="K27" s="130" t="str">
        <f>IF(PT_kom!J31=0," ",PT_kom!J31)</f>
        <v xml:space="preserve"> </v>
      </c>
      <c r="L27" s="130" t="str">
        <f>IF(PT_kom!K31=0," ",PT_kom!K31)</f>
        <v>0215 Frogn(2003)</v>
      </c>
      <c r="M27" s="132">
        <f>IF(PT_kom!L31=0," ",PT_kom!L31)</f>
        <v>8.1300813008130079E-2</v>
      </c>
      <c r="N27" s="132">
        <f>IF(PT_kom!M31=0," ",PT_kom!M31)</f>
        <v>0.34959349593495936</v>
      </c>
      <c r="O27" s="132" t="str">
        <f>IF(PT_kom!N31=0," ",PT_kom!N31)</f>
        <v xml:space="preserve"> </v>
      </c>
      <c r="P27" s="132">
        <f>IF(PT_kom!O31=0," ",PT_kom!O31)</f>
        <v>0.28455284552845528</v>
      </c>
      <c r="Q27" s="132">
        <f>IF(PT_kom!P31=0," ",PT_kom!P31)</f>
        <v>0.13821138211382114</v>
      </c>
      <c r="R27" s="132">
        <f>IF(PT_kom!Q31=0," ",PT_kom!Q31)</f>
        <v>8.943089430894309E-2</v>
      </c>
      <c r="S27" s="132">
        <f>IF(PT_kom!R31=0," ",PT_kom!R31)</f>
        <v>5.6910569105691054E-2</v>
      </c>
      <c r="T27" s="132">
        <f>IF(PT_kom!S31=0," ",PT_kom!S31)</f>
        <v>1</v>
      </c>
      <c r="U27" s="60" t="str">
        <f>IF(PT_kom!T31=0," ",PT_kom!T31)</f>
        <v xml:space="preserve"> </v>
      </c>
    </row>
    <row r="28" spans="2:21">
      <c r="B28" s="130" t="str">
        <f>IF(PT_kom!A32=0," ",PT_kom!A32)</f>
        <v>0216 Nesodden (2003)</v>
      </c>
      <c r="C28" s="131">
        <f>IF(PT_kom!B32=0," ",PT_kom!B32)</f>
        <v>17</v>
      </c>
      <c r="D28" s="131">
        <f>IF(PT_kom!C32=0," ",PT_kom!C32)</f>
        <v>12</v>
      </c>
      <c r="E28" s="131">
        <f>IF(PT_kom!D32=0," ",PT_kom!D32)</f>
        <v>1</v>
      </c>
      <c r="F28" s="131">
        <f>IF(PT_kom!E32=0," ",PT_kom!E32)</f>
        <v>19</v>
      </c>
      <c r="G28" s="131">
        <f>IF(PT_kom!F32=0," ",PT_kom!F32)</f>
        <v>4</v>
      </c>
      <c r="H28" s="131">
        <f>IF(PT_kom!G32=0," ",PT_kom!G32)</f>
        <v>1</v>
      </c>
      <c r="I28" s="131">
        <f>IF(PT_kom!H32=0," ",PT_kom!H32)</f>
        <v>24</v>
      </c>
      <c r="J28" s="131">
        <f>IF(PT_kom!I32=0," ",PT_kom!I32)</f>
        <v>78</v>
      </c>
      <c r="K28" s="130" t="str">
        <f>IF(PT_kom!J32=0," ",PT_kom!J32)</f>
        <v xml:space="preserve"> </v>
      </c>
      <c r="L28" s="130" t="str">
        <f>IF(PT_kom!K32=0," ",PT_kom!K32)</f>
        <v>0216 Nesodden (2003)</v>
      </c>
      <c r="M28" s="132">
        <f>IF(PT_kom!L32=0," ",PT_kom!L32)</f>
        <v>0.21794871794871795</v>
      </c>
      <c r="N28" s="132">
        <f>IF(PT_kom!M32=0," ",PT_kom!M32)</f>
        <v>0.15384615384615385</v>
      </c>
      <c r="O28" s="132">
        <f>IF(PT_kom!N32=0," ",PT_kom!N32)</f>
        <v>1.282051282051282E-2</v>
      </c>
      <c r="P28" s="132">
        <f>IF(PT_kom!O32=0," ",PT_kom!O32)</f>
        <v>0.24358974358974358</v>
      </c>
      <c r="Q28" s="132">
        <f>IF(PT_kom!P32=0," ",PT_kom!P32)</f>
        <v>5.128205128205128E-2</v>
      </c>
      <c r="R28" s="132">
        <f>IF(PT_kom!Q32=0," ",PT_kom!Q32)</f>
        <v>1.282051282051282E-2</v>
      </c>
      <c r="S28" s="132">
        <f>IF(PT_kom!R32=0," ",PT_kom!R32)</f>
        <v>0.30769230769230771</v>
      </c>
      <c r="T28" s="132">
        <f>IF(PT_kom!S32=0," ",PT_kom!S32)</f>
        <v>1</v>
      </c>
      <c r="U28" s="60" t="str">
        <f>IF(PT_kom!T32=0," ",PT_kom!T32)</f>
        <v xml:space="preserve"> </v>
      </c>
    </row>
    <row r="29" spans="2:21">
      <c r="B29" s="130" t="str">
        <f>IF(PT_kom!A33=0," ",PT_kom!A33)</f>
        <v>0217 Oppegård (2004)</v>
      </c>
      <c r="C29" s="131" t="str">
        <f>IF(PT_kom!B33=0," ",PT_kom!B33)</f>
        <v xml:space="preserve"> </v>
      </c>
      <c r="D29" s="131" t="str">
        <f>IF(PT_kom!C33=0," ",PT_kom!C33)</f>
        <v xml:space="preserve"> </v>
      </c>
      <c r="E29" s="131" t="str">
        <f>IF(PT_kom!D33=0," ",PT_kom!D33)</f>
        <v xml:space="preserve"> </v>
      </c>
      <c r="F29" s="131" t="str">
        <f>IF(PT_kom!E33=0," ",PT_kom!E33)</f>
        <v xml:space="preserve"> </v>
      </c>
      <c r="G29" s="131" t="str">
        <f>IF(PT_kom!F33=0," ",PT_kom!F33)</f>
        <v xml:space="preserve"> </v>
      </c>
      <c r="H29" s="131">
        <f>IF(PT_kom!G33=0," ",PT_kom!G33)</f>
        <v>6</v>
      </c>
      <c r="I29" s="131" t="str">
        <f>IF(PT_kom!H33=0," ",PT_kom!H33)</f>
        <v xml:space="preserve"> </v>
      </c>
      <c r="J29" s="131">
        <f>IF(PT_kom!I33=0," ",PT_kom!I33)</f>
        <v>6</v>
      </c>
      <c r="K29" s="130" t="str">
        <f>IF(PT_kom!J33=0," ",PT_kom!J33)</f>
        <v xml:space="preserve"> </v>
      </c>
      <c r="L29" s="130" t="str">
        <f>IF(PT_kom!K33=0," ",PT_kom!K33)</f>
        <v>0217 Oppegård (2004)</v>
      </c>
      <c r="M29" s="132" t="str">
        <f>IF(PT_kom!L33=0," ",PT_kom!L33)</f>
        <v xml:space="preserve"> </v>
      </c>
      <c r="N29" s="132" t="str">
        <f>IF(PT_kom!M33=0," ",PT_kom!M33)</f>
        <v xml:space="preserve"> </v>
      </c>
      <c r="O29" s="132" t="str">
        <f>IF(PT_kom!N33=0," ",PT_kom!N33)</f>
        <v xml:space="preserve"> </v>
      </c>
      <c r="P29" s="132" t="str">
        <f>IF(PT_kom!O33=0," ",PT_kom!O33)</f>
        <v xml:space="preserve"> </v>
      </c>
      <c r="Q29" s="132" t="str">
        <f>IF(PT_kom!P33=0," ",PT_kom!P33)</f>
        <v xml:space="preserve"> </v>
      </c>
      <c r="R29" s="132">
        <f>IF(PT_kom!Q33=0," ",PT_kom!Q33)</f>
        <v>1</v>
      </c>
      <c r="S29" s="132" t="str">
        <f>IF(PT_kom!R33=0," ",PT_kom!R33)</f>
        <v xml:space="preserve"> </v>
      </c>
      <c r="T29" s="132">
        <f>IF(PT_kom!S33=0," ",PT_kom!S33)</f>
        <v>1</v>
      </c>
      <c r="U29" s="60" t="str">
        <f>IF(PT_kom!T33=0," ",PT_kom!T33)</f>
        <v xml:space="preserve"> </v>
      </c>
    </row>
    <row r="30" spans="2:21">
      <c r="B30" s="130" t="str">
        <f>IF(PT_kom!A34=0," ",PT_kom!A34)</f>
        <v>0219 Bærum(2008)</v>
      </c>
      <c r="C30" s="131">
        <f>IF(PT_kom!B34=0," ",PT_kom!B34)</f>
        <v>19</v>
      </c>
      <c r="D30" s="131">
        <f>IF(PT_kom!C34=0," ",PT_kom!C34)</f>
        <v>61</v>
      </c>
      <c r="E30" s="131">
        <f>IF(PT_kom!D34=0," ",PT_kom!D34)</f>
        <v>1</v>
      </c>
      <c r="F30" s="131">
        <f>IF(PT_kom!E34=0," ",PT_kom!E34)</f>
        <v>27</v>
      </c>
      <c r="G30" s="131">
        <f>IF(PT_kom!F34=0," ",PT_kom!F34)</f>
        <v>27</v>
      </c>
      <c r="H30" s="131">
        <f>IF(PT_kom!G34=0," ",PT_kom!G34)</f>
        <v>38</v>
      </c>
      <c r="I30" s="131">
        <f>IF(PT_kom!H34=0," ",PT_kom!H34)</f>
        <v>12</v>
      </c>
      <c r="J30" s="131">
        <f>IF(PT_kom!I34=0," ",PT_kom!I34)</f>
        <v>185</v>
      </c>
      <c r="K30" s="130" t="str">
        <f>IF(PT_kom!J34=0," ",PT_kom!J34)</f>
        <v xml:space="preserve"> </v>
      </c>
      <c r="L30" s="130" t="str">
        <f>IF(PT_kom!K34=0," ",PT_kom!K34)</f>
        <v>0219 Bærum(2008)</v>
      </c>
      <c r="M30" s="132">
        <f>IF(PT_kom!L34=0," ",PT_kom!L34)</f>
        <v>0.10270270270270271</v>
      </c>
      <c r="N30" s="132">
        <f>IF(PT_kom!M34=0," ",PT_kom!M34)</f>
        <v>0.32972972972972975</v>
      </c>
      <c r="O30" s="132">
        <f>IF(PT_kom!N34=0," ",PT_kom!N34)</f>
        <v>5.4054054054054057E-3</v>
      </c>
      <c r="P30" s="132">
        <f>IF(PT_kom!O34=0," ",PT_kom!O34)</f>
        <v>0.14594594594594595</v>
      </c>
      <c r="Q30" s="132">
        <f>IF(PT_kom!P34=0," ",PT_kom!P34)</f>
        <v>0.14594594594594595</v>
      </c>
      <c r="R30" s="132">
        <f>IF(PT_kom!Q34=0," ",PT_kom!Q34)</f>
        <v>0.20540540540540542</v>
      </c>
      <c r="S30" s="132">
        <f>IF(PT_kom!R34=0," ",PT_kom!R34)</f>
        <v>6.4864864864864868E-2</v>
      </c>
      <c r="T30" s="132">
        <f>IF(PT_kom!S34=0," ",PT_kom!S34)</f>
        <v>1</v>
      </c>
      <c r="U30" s="60" t="str">
        <f>IF(PT_kom!T34=0," ",PT_kom!T34)</f>
        <v xml:space="preserve"> </v>
      </c>
    </row>
    <row r="31" spans="2:21">
      <c r="B31" s="130" t="str">
        <f>IF(PT_kom!A35=0," ",PT_kom!A35)</f>
        <v>0220 Asker(2006)</v>
      </c>
      <c r="C31" s="131">
        <f>IF(PT_kom!B35=0," ",PT_kom!B35)</f>
        <v>47</v>
      </c>
      <c r="D31" s="131">
        <f>IF(PT_kom!C35=0," ",PT_kom!C35)</f>
        <v>121</v>
      </c>
      <c r="E31" s="131">
        <f>IF(PT_kom!D35=0," ",PT_kom!D35)</f>
        <v>1</v>
      </c>
      <c r="F31" s="131">
        <f>IF(PT_kom!E35=0," ",PT_kom!E35)</f>
        <v>29</v>
      </c>
      <c r="G31" s="131">
        <f>IF(PT_kom!F35=0," ",PT_kom!F35)</f>
        <v>19</v>
      </c>
      <c r="H31" s="131">
        <f>IF(PT_kom!G35=0," ",PT_kom!G35)</f>
        <v>13</v>
      </c>
      <c r="I31" s="131">
        <f>IF(PT_kom!H35=0," ",PT_kom!H35)</f>
        <v>46</v>
      </c>
      <c r="J31" s="131">
        <f>IF(PT_kom!I35=0," ",PT_kom!I35)</f>
        <v>276</v>
      </c>
      <c r="K31" s="130" t="str">
        <f>IF(PT_kom!J35=0," ",PT_kom!J35)</f>
        <v xml:space="preserve"> </v>
      </c>
      <c r="L31" s="130" t="str">
        <f>IF(PT_kom!K35=0," ",PT_kom!K35)</f>
        <v>0220 Asker(2006)</v>
      </c>
      <c r="M31" s="132">
        <f>IF(PT_kom!L35=0," ",PT_kom!L35)</f>
        <v>0.17028985507246377</v>
      </c>
      <c r="N31" s="132">
        <f>IF(PT_kom!M35=0," ",PT_kom!M35)</f>
        <v>0.43840579710144928</v>
      </c>
      <c r="O31" s="132">
        <f>IF(PT_kom!N35=0," ",PT_kom!N35)</f>
        <v>3.6231884057971015E-3</v>
      </c>
      <c r="P31" s="132">
        <f>IF(PT_kom!O35=0," ",PT_kom!O35)</f>
        <v>0.10507246376811594</v>
      </c>
      <c r="Q31" s="132">
        <f>IF(PT_kom!P35=0," ",PT_kom!P35)</f>
        <v>6.8840579710144928E-2</v>
      </c>
      <c r="R31" s="132">
        <f>IF(PT_kom!Q35=0," ",PT_kom!Q35)</f>
        <v>4.710144927536232E-2</v>
      </c>
      <c r="S31" s="132">
        <f>IF(PT_kom!R35=0," ",PT_kom!R35)</f>
        <v>0.16666666666666666</v>
      </c>
      <c r="T31" s="132">
        <f>IF(PT_kom!S35=0," ",PT_kom!S35)</f>
        <v>1</v>
      </c>
      <c r="U31" s="60" t="str">
        <f>IF(PT_kom!T35=0," ",PT_kom!T35)</f>
        <v xml:space="preserve"> </v>
      </c>
    </row>
    <row r="32" spans="2:21">
      <c r="B32" s="130" t="str">
        <f>IF(PT_kom!A36=0," ",PT_kom!A36)</f>
        <v>0221 Aurskog-Høland (2005)</v>
      </c>
      <c r="C32" s="131">
        <f>IF(PT_kom!B36=0," ",PT_kom!B36)</f>
        <v>166</v>
      </c>
      <c r="D32" s="131">
        <f>IF(PT_kom!C36=0," ",PT_kom!C36)</f>
        <v>250</v>
      </c>
      <c r="E32" s="131">
        <f>IF(PT_kom!D36=0," ",PT_kom!D36)</f>
        <v>4</v>
      </c>
      <c r="F32" s="131">
        <f>IF(PT_kom!E36=0," ",PT_kom!E36)</f>
        <v>36</v>
      </c>
      <c r="G32" s="131">
        <f>IF(PT_kom!F36=0," ",PT_kom!F36)</f>
        <v>80</v>
      </c>
      <c r="H32" s="131">
        <f>IF(PT_kom!G36=0," ",PT_kom!G36)</f>
        <v>58</v>
      </c>
      <c r="I32" s="131">
        <f>IF(PT_kom!H36=0," ",PT_kom!H36)</f>
        <v>17</v>
      </c>
      <c r="J32" s="131">
        <f>IF(PT_kom!I36=0," ",PT_kom!I36)</f>
        <v>611</v>
      </c>
      <c r="K32" s="130" t="str">
        <f>IF(PT_kom!J36=0," ",PT_kom!J36)</f>
        <v xml:space="preserve"> </v>
      </c>
      <c r="L32" s="130" t="str">
        <f>IF(PT_kom!K36=0," ",PT_kom!K36)</f>
        <v>0221 Aurskog-Høland (2005)</v>
      </c>
      <c r="M32" s="132">
        <f>IF(PT_kom!L36=0," ",PT_kom!L36)</f>
        <v>0.27168576104746317</v>
      </c>
      <c r="N32" s="132">
        <f>IF(PT_kom!M36=0," ",PT_kom!M36)</f>
        <v>0.40916530278232405</v>
      </c>
      <c r="O32" s="132">
        <f>IF(PT_kom!N36=0," ",PT_kom!N36)</f>
        <v>6.5466448445171853E-3</v>
      </c>
      <c r="P32" s="132">
        <f>IF(PT_kom!O36=0," ",PT_kom!O36)</f>
        <v>5.8919803600654665E-2</v>
      </c>
      <c r="Q32" s="132">
        <f>IF(PT_kom!P36=0," ",PT_kom!P36)</f>
        <v>0.13093289689034371</v>
      </c>
      <c r="R32" s="132">
        <f>IF(PT_kom!Q36=0," ",PT_kom!Q36)</f>
        <v>9.4926350245499183E-2</v>
      </c>
      <c r="S32" s="132">
        <f>IF(PT_kom!R36=0," ",PT_kom!R36)</f>
        <v>2.7823240589198037E-2</v>
      </c>
      <c r="T32" s="132">
        <f>IF(PT_kom!S36=0," ",PT_kom!S36)</f>
        <v>1</v>
      </c>
      <c r="U32" s="60" t="str">
        <f>IF(PT_kom!T36=0," ",PT_kom!T36)</f>
        <v xml:space="preserve"> </v>
      </c>
    </row>
    <row r="33" spans="2:21">
      <c r="B33" s="130" t="str">
        <f>IF(PT_kom!A37=0," ",PT_kom!A37)</f>
        <v>0226 Sørum(2001)</v>
      </c>
      <c r="C33" s="131">
        <f>IF(PT_kom!B37=0," ",PT_kom!B37)</f>
        <v>75</v>
      </c>
      <c r="D33" s="131">
        <f>IF(PT_kom!C37=0," ",PT_kom!C37)</f>
        <v>88</v>
      </c>
      <c r="E33" s="131">
        <f>IF(PT_kom!D37=0," ",PT_kom!D37)</f>
        <v>2</v>
      </c>
      <c r="F33" s="131">
        <f>IF(PT_kom!E37=0," ",PT_kom!E37)</f>
        <v>185</v>
      </c>
      <c r="G33" s="131">
        <f>IF(PT_kom!F37=0," ",PT_kom!F37)</f>
        <v>50</v>
      </c>
      <c r="H33" s="131">
        <f>IF(PT_kom!G37=0," ",PT_kom!G37)</f>
        <v>53</v>
      </c>
      <c r="I33" s="131">
        <f>IF(PT_kom!H37=0," ",PT_kom!H37)</f>
        <v>49</v>
      </c>
      <c r="J33" s="131">
        <f>IF(PT_kom!I37=0," ",PT_kom!I37)</f>
        <v>502</v>
      </c>
      <c r="K33" s="130" t="str">
        <f>IF(PT_kom!J37=0," ",PT_kom!J37)</f>
        <v xml:space="preserve"> </v>
      </c>
      <c r="L33" s="130" t="str">
        <f>IF(PT_kom!K37=0," ",PT_kom!K37)</f>
        <v>0226 Sørum(2001)</v>
      </c>
      <c r="M33" s="132">
        <f>IF(PT_kom!L37=0," ",PT_kom!L37)</f>
        <v>0.14940239043824702</v>
      </c>
      <c r="N33" s="132">
        <f>IF(PT_kom!M37=0," ",PT_kom!M37)</f>
        <v>0.1752988047808765</v>
      </c>
      <c r="O33" s="132">
        <f>IF(PT_kom!N37=0," ",PT_kom!N37)</f>
        <v>3.9840637450199202E-3</v>
      </c>
      <c r="P33" s="132">
        <f>IF(PT_kom!O37=0," ",PT_kom!O37)</f>
        <v>0.36852589641434264</v>
      </c>
      <c r="Q33" s="132">
        <f>IF(PT_kom!P37=0," ",PT_kom!P37)</f>
        <v>9.9601593625498003E-2</v>
      </c>
      <c r="R33" s="132">
        <f>IF(PT_kom!Q37=0," ",PT_kom!Q37)</f>
        <v>0.10557768924302789</v>
      </c>
      <c r="S33" s="132">
        <f>IF(PT_kom!R37=0," ",PT_kom!R37)</f>
        <v>9.7609561752988044E-2</v>
      </c>
      <c r="T33" s="132">
        <f>IF(PT_kom!S37=0," ",PT_kom!S37)</f>
        <v>1</v>
      </c>
      <c r="U33" s="60" t="str">
        <f>IF(PT_kom!T37=0," ",PT_kom!T37)</f>
        <v xml:space="preserve"> </v>
      </c>
    </row>
    <row r="34" spans="2:21">
      <c r="B34" s="130" t="str">
        <f>IF(PT_kom!A38=0," ",PT_kom!A38)</f>
        <v>0227 Fet(2004)</v>
      </c>
      <c r="C34" s="131">
        <f>IF(PT_kom!B38=0," ",PT_kom!B38)</f>
        <v>14</v>
      </c>
      <c r="D34" s="131">
        <f>IF(PT_kom!C38=0," ",PT_kom!C38)</f>
        <v>35</v>
      </c>
      <c r="E34" s="131" t="str">
        <f>IF(PT_kom!D38=0," ",PT_kom!D38)</f>
        <v xml:space="preserve"> </v>
      </c>
      <c r="F34" s="131">
        <f>IF(PT_kom!E38=0," ",PT_kom!E38)</f>
        <v>51</v>
      </c>
      <c r="G34" s="131">
        <f>IF(PT_kom!F38=0," ",PT_kom!F38)</f>
        <v>23</v>
      </c>
      <c r="H34" s="131">
        <f>IF(PT_kom!G38=0," ",PT_kom!G38)</f>
        <v>4</v>
      </c>
      <c r="I34" s="131">
        <f>IF(PT_kom!H38=0," ",PT_kom!H38)</f>
        <v>10</v>
      </c>
      <c r="J34" s="131">
        <f>IF(PT_kom!I38=0," ",PT_kom!I38)</f>
        <v>137</v>
      </c>
      <c r="K34" s="130" t="str">
        <f>IF(PT_kom!J38=0," ",PT_kom!J38)</f>
        <v xml:space="preserve"> </v>
      </c>
      <c r="L34" s="130" t="str">
        <f>IF(PT_kom!K38=0," ",PT_kom!K38)</f>
        <v>0227 Fet(2004)</v>
      </c>
      <c r="M34" s="132">
        <f>IF(PT_kom!L38=0," ",PT_kom!L38)</f>
        <v>0.10218978102189781</v>
      </c>
      <c r="N34" s="132">
        <f>IF(PT_kom!M38=0," ",PT_kom!M38)</f>
        <v>0.25547445255474455</v>
      </c>
      <c r="O34" s="132" t="str">
        <f>IF(PT_kom!N38=0," ",PT_kom!N38)</f>
        <v xml:space="preserve"> </v>
      </c>
      <c r="P34" s="132">
        <f>IF(PT_kom!O38=0," ",PT_kom!O38)</f>
        <v>0.37226277372262773</v>
      </c>
      <c r="Q34" s="132">
        <f>IF(PT_kom!P38=0," ",PT_kom!P38)</f>
        <v>0.16788321167883211</v>
      </c>
      <c r="R34" s="132">
        <f>IF(PT_kom!Q38=0," ",PT_kom!Q38)</f>
        <v>2.9197080291970802E-2</v>
      </c>
      <c r="S34" s="132">
        <f>IF(PT_kom!R38=0," ",PT_kom!R38)</f>
        <v>7.2992700729927001E-2</v>
      </c>
      <c r="T34" s="132">
        <f>IF(PT_kom!S38=0," ",PT_kom!S38)</f>
        <v>1</v>
      </c>
      <c r="U34" s="60" t="str">
        <f>IF(PT_kom!T38=0," ",PT_kom!T38)</f>
        <v xml:space="preserve"> </v>
      </c>
    </row>
    <row r="35" spans="2:21">
      <c r="B35" s="130" t="str">
        <f>IF(PT_kom!A39=0," ",PT_kom!A39)</f>
        <v>0228 Rælingen (2003)</v>
      </c>
      <c r="C35" s="131">
        <f>IF(PT_kom!B39=0," ",PT_kom!B39)</f>
        <v>23</v>
      </c>
      <c r="D35" s="131">
        <f>IF(PT_kom!C39=0," ",PT_kom!C39)</f>
        <v>70</v>
      </c>
      <c r="E35" s="131">
        <f>IF(PT_kom!D39=0," ",PT_kom!D39)</f>
        <v>2</v>
      </c>
      <c r="F35" s="131">
        <f>IF(PT_kom!E39=0," ",PT_kom!E39)</f>
        <v>15</v>
      </c>
      <c r="G35" s="131">
        <f>IF(PT_kom!F39=0," ",PT_kom!F39)</f>
        <v>34</v>
      </c>
      <c r="H35" s="131" t="str">
        <f>IF(PT_kom!G39=0," ",PT_kom!G39)</f>
        <v xml:space="preserve"> </v>
      </c>
      <c r="I35" s="131">
        <f>IF(PT_kom!H39=0," ",PT_kom!H39)</f>
        <v>18</v>
      </c>
      <c r="J35" s="131">
        <f>IF(PT_kom!I39=0," ",PT_kom!I39)</f>
        <v>162</v>
      </c>
      <c r="K35" s="130" t="str">
        <f>IF(PT_kom!J39=0," ",PT_kom!J39)</f>
        <v xml:space="preserve"> </v>
      </c>
      <c r="L35" s="130" t="str">
        <f>IF(PT_kom!K39=0," ",PT_kom!K39)</f>
        <v>0228 Rælingen (2003)</v>
      </c>
      <c r="M35" s="132">
        <f>IF(PT_kom!L39=0," ",PT_kom!L39)</f>
        <v>0.1419753086419753</v>
      </c>
      <c r="N35" s="132">
        <f>IF(PT_kom!M39=0," ",PT_kom!M39)</f>
        <v>0.43209876543209874</v>
      </c>
      <c r="O35" s="132">
        <f>IF(PT_kom!N39=0," ",PT_kom!N39)</f>
        <v>1.2345679012345678E-2</v>
      </c>
      <c r="P35" s="132">
        <f>IF(PT_kom!O39=0," ",PT_kom!O39)</f>
        <v>9.2592592592592587E-2</v>
      </c>
      <c r="Q35" s="132">
        <f>IF(PT_kom!P39=0," ",PT_kom!P39)</f>
        <v>0.20987654320987653</v>
      </c>
      <c r="R35" s="132" t="str">
        <f>IF(PT_kom!Q39=0," ",PT_kom!Q39)</f>
        <v xml:space="preserve"> </v>
      </c>
      <c r="S35" s="132">
        <f>IF(PT_kom!R39=0," ",PT_kom!R39)</f>
        <v>0.1111111111111111</v>
      </c>
      <c r="T35" s="132">
        <f>IF(PT_kom!S39=0," ",PT_kom!S39)</f>
        <v>1</v>
      </c>
      <c r="U35" s="60" t="str">
        <f>IF(PT_kom!T39=0," ",PT_kom!T39)</f>
        <v xml:space="preserve"> </v>
      </c>
    </row>
    <row r="36" spans="2:21">
      <c r="B36" s="130" t="str">
        <f>IF(PT_kom!A40=0," ",PT_kom!A40)</f>
        <v>0229 Enebakk(2003)</v>
      </c>
      <c r="C36" s="131">
        <f>IF(PT_kom!B40=0," ",PT_kom!B40)</f>
        <v>7</v>
      </c>
      <c r="D36" s="131">
        <f>IF(PT_kom!C40=0," ",PT_kom!C40)</f>
        <v>13</v>
      </c>
      <c r="E36" s="131" t="str">
        <f>IF(PT_kom!D40=0," ",PT_kom!D40)</f>
        <v xml:space="preserve"> </v>
      </c>
      <c r="F36" s="131">
        <f>IF(PT_kom!E40=0," ",PT_kom!E40)</f>
        <v>24</v>
      </c>
      <c r="G36" s="131">
        <f>IF(PT_kom!F40=0," ",PT_kom!F40)</f>
        <v>43</v>
      </c>
      <c r="H36" s="131">
        <f>IF(PT_kom!G40=0," ",PT_kom!G40)</f>
        <v>4</v>
      </c>
      <c r="I36" s="131">
        <f>IF(PT_kom!H40=0," ",PT_kom!H40)</f>
        <v>2</v>
      </c>
      <c r="J36" s="131">
        <f>IF(PT_kom!I40=0," ",PT_kom!I40)</f>
        <v>93</v>
      </c>
      <c r="K36" s="130" t="str">
        <f>IF(PT_kom!J40=0," ",PT_kom!J40)</f>
        <v xml:space="preserve"> </v>
      </c>
      <c r="L36" s="130" t="str">
        <f>IF(PT_kom!K40=0," ",PT_kom!K40)</f>
        <v>0229 Enebakk(2003)</v>
      </c>
      <c r="M36" s="132">
        <f>IF(PT_kom!L40=0," ",PT_kom!L40)</f>
        <v>7.5268817204301078E-2</v>
      </c>
      <c r="N36" s="132">
        <f>IF(PT_kom!M40=0," ",PT_kom!M40)</f>
        <v>0.13978494623655913</v>
      </c>
      <c r="O36" s="132" t="str">
        <f>IF(PT_kom!N40=0," ",PT_kom!N40)</f>
        <v xml:space="preserve"> </v>
      </c>
      <c r="P36" s="132">
        <f>IF(PT_kom!O40=0," ",PT_kom!O40)</f>
        <v>0.25806451612903225</v>
      </c>
      <c r="Q36" s="132">
        <f>IF(PT_kom!P40=0," ",PT_kom!P40)</f>
        <v>0.46236559139784944</v>
      </c>
      <c r="R36" s="132">
        <f>IF(PT_kom!Q40=0," ",PT_kom!Q40)</f>
        <v>4.3010752688172046E-2</v>
      </c>
      <c r="S36" s="132">
        <f>IF(PT_kom!R40=0," ",PT_kom!R40)</f>
        <v>2.1505376344086023E-2</v>
      </c>
      <c r="T36" s="132">
        <f>IF(PT_kom!S40=0," ",PT_kom!S40)</f>
        <v>1</v>
      </c>
      <c r="U36" s="60" t="str">
        <f>IF(PT_kom!T40=0," ",PT_kom!T40)</f>
        <v xml:space="preserve"> </v>
      </c>
    </row>
    <row r="37" spans="2:21">
      <c r="B37" s="130" t="str">
        <f>IF(PT_kom!A41=0," ",PT_kom!A41)</f>
        <v>0230 Lørenskog(2003)</v>
      </c>
      <c r="C37" s="131">
        <f>IF(PT_kom!B41=0," ",PT_kom!B41)</f>
        <v>120</v>
      </c>
      <c r="D37" s="131">
        <f>IF(PT_kom!C41=0," ",PT_kom!C41)</f>
        <v>47</v>
      </c>
      <c r="E37" s="131" t="str">
        <f>IF(PT_kom!D41=0," ",PT_kom!D41)</f>
        <v xml:space="preserve"> </v>
      </c>
      <c r="F37" s="131">
        <f>IF(PT_kom!E41=0," ",PT_kom!E41)</f>
        <v>32</v>
      </c>
      <c r="G37" s="131">
        <f>IF(PT_kom!F41=0," ",PT_kom!F41)</f>
        <v>23</v>
      </c>
      <c r="H37" s="131">
        <f>IF(PT_kom!G41=0," ",PT_kom!G41)</f>
        <v>1</v>
      </c>
      <c r="I37" s="131">
        <f>IF(PT_kom!H41=0," ",PT_kom!H41)</f>
        <v>48</v>
      </c>
      <c r="J37" s="131">
        <f>IF(PT_kom!I41=0," ",PT_kom!I41)</f>
        <v>271</v>
      </c>
      <c r="K37" s="130" t="str">
        <f>IF(PT_kom!J41=0," ",PT_kom!J41)</f>
        <v xml:space="preserve"> </v>
      </c>
      <c r="L37" s="130" t="str">
        <f>IF(PT_kom!K41=0," ",PT_kom!K41)</f>
        <v>0230 Lørenskog(2003)</v>
      </c>
      <c r="M37" s="132">
        <f>IF(PT_kom!L41=0," ",PT_kom!L41)</f>
        <v>0.44280442804428044</v>
      </c>
      <c r="N37" s="132">
        <f>IF(PT_kom!M41=0," ",PT_kom!M41)</f>
        <v>0.17343173431734318</v>
      </c>
      <c r="O37" s="132" t="str">
        <f>IF(PT_kom!N41=0," ",PT_kom!N41)</f>
        <v xml:space="preserve"> </v>
      </c>
      <c r="P37" s="132">
        <f>IF(PT_kom!O41=0," ",PT_kom!O41)</f>
        <v>0.11808118081180811</v>
      </c>
      <c r="Q37" s="132">
        <f>IF(PT_kom!P41=0," ",PT_kom!P41)</f>
        <v>8.4870848708487087E-2</v>
      </c>
      <c r="R37" s="132">
        <f>IF(PT_kom!Q41=0," ",PT_kom!Q41)</f>
        <v>3.6900369003690036E-3</v>
      </c>
      <c r="S37" s="132">
        <f>IF(PT_kom!R41=0," ",PT_kom!R41)</f>
        <v>0.17712177121771217</v>
      </c>
      <c r="T37" s="132">
        <f>IF(PT_kom!S41=0," ",PT_kom!S41)</f>
        <v>1</v>
      </c>
      <c r="U37" s="60" t="str">
        <f>IF(PT_kom!T41=0," ",PT_kom!T41)</f>
        <v xml:space="preserve"> </v>
      </c>
    </row>
    <row r="38" spans="2:21">
      <c r="B38" s="130" t="str">
        <f>IF(PT_kom!A42=0," ",PT_kom!A42)</f>
        <v>0231 Skedsmo(2003)</v>
      </c>
      <c r="C38" s="131">
        <f>IF(PT_kom!B42=0," ",PT_kom!B42)</f>
        <v>102</v>
      </c>
      <c r="D38" s="131">
        <f>IF(PT_kom!C42=0," ",PT_kom!C42)</f>
        <v>153</v>
      </c>
      <c r="E38" s="131" t="str">
        <f>IF(PT_kom!D42=0," ",PT_kom!D42)</f>
        <v xml:space="preserve"> </v>
      </c>
      <c r="F38" s="131">
        <f>IF(PT_kom!E42=0," ",PT_kom!E42)</f>
        <v>40</v>
      </c>
      <c r="G38" s="131">
        <f>IF(PT_kom!F42=0," ",PT_kom!F42)</f>
        <v>57</v>
      </c>
      <c r="H38" s="131">
        <f>IF(PT_kom!G42=0," ",PT_kom!G42)</f>
        <v>135</v>
      </c>
      <c r="I38" s="131">
        <f>IF(PT_kom!H42=0," ",PT_kom!H42)</f>
        <v>9</v>
      </c>
      <c r="J38" s="131">
        <f>IF(PT_kom!I42=0," ",PT_kom!I42)</f>
        <v>496</v>
      </c>
      <c r="K38" s="130" t="str">
        <f>IF(PT_kom!J42=0," ",PT_kom!J42)</f>
        <v xml:space="preserve"> </v>
      </c>
      <c r="L38" s="130" t="str">
        <f>IF(PT_kom!K42=0," ",PT_kom!K42)</f>
        <v>0231 Skedsmo(2003)</v>
      </c>
      <c r="M38" s="132">
        <f>IF(PT_kom!L42=0," ",PT_kom!L42)</f>
        <v>0.20564516129032259</v>
      </c>
      <c r="N38" s="132">
        <f>IF(PT_kom!M42=0," ",PT_kom!M42)</f>
        <v>0.30846774193548387</v>
      </c>
      <c r="O38" s="132" t="str">
        <f>IF(PT_kom!N42=0," ",PT_kom!N42)</f>
        <v xml:space="preserve"> </v>
      </c>
      <c r="P38" s="132">
        <f>IF(PT_kom!O42=0," ",PT_kom!O42)</f>
        <v>8.0645161290322578E-2</v>
      </c>
      <c r="Q38" s="132">
        <f>IF(PT_kom!P42=0," ",PT_kom!P42)</f>
        <v>0.11491935483870967</v>
      </c>
      <c r="R38" s="132">
        <f>IF(PT_kom!Q42=0," ",PT_kom!Q42)</f>
        <v>0.27217741935483869</v>
      </c>
      <c r="S38" s="132">
        <f>IF(PT_kom!R42=0," ",PT_kom!R42)</f>
        <v>1.8145161290322582E-2</v>
      </c>
      <c r="T38" s="132">
        <f>IF(PT_kom!S42=0," ",PT_kom!S42)</f>
        <v>1</v>
      </c>
      <c r="U38" s="60" t="str">
        <f>IF(PT_kom!T42=0," ",PT_kom!T42)</f>
        <v xml:space="preserve"> </v>
      </c>
    </row>
    <row r="39" spans="2:21">
      <c r="B39" s="130" t="str">
        <f>IF(PT_kom!A43=0," ",PT_kom!A43)</f>
        <v>0233 Nittedal (2002)</v>
      </c>
      <c r="C39" s="131">
        <f>IF(PT_kom!B43=0," ",PT_kom!B43)</f>
        <v>29</v>
      </c>
      <c r="D39" s="131">
        <f>IF(PT_kom!C43=0," ",PT_kom!C43)</f>
        <v>30</v>
      </c>
      <c r="E39" s="131" t="str">
        <f>IF(PT_kom!D43=0," ",PT_kom!D43)</f>
        <v xml:space="preserve"> </v>
      </c>
      <c r="F39" s="131">
        <f>IF(PT_kom!E43=0," ",PT_kom!E43)</f>
        <v>17</v>
      </c>
      <c r="G39" s="131">
        <f>IF(PT_kom!F43=0," ",PT_kom!F43)</f>
        <v>32</v>
      </c>
      <c r="H39" s="131">
        <f>IF(PT_kom!G43=0," ",PT_kom!G43)</f>
        <v>17</v>
      </c>
      <c r="I39" s="131">
        <f>IF(PT_kom!H43=0," ",PT_kom!H43)</f>
        <v>29</v>
      </c>
      <c r="J39" s="131">
        <f>IF(PT_kom!I43=0," ",PT_kom!I43)</f>
        <v>154</v>
      </c>
      <c r="K39" s="130" t="str">
        <f>IF(PT_kom!J43=0," ",PT_kom!J43)</f>
        <v xml:space="preserve"> </v>
      </c>
      <c r="L39" s="130" t="str">
        <f>IF(PT_kom!K43=0," ",PT_kom!K43)</f>
        <v>0233 Nittedal (2002)</v>
      </c>
      <c r="M39" s="132">
        <f>IF(PT_kom!L43=0," ",PT_kom!L43)</f>
        <v>0.18831168831168832</v>
      </c>
      <c r="N39" s="132">
        <f>IF(PT_kom!M43=0," ",PT_kom!M43)</f>
        <v>0.19480519480519481</v>
      </c>
      <c r="O39" s="132" t="str">
        <f>IF(PT_kom!N43=0," ",PT_kom!N43)</f>
        <v xml:space="preserve"> </v>
      </c>
      <c r="P39" s="132">
        <f>IF(PT_kom!O43=0," ",PT_kom!O43)</f>
        <v>0.11038961038961038</v>
      </c>
      <c r="Q39" s="132">
        <f>IF(PT_kom!P43=0," ",PT_kom!P43)</f>
        <v>0.20779220779220781</v>
      </c>
      <c r="R39" s="132">
        <f>IF(PT_kom!Q43=0," ",PT_kom!Q43)</f>
        <v>0.11038961038961038</v>
      </c>
      <c r="S39" s="132">
        <f>IF(PT_kom!R43=0," ",PT_kom!R43)</f>
        <v>0.18831168831168832</v>
      </c>
      <c r="T39" s="132">
        <f>IF(PT_kom!S43=0," ",PT_kom!S43)</f>
        <v>1</v>
      </c>
      <c r="U39" s="60" t="str">
        <f>IF(PT_kom!T43=0," ",PT_kom!T43)</f>
        <v xml:space="preserve"> </v>
      </c>
    </row>
    <row r="40" spans="2:21">
      <c r="B40" s="130" t="str">
        <f>IF(PT_kom!A44=0," ",PT_kom!A44)</f>
        <v>0234 Gjerdrum (2004)</v>
      </c>
      <c r="C40" s="131">
        <f>IF(PT_kom!B44=0," ",PT_kom!B44)</f>
        <v>32</v>
      </c>
      <c r="D40" s="131">
        <f>IF(PT_kom!C44=0," ",PT_kom!C44)</f>
        <v>36</v>
      </c>
      <c r="E40" s="131" t="str">
        <f>IF(PT_kom!D44=0," ",PT_kom!D44)</f>
        <v xml:space="preserve"> </v>
      </c>
      <c r="F40" s="131">
        <f>IF(PT_kom!E44=0," ",PT_kom!E44)</f>
        <v>25</v>
      </c>
      <c r="G40" s="131">
        <f>IF(PT_kom!F44=0," ",PT_kom!F44)</f>
        <v>32</v>
      </c>
      <c r="H40" s="131" t="str">
        <f>IF(PT_kom!G44=0," ",PT_kom!G44)</f>
        <v xml:space="preserve"> </v>
      </c>
      <c r="I40" s="131">
        <f>IF(PT_kom!H44=0," ",PT_kom!H44)</f>
        <v>6</v>
      </c>
      <c r="J40" s="131">
        <f>IF(PT_kom!I44=0," ",PT_kom!I44)</f>
        <v>131</v>
      </c>
      <c r="K40" s="130" t="str">
        <f>IF(PT_kom!J44=0," ",PT_kom!J44)</f>
        <v xml:space="preserve"> </v>
      </c>
      <c r="L40" s="130" t="str">
        <f>IF(PT_kom!K44=0," ",PT_kom!K44)</f>
        <v>0234 Gjerdrum (2004)</v>
      </c>
      <c r="M40" s="132">
        <f>IF(PT_kom!L44=0," ",PT_kom!L44)</f>
        <v>0.24427480916030533</v>
      </c>
      <c r="N40" s="132">
        <f>IF(PT_kom!M44=0," ",PT_kom!M44)</f>
        <v>0.27480916030534353</v>
      </c>
      <c r="O40" s="132" t="str">
        <f>IF(PT_kom!N44=0," ",PT_kom!N44)</f>
        <v xml:space="preserve"> </v>
      </c>
      <c r="P40" s="132">
        <f>IF(PT_kom!O44=0," ",PT_kom!O44)</f>
        <v>0.19083969465648856</v>
      </c>
      <c r="Q40" s="132">
        <f>IF(PT_kom!P44=0," ",PT_kom!P44)</f>
        <v>0.24427480916030533</v>
      </c>
      <c r="R40" s="132" t="str">
        <f>IF(PT_kom!Q44=0," ",PT_kom!Q44)</f>
        <v xml:space="preserve"> </v>
      </c>
      <c r="S40" s="132">
        <f>IF(PT_kom!R44=0," ",PT_kom!R44)</f>
        <v>4.5801526717557252E-2</v>
      </c>
      <c r="T40" s="132">
        <f>IF(PT_kom!S44=0," ",PT_kom!S44)</f>
        <v>1</v>
      </c>
      <c r="U40" s="60" t="str">
        <f>IF(PT_kom!T44=0," ",PT_kom!T44)</f>
        <v xml:space="preserve"> </v>
      </c>
    </row>
    <row r="41" spans="2:21">
      <c r="B41" s="130" t="str">
        <f>IF(PT_kom!A45=0," ",PT_kom!A45)</f>
        <v>0235 Ullensaker (2003)</v>
      </c>
      <c r="C41" s="131">
        <f>IF(PT_kom!B45=0," ",PT_kom!B45)</f>
        <v>51</v>
      </c>
      <c r="D41" s="131">
        <f>IF(PT_kom!C45=0," ",PT_kom!C45)</f>
        <v>246</v>
      </c>
      <c r="E41" s="131" t="str">
        <f>IF(PT_kom!D45=0," ",PT_kom!D45)</f>
        <v xml:space="preserve"> </v>
      </c>
      <c r="F41" s="131">
        <f>IF(PT_kom!E45=0," ",PT_kom!E45)</f>
        <v>40</v>
      </c>
      <c r="G41" s="131">
        <f>IF(PT_kom!F45=0," ",PT_kom!F45)</f>
        <v>206</v>
      </c>
      <c r="H41" s="131">
        <f>IF(PT_kom!G45=0," ",PT_kom!G45)</f>
        <v>71</v>
      </c>
      <c r="I41" s="131">
        <f>IF(PT_kom!H45=0," ",PT_kom!H45)</f>
        <v>44</v>
      </c>
      <c r="J41" s="131">
        <f>IF(PT_kom!I45=0," ",PT_kom!I45)</f>
        <v>658</v>
      </c>
      <c r="K41" s="130" t="str">
        <f>IF(PT_kom!J45=0," ",PT_kom!J45)</f>
        <v xml:space="preserve"> </v>
      </c>
      <c r="L41" s="130" t="str">
        <f>IF(PT_kom!K45=0," ",PT_kom!K45)</f>
        <v>0235 Ullensaker (2003)</v>
      </c>
      <c r="M41" s="132">
        <f>IF(PT_kom!L45=0," ",PT_kom!L45)</f>
        <v>7.7507598784194526E-2</v>
      </c>
      <c r="N41" s="132">
        <f>IF(PT_kom!M45=0," ",PT_kom!M45)</f>
        <v>0.37386018237082069</v>
      </c>
      <c r="O41" s="132" t="str">
        <f>IF(PT_kom!N45=0," ",PT_kom!N45)</f>
        <v xml:space="preserve"> </v>
      </c>
      <c r="P41" s="132">
        <f>IF(PT_kom!O45=0," ",PT_kom!O45)</f>
        <v>6.0790273556231005E-2</v>
      </c>
      <c r="Q41" s="132">
        <f>IF(PT_kom!P45=0," ",PT_kom!P45)</f>
        <v>0.31306990881458968</v>
      </c>
      <c r="R41" s="132">
        <f>IF(PT_kom!Q45=0," ",PT_kom!Q45)</f>
        <v>0.10790273556231003</v>
      </c>
      <c r="S41" s="132">
        <f>IF(PT_kom!R45=0," ",PT_kom!R45)</f>
        <v>6.6869300911854099E-2</v>
      </c>
      <c r="T41" s="132">
        <f>IF(PT_kom!S45=0," ",PT_kom!S45)</f>
        <v>1</v>
      </c>
      <c r="U41" s="60" t="str">
        <f>IF(PT_kom!T45=0," ",PT_kom!T45)</f>
        <v xml:space="preserve"> </v>
      </c>
    </row>
    <row r="42" spans="2:21">
      <c r="B42" s="130" t="str">
        <f>IF(PT_kom!A46=0," ",PT_kom!A46)</f>
        <v>0236 Nes(2005)</v>
      </c>
      <c r="C42" s="131">
        <f>IF(PT_kom!B46=0," ",PT_kom!B46)</f>
        <v>17</v>
      </c>
      <c r="D42" s="131">
        <f>IF(PT_kom!C46=0," ",PT_kom!C46)</f>
        <v>89</v>
      </c>
      <c r="E42" s="131" t="str">
        <f>IF(PT_kom!D46=0," ",PT_kom!D46)</f>
        <v xml:space="preserve"> </v>
      </c>
      <c r="F42" s="131">
        <f>IF(PT_kom!E46=0," ",PT_kom!E46)</f>
        <v>54</v>
      </c>
      <c r="G42" s="131">
        <f>IF(PT_kom!F46=0," ",PT_kom!F46)</f>
        <v>46</v>
      </c>
      <c r="H42" s="131">
        <f>IF(PT_kom!G46=0," ",PT_kom!G46)</f>
        <v>3</v>
      </c>
      <c r="I42" s="131">
        <f>IF(PT_kom!H46=0," ",PT_kom!H46)</f>
        <v>37</v>
      </c>
      <c r="J42" s="131">
        <f>IF(PT_kom!I46=0," ",PT_kom!I46)</f>
        <v>246</v>
      </c>
      <c r="K42" s="130" t="str">
        <f>IF(PT_kom!J46=0," ",PT_kom!J46)</f>
        <v xml:space="preserve"> </v>
      </c>
      <c r="L42" s="130" t="str">
        <f>IF(PT_kom!K46=0," ",PT_kom!K46)</f>
        <v>0236 Nes(2005)</v>
      </c>
      <c r="M42" s="132">
        <f>IF(PT_kom!L46=0," ",PT_kom!L46)</f>
        <v>6.910569105691057E-2</v>
      </c>
      <c r="N42" s="132">
        <f>IF(PT_kom!M46=0," ",PT_kom!M46)</f>
        <v>0.36178861788617889</v>
      </c>
      <c r="O42" s="132" t="str">
        <f>IF(PT_kom!N46=0," ",PT_kom!N46)</f>
        <v xml:space="preserve"> </v>
      </c>
      <c r="P42" s="132">
        <f>IF(PT_kom!O46=0," ",PT_kom!O46)</f>
        <v>0.21951219512195122</v>
      </c>
      <c r="Q42" s="132">
        <f>IF(PT_kom!P46=0," ",PT_kom!P46)</f>
        <v>0.18699186991869918</v>
      </c>
      <c r="R42" s="132">
        <f>IF(PT_kom!Q46=0," ",PT_kom!Q46)</f>
        <v>1.2195121951219513E-2</v>
      </c>
      <c r="S42" s="132">
        <f>IF(PT_kom!R46=0," ",PT_kom!R46)</f>
        <v>0.15040650406504066</v>
      </c>
      <c r="T42" s="132">
        <f>IF(PT_kom!S46=0," ",PT_kom!S46)</f>
        <v>1</v>
      </c>
      <c r="U42" s="60" t="str">
        <f>IF(PT_kom!T46=0," ",PT_kom!T46)</f>
        <v xml:space="preserve"> </v>
      </c>
    </row>
    <row r="43" spans="2:21">
      <c r="B43" s="130" t="str">
        <f>IF(PT_kom!A47=0," ",PT_kom!A47)</f>
        <v>0237 Eidsvoll (2002)</v>
      </c>
      <c r="C43" s="131">
        <f>IF(PT_kom!B47=0," ",PT_kom!B47)</f>
        <v>51</v>
      </c>
      <c r="D43" s="131">
        <f>IF(PT_kom!C47=0," ",PT_kom!C47)</f>
        <v>208</v>
      </c>
      <c r="E43" s="131">
        <f>IF(PT_kom!D47=0," ",PT_kom!D47)</f>
        <v>5</v>
      </c>
      <c r="F43" s="131">
        <f>IF(PT_kom!E47=0," ",PT_kom!E47)</f>
        <v>170</v>
      </c>
      <c r="G43" s="131">
        <f>IF(PT_kom!F47=0," ",PT_kom!F47)</f>
        <v>75</v>
      </c>
      <c r="H43" s="131">
        <f>IF(PT_kom!G47=0," ",PT_kom!G47)</f>
        <v>20</v>
      </c>
      <c r="I43" s="131">
        <f>IF(PT_kom!H47=0," ",PT_kom!H47)</f>
        <v>100</v>
      </c>
      <c r="J43" s="131">
        <f>IF(PT_kom!I47=0," ",PT_kom!I47)</f>
        <v>629</v>
      </c>
      <c r="K43" s="130" t="str">
        <f>IF(PT_kom!J47=0," ",PT_kom!J47)</f>
        <v xml:space="preserve"> </v>
      </c>
      <c r="L43" s="130" t="str">
        <f>IF(PT_kom!K47=0," ",PT_kom!K47)</f>
        <v>0237 Eidsvoll (2002)</v>
      </c>
      <c r="M43" s="132">
        <f>IF(PT_kom!L47=0," ",PT_kom!L47)</f>
        <v>8.1081081081081086E-2</v>
      </c>
      <c r="N43" s="132">
        <f>IF(PT_kom!M47=0," ",PT_kom!M47)</f>
        <v>0.33068362480127184</v>
      </c>
      <c r="O43" s="132">
        <f>IF(PT_kom!N47=0," ",PT_kom!N47)</f>
        <v>7.9491255961844191E-3</v>
      </c>
      <c r="P43" s="132">
        <f>IF(PT_kom!O47=0," ",PT_kom!O47)</f>
        <v>0.27027027027027029</v>
      </c>
      <c r="Q43" s="132">
        <f>IF(PT_kom!P47=0," ",PT_kom!P47)</f>
        <v>0.1192368839427663</v>
      </c>
      <c r="R43" s="132">
        <f>IF(PT_kom!Q47=0," ",PT_kom!Q47)</f>
        <v>3.1796502384737677E-2</v>
      </c>
      <c r="S43" s="132">
        <f>IF(PT_kom!R47=0," ",PT_kom!R47)</f>
        <v>0.1589825119236884</v>
      </c>
      <c r="T43" s="132">
        <f>IF(PT_kom!S47=0," ",PT_kom!S47)</f>
        <v>1</v>
      </c>
      <c r="U43" s="60" t="str">
        <f>IF(PT_kom!T47=0," ",PT_kom!T47)</f>
        <v xml:space="preserve"> </v>
      </c>
    </row>
    <row r="44" spans="2:21">
      <c r="B44" s="130" t="str">
        <f>IF(PT_kom!A48=0," ",PT_kom!A48)</f>
        <v>0238 Nannestad(2003)</v>
      </c>
      <c r="C44" s="131">
        <f>IF(PT_kom!B48=0," ",PT_kom!B48)</f>
        <v>58</v>
      </c>
      <c r="D44" s="131">
        <f>IF(PT_kom!C48=0," ",PT_kom!C48)</f>
        <v>68</v>
      </c>
      <c r="E44" s="131">
        <f>IF(PT_kom!D48=0," ",PT_kom!D48)</f>
        <v>5</v>
      </c>
      <c r="F44" s="131">
        <f>IF(PT_kom!E48=0," ",PT_kom!E48)</f>
        <v>106</v>
      </c>
      <c r="G44" s="131">
        <f>IF(PT_kom!F48=0," ",PT_kom!F48)</f>
        <v>23</v>
      </c>
      <c r="H44" s="131">
        <f>IF(PT_kom!G48=0," ",PT_kom!G48)</f>
        <v>16</v>
      </c>
      <c r="I44" s="131">
        <f>IF(PT_kom!H48=0," ",PT_kom!H48)</f>
        <v>22</v>
      </c>
      <c r="J44" s="131">
        <f>IF(PT_kom!I48=0," ",PT_kom!I48)</f>
        <v>298</v>
      </c>
      <c r="K44" s="130" t="str">
        <f>IF(PT_kom!J48=0," ",PT_kom!J48)</f>
        <v xml:space="preserve"> </v>
      </c>
      <c r="L44" s="130" t="str">
        <f>IF(PT_kom!K48=0," ",PT_kom!K48)</f>
        <v>0238 Nannestad(2003)</v>
      </c>
      <c r="M44" s="132">
        <f>IF(PT_kom!L48=0," ",PT_kom!L48)</f>
        <v>0.19463087248322147</v>
      </c>
      <c r="N44" s="132">
        <f>IF(PT_kom!M48=0," ",PT_kom!M48)</f>
        <v>0.22818791946308725</v>
      </c>
      <c r="O44" s="132">
        <f>IF(PT_kom!N48=0," ",PT_kom!N48)</f>
        <v>1.6778523489932886E-2</v>
      </c>
      <c r="P44" s="132">
        <f>IF(PT_kom!O48=0," ",PT_kom!O48)</f>
        <v>0.35570469798657717</v>
      </c>
      <c r="Q44" s="132">
        <f>IF(PT_kom!P48=0," ",PT_kom!P48)</f>
        <v>7.7181208053691275E-2</v>
      </c>
      <c r="R44" s="132">
        <f>IF(PT_kom!Q48=0," ",PT_kom!Q48)</f>
        <v>5.3691275167785234E-2</v>
      </c>
      <c r="S44" s="132">
        <f>IF(PT_kom!R48=0," ",PT_kom!R48)</f>
        <v>7.3825503355704702E-2</v>
      </c>
      <c r="T44" s="132">
        <f>IF(PT_kom!S48=0," ",PT_kom!S48)</f>
        <v>1</v>
      </c>
      <c r="U44" s="60" t="str">
        <f>IF(PT_kom!T48=0," ",PT_kom!T48)</f>
        <v xml:space="preserve"> </v>
      </c>
    </row>
    <row r="45" spans="2:21">
      <c r="B45" s="130" t="str">
        <f>IF(PT_kom!A49=0," ",PT_kom!A49)</f>
        <v>0239 Hurdal (2002)</v>
      </c>
      <c r="C45" s="131">
        <f>IF(PT_kom!B49=0," ",PT_kom!B49)</f>
        <v>12</v>
      </c>
      <c r="D45" s="131">
        <f>IF(PT_kom!C49=0," ",PT_kom!C49)</f>
        <v>9</v>
      </c>
      <c r="E45" s="131">
        <f>IF(PT_kom!D49=0," ",PT_kom!D49)</f>
        <v>2</v>
      </c>
      <c r="F45" s="131">
        <f>IF(PT_kom!E49=0," ",PT_kom!E49)</f>
        <v>22</v>
      </c>
      <c r="G45" s="131">
        <f>IF(PT_kom!F49=0," ",PT_kom!F49)</f>
        <v>13</v>
      </c>
      <c r="H45" s="131">
        <f>IF(PT_kom!G49=0," ",PT_kom!G49)</f>
        <v>3</v>
      </c>
      <c r="I45" s="131">
        <f>IF(PT_kom!H49=0," ",PT_kom!H49)</f>
        <v>13</v>
      </c>
      <c r="J45" s="131">
        <f>IF(PT_kom!I49=0," ",PT_kom!I49)</f>
        <v>74</v>
      </c>
      <c r="K45" s="130" t="str">
        <f>IF(PT_kom!J49=0," ",PT_kom!J49)</f>
        <v xml:space="preserve"> </v>
      </c>
      <c r="L45" s="130" t="str">
        <f>IF(PT_kom!K49=0," ",PT_kom!K49)</f>
        <v>0239 Hurdal (2002)</v>
      </c>
      <c r="M45" s="132">
        <f>IF(PT_kom!L49=0," ",PT_kom!L49)</f>
        <v>0.16216216216216217</v>
      </c>
      <c r="N45" s="132">
        <f>IF(PT_kom!M49=0," ",PT_kom!M49)</f>
        <v>0.12162162162162163</v>
      </c>
      <c r="O45" s="132">
        <f>IF(PT_kom!N49=0," ",PT_kom!N49)</f>
        <v>2.7027027027027029E-2</v>
      </c>
      <c r="P45" s="132">
        <f>IF(PT_kom!O49=0," ",PT_kom!O49)</f>
        <v>0.29729729729729731</v>
      </c>
      <c r="Q45" s="132">
        <f>IF(PT_kom!P49=0," ",PT_kom!P49)</f>
        <v>0.17567567567567569</v>
      </c>
      <c r="R45" s="132">
        <f>IF(PT_kom!Q49=0," ",PT_kom!Q49)</f>
        <v>4.0540540540540543E-2</v>
      </c>
      <c r="S45" s="132">
        <f>IF(PT_kom!R49=0," ",PT_kom!R49)</f>
        <v>0.17567567567567569</v>
      </c>
      <c r="T45" s="132">
        <f>IF(PT_kom!S49=0," ",PT_kom!S49)</f>
        <v>1</v>
      </c>
      <c r="U45" s="60" t="str">
        <f>IF(PT_kom!T49=0," ",PT_kom!T49)</f>
        <v xml:space="preserve"> </v>
      </c>
    </row>
    <row r="46" spans="2:21">
      <c r="B46" s="130" t="str">
        <f>IF(PT_kom!A50=0," ",PT_kom!A50)</f>
        <v>0301 Oslo (1998)</v>
      </c>
      <c r="C46" s="131">
        <f>IF(PT_kom!B50=0," ",PT_kom!B50)</f>
        <v>49</v>
      </c>
      <c r="D46" s="131">
        <f>IF(PT_kom!C50=0," ",PT_kom!C50)</f>
        <v>75</v>
      </c>
      <c r="E46" s="131">
        <f>IF(PT_kom!D50=0," ",PT_kom!D50)</f>
        <v>8</v>
      </c>
      <c r="F46" s="131">
        <f>IF(PT_kom!E50=0," ",PT_kom!E50)</f>
        <v>50</v>
      </c>
      <c r="G46" s="131">
        <f>IF(PT_kom!F50=0," ",PT_kom!F50)</f>
        <v>38</v>
      </c>
      <c r="H46" s="131">
        <f>IF(PT_kom!G50=0," ",PT_kom!G50)</f>
        <v>43</v>
      </c>
      <c r="I46" s="131">
        <f>IF(PT_kom!H50=0," ",PT_kom!H50)</f>
        <v>45</v>
      </c>
      <c r="J46" s="131">
        <f>IF(PT_kom!I50=0," ",PT_kom!I50)</f>
        <v>308</v>
      </c>
      <c r="K46" s="130" t="str">
        <f>IF(PT_kom!J50=0," ",PT_kom!J50)</f>
        <v xml:space="preserve"> </v>
      </c>
      <c r="L46" s="130" t="str">
        <f>IF(PT_kom!K50=0," ",PT_kom!K50)</f>
        <v>0301 Oslo (1998)</v>
      </c>
      <c r="M46" s="132">
        <f>IF(PT_kom!L50=0," ",PT_kom!L50)</f>
        <v>0.15909090909090909</v>
      </c>
      <c r="N46" s="132">
        <f>IF(PT_kom!M50=0," ",PT_kom!M50)</f>
        <v>0.2435064935064935</v>
      </c>
      <c r="O46" s="132">
        <f>IF(PT_kom!N50=0," ",PT_kom!N50)</f>
        <v>2.5974025974025976E-2</v>
      </c>
      <c r="P46" s="132">
        <f>IF(PT_kom!O50=0," ",PT_kom!O50)</f>
        <v>0.16233766233766234</v>
      </c>
      <c r="Q46" s="132">
        <f>IF(PT_kom!P50=0," ",PT_kom!P50)</f>
        <v>0.12337662337662338</v>
      </c>
      <c r="R46" s="132">
        <f>IF(PT_kom!Q50=0," ",PT_kom!Q50)</f>
        <v>0.1396103896103896</v>
      </c>
      <c r="S46" s="132">
        <f>IF(PT_kom!R50=0," ",PT_kom!R50)</f>
        <v>0.1461038961038961</v>
      </c>
      <c r="T46" s="132">
        <f>IF(PT_kom!S50=0," ",PT_kom!S50)</f>
        <v>1</v>
      </c>
      <c r="U46" s="60" t="str">
        <f>IF(PT_kom!T50=0," ",PT_kom!T50)</f>
        <v xml:space="preserve"> </v>
      </c>
    </row>
    <row r="47" spans="2:21">
      <c r="B47" s="130" t="str">
        <f>IF(PT_kom!A51=0," ",PT_kom!A51)</f>
        <v>0402 Kongsvinger (2002)</v>
      </c>
      <c r="C47" s="131">
        <f>IF(PT_kom!B51=0," ",PT_kom!B51)</f>
        <v>19</v>
      </c>
      <c r="D47" s="131">
        <f>IF(PT_kom!C51=0," ",PT_kom!C51)</f>
        <v>48</v>
      </c>
      <c r="E47" s="131">
        <f>IF(PT_kom!D51=0," ",PT_kom!D51)</f>
        <v>15</v>
      </c>
      <c r="F47" s="131">
        <f>IF(PT_kom!E51=0," ",PT_kom!E51)</f>
        <v>145</v>
      </c>
      <c r="G47" s="131">
        <f>IF(PT_kom!F51=0," ",PT_kom!F51)</f>
        <v>15</v>
      </c>
      <c r="H47" s="131">
        <f>IF(PT_kom!G51=0," ",PT_kom!G51)</f>
        <v>25</v>
      </c>
      <c r="I47" s="131">
        <f>IF(PT_kom!H51=0," ",PT_kom!H51)</f>
        <v>31</v>
      </c>
      <c r="J47" s="131">
        <f>IF(PT_kom!I51=0," ",PT_kom!I51)</f>
        <v>298</v>
      </c>
      <c r="K47" s="130" t="str">
        <f>IF(PT_kom!J51=0," ",PT_kom!J51)</f>
        <v xml:space="preserve"> </v>
      </c>
      <c r="L47" s="130" t="str">
        <f>IF(PT_kom!K51=0," ",PT_kom!K51)</f>
        <v>0402 Kongsvinger (2002)</v>
      </c>
      <c r="M47" s="132">
        <f>IF(PT_kom!L51=0," ",PT_kom!L51)</f>
        <v>6.3758389261744972E-2</v>
      </c>
      <c r="N47" s="132">
        <f>IF(PT_kom!M51=0," ",PT_kom!M51)</f>
        <v>0.16107382550335569</v>
      </c>
      <c r="O47" s="132">
        <f>IF(PT_kom!N51=0," ",PT_kom!N51)</f>
        <v>5.0335570469798654E-2</v>
      </c>
      <c r="P47" s="132">
        <f>IF(PT_kom!O51=0," ",PT_kom!O51)</f>
        <v>0.48657718120805371</v>
      </c>
      <c r="Q47" s="132">
        <f>IF(PT_kom!P51=0," ",PT_kom!P51)</f>
        <v>5.0335570469798654E-2</v>
      </c>
      <c r="R47" s="132">
        <f>IF(PT_kom!Q51=0," ",PT_kom!Q51)</f>
        <v>8.3892617449664433E-2</v>
      </c>
      <c r="S47" s="132">
        <f>IF(PT_kom!R51=0," ",PT_kom!R51)</f>
        <v>0.1040268456375839</v>
      </c>
      <c r="T47" s="132">
        <f>IF(PT_kom!S51=0," ",PT_kom!S51)</f>
        <v>1</v>
      </c>
      <c r="U47" s="60" t="str">
        <f>IF(PT_kom!T51=0," ",PT_kom!T51)</f>
        <v xml:space="preserve"> </v>
      </c>
    </row>
    <row r="48" spans="2:21">
      <c r="B48" s="130" t="str">
        <f>IF(PT_kom!A52=0," ",PT_kom!A52)</f>
        <v>0403 Hamar(2002)</v>
      </c>
      <c r="C48" s="131">
        <f>IF(PT_kom!B52=0," ",PT_kom!B52)</f>
        <v>49</v>
      </c>
      <c r="D48" s="131">
        <f>IF(PT_kom!C52=0," ",PT_kom!C52)</f>
        <v>153</v>
      </c>
      <c r="E48" s="131">
        <f>IF(PT_kom!D52=0," ",PT_kom!D52)</f>
        <v>13</v>
      </c>
      <c r="F48" s="131">
        <f>IF(PT_kom!E52=0," ",PT_kom!E52)</f>
        <v>79</v>
      </c>
      <c r="G48" s="131">
        <f>IF(PT_kom!F52=0," ",PT_kom!F52)</f>
        <v>32</v>
      </c>
      <c r="H48" s="131">
        <f>IF(PT_kom!G52=0," ",PT_kom!G52)</f>
        <v>89</v>
      </c>
      <c r="I48" s="131">
        <f>IF(PT_kom!H52=0," ",PT_kom!H52)</f>
        <v>32</v>
      </c>
      <c r="J48" s="131">
        <f>IF(PT_kom!I52=0," ",PT_kom!I52)</f>
        <v>447</v>
      </c>
      <c r="K48" s="130" t="str">
        <f>IF(PT_kom!J52=0," ",PT_kom!J52)</f>
        <v xml:space="preserve"> </v>
      </c>
      <c r="L48" s="130" t="str">
        <f>IF(PT_kom!K52=0," ",PT_kom!K52)</f>
        <v>0403 Hamar(2002)</v>
      </c>
      <c r="M48" s="132">
        <f>IF(PT_kom!L52=0," ",PT_kom!L52)</f>
        <v>0.10961968680089486</v>
      </c>
      <c r="N48" s="132">
        <f>IF(PT_kom!M52=0," ",PT_kom!M52)</f>
        <v>0.34228187919463088</v>
      </c>
      <c r="O48" s="132">
        <f>IF(PT_kom!N52=0," ",PT_kom!N52)</f>
        <v>2.9082774049217001E-2</v>
      </c>
      <c r="P48" s="132">
        <f>IF(PT_kom!O52=0," ",PT_kom!O52)</f>
        <v>0.1767337807606264</v>
      </c>
      <c r="Q48" s="132">
        <f>IF(PT_kom!P52=0," ",PT_kom!P52)</f>
        <v>7.1588366890380312E-2</v>
      </c>
      <c r="R48" s="132">
        <f>IF(PT_kom!Q52=0," ",PT_kom!Q52)</f>
        <v>0.19910514541387025</v>
      </c>
      <c r="S48" s="132">
        <f>IF(PT_kom!R52=0," ",PT_kom!R52)</f>
        <v>7.1588366890380312E-2</v>
      </c>
      <c r="T48" s="132">
        <f>IF(PT_kom!S52=0," ",PT_kom!S52)</f>
        <v>1</v>
      </c>
      <c r="U48" s="60" t="str">
        <f>IF(PT_kom!T52=0," ",PT_kom!T52)</f>
        <v xml:space="preserve"> </v>
      </c>
    </row>
    <row r="49" spans="2:21">
      <c r="B49" s="130" t="str">
        <f>IF(PT_kom!A53=0," ",PT_kom!A53)</f>
        <v>0412 Ringsaker(2002)</v>
      </c>
      <c r="C49" s="131">
        <f>IF(PT_kom!B53=0," ",PT_kom!B53)</f>
        <v>142</v>
      </c>
      <c r="D49" s="131">
        <f>IF(PT_kom!C53=0," ",PT_kom!C53)</f>
        <v>448</v>
      </c>
      <c r="E49" s="131">
        <f>IF(PT_kom!D53=0," ",PT_kom!D53)</f>
        <v>102</v>
      </c>
      <c r="F49" s="131">
        <f>IF(PT_kom!E53=0," ",PT_kom!E53)</f>
        <v>605</v>
      </c>
      <c r="G49" s="131">
        <f>IF(PT_kom!F53=0," ",PT_kom!F53)</f>
        <v>246</v>
      </c>
      <c r="H49" s="131">
        <f>IF(PT_kom!G53=0," ",PT_kom!G53)</f>
        <v>205</v>
      </c>
      <c r="I49" s="131">
        <f>IF(PT_kom!H53=0," ",PT_kom!H53)</f>
        <v>118</v>
      </c>
      <c r="J49" s="131">
        <f>IF(PT_kom!I53=0," ",PT_kom!I53)</f>
        <v>1866</v>
      </c>
      <c r="K49" s="130" t="str">
        <f>IF(PT_kom!J53=0," ",PT_kom!J53)</f>
        <v xml:space="preserve"> </v>
      </c>
      <c r="L49" s="130" t="str">
        <f>IF(PT_kom!K53=0," ",PT_kom!K53)</f>
        <v>0412 Ringsaker(2002)</v>
      </c>
      <c r="M49" s="132">
        <f>IF(PT_kom!L53=0," ",PT_kom!L53)</f>
        <v>7.6098606645230438E-2</v>
      </c>
      <c r="N49" s="132">
        <f>IF(PT_kom!M53=0," ",PT_kom!M53)</f>
        <v>0.24008574490889603</v>
      </c>
      <c r="O49" s="132">
        <f>IF(PT_kom!N53=0," ",PT_kom!N53)</f>
        <v>5.4662379421221867E-2</v>
      </c>
      <c r="P49" s="132">
        <f>IF(PT_kom!O53=0," ",PT_kom!O53)</f>
        <v>0.32422293676312969</v>
      </c>
      <c r="Q49" s="132">
        <f>IF(PT_kom!P53=0," ",PT_kom!P53)</f>
        <v>0.13183279742765272</v>
      </c>
      <c r="R49" s="132">
        <f>IF(PT_kom!Q53=0," ",PT_kom!Q53)</f>
        <v>0.10986066452304394</v>
      </c>
      <c r="S49" s="132">
        <f>IF(PT_kom!R53=0," ",PT_kom!R53)</f>
        <v>6.3236870310825297E-2</v>
      </c>
      <c r="T49" s="132">
        <f>IF(PT_kom!S53=0," ",PT_kom!S53)</f>
        <v>1</v>
      </c>
      <c r="U49" s="60" t="str">
        <f>IF(PT_kom!T53=0," ",PT_kom!T53)</f>
        <v xml:space="preserve"> </v>
      </c>
    </row>
    <row r="50" spans="2:21">
      <c r="B50" s="130" t="str">
        <f>IF(PT_kom!A54=0," ",PT_kom!A54)</f>
        <v>0415 Løten(2002)</v>
      </c>
      <c r="C50" s="131">
        <f>IF(PT_kom!B54=0," ",PT_kom!B54)</f>
        <v>32</v>
      </c>
      <c r="D50" s="131">
        <f>IF(PT_kom!C54=0," ",PT_kom!C54)</f>
        <v>174</v>
      </c>
      <c r="E50" s="131">
        <f>IF(PT_kom!D54=0," ",PT_kom!D54)</f>
        <v>30</v>
      </c>
      <c r="F50" s="131">
        <f>IF(PT_kom!E54=0," ",PT_kom!E54)</f>
        <v>201</v>
      </c>
      <c r="G50" s="131">
        <f>IF(PT_kom!F54=0," ",PT_kom!F54)</f>
        <v>39</v>
      </c>
      <c r="H50" s="131">
        <f>IF(PT_kom!G54=0," ",PT_kom!G54)</f>
        <v>26</v>
      </c>
      <c r="I50" s="131">
        <f>IF(PT_kom!H54=0," ",PT_kom!H54)</f>
        <v>100</v>
      </c>
      <c r="J50" s="131">
        <f>IF(PT_kom!I54=0," ",PT_kom!I54)</f>
        <v>602</v>
      </c>
      <c r="K50" s="130" t="str">
        <f>IF(PT_kom!J54=0," ",PT_kom!J54)</f>
        <v xml:space="preserve"> </v>
      </c>
      <c r="L50" s="130" t="str">
        <f>IF(PT_kom!K54=0," ",PT_kom!K54)</f>
        <v>0415 Løten(2002)</v>
      </c>
      <c r="M50" s="132">
        <f>IF(PT_kom!L54=0," ",PT_kom!L54)</f>
        <v>5.3156146179401995E-2</v>
      </c>
      <c r="N50" s="132">
        <f>IF(PT_kom!M54=0," ",PT_kom!M54)</f>
        <v>0.28903654485049834</v>
      </c>
      <c r="O50" s="132">
        <f>IF(PT_kom!N54=0," ",PT_kom!N54)</f>
        <v>4.9833887043189369E-2</v>
      </c>
      <c r="P50" s="132">
        <f>IF(PT_kom!O54=0," ",PT_kom!O54)</f>
        <v>0.33388704318936879</v>
      </c>
      <c r="Q50" s="132">
        <f>IF(PT_kom!P54=0," ",PT_kom!P54)</f>
        <v>6.4784053156146174E-2</v>
      </c>
      <c r="R50" s="132">
        <f>IF(PT_kom!Q54=0," ",PT_kom!Q54)</f>
        <v>4.3189368770764118E-2</v>
      </c>
      <c r="S50" s="132">
        <f>IF(PT_kom!R54=0," ",PT_kom!R54)</f>
        <v>0.16611295681063123</v>
      </c>
      <c r="T50" s="132">
        <f>IF(PT_kom!S54=0," ",PT_kom!S54)</f>
        <v>1</v>
      </c>
      <c r="U50" s="60" t="str">
        <f>IF(PT_kom!T54=0," ",PT_kom!T54)</f>
        <v xml:space="preserve"> </v>
      </c>
    </row>
    <row r="51" spans="2:21">
      <c r="B51" s="130" t="str">
        <f>IF(PT_kom!A55=0," ",PT_kom!A55)</f>
        <v>0417 Stange (2002)</v>
      </c>
      <c r="C51" s="131">
        <f>IF(PT_kom!B55=0," ",PT_kom!B55)</f>
        <v>91</v>
      </c>
      <c r="D51" s="131">
        <f>IF(PT_kom!C55=0," ",PT_kom!C55)</f>
        <v>352</v>
      </c>
      <c r="E51" s="131">
        <f>IF(PT_kom!D55=0," ",PT_kom!D55)</f>
        <v>13</v>
      </c>
      <c r="F51" s="131">
        <f>IF(PT_kom!E55=0," ",PT_kom!E55)</f>
        <v>320</v>
      </c>
      <c r="G51" s="131">
        <f>IF(PT_kom!F55=0," ",PT_kom!F55)</f>
        <v>124</v>
      </c>
      <c r="H51" s="131">
        <f>IF(PT_kom!G55=0," ",PT_kom!G55)</f>
        <v>21</v>
      </c>
      <c r="I51" s="131">
        <f>IF(PT_kom!H55=0," ",PT_kom!H55)</f>
        <v>497</v>
      </c>
      <c r="J51" s="131">
        <f>IF(PT_kom!I55=0," ",PT_kom!I55)</f>
        <v>1418</v>
      </c>
      <c r="K51" s="130" t="str">
        <f>IF(PT_kom!J55=0," ",PT_kom!J55)</f>
        <v xml:space="preserve"> </v>
      </c>
      <c r="L51" s="130" t="str">
        <f>IF(PT_kom!K55=0," ",PT_kom!K55)</f>
        <v>0417 Stange (2002)</v>
      </c>
      <c r="M51" s="132">
        <f>IF(PT_kom!L55=0," ",PT_kom!L55)</f>
        <v>6.4174894217207332E-2</v>
      </c>
      <c r="N51" s="132">
        <f>IF(PT_kom!M55=0," ",PT_kom!M55)</f>
        <v>0.24823695345557123</v>
      </c>
      <c r="O51" s="132">
        <f>IF(PT_kom!N55=0," ",PT_kom!N55)</f>
        <v>9.1678420310296188E-3</v>
      </c>
      <c r="P51" s="132">
        <f>IF(PT_kom!O55=0," ",PT_kom!O55)</f>
        <v>0.22566995768688294</v>
      </c>
      <c r="Q51" s="132">
        <f>IF(PT_kom!P55=0," ",PT_kom!P55)</f>
        <v>8.744710860366714E-2</v>
      </c>
      <c r="R51" s="132">
        <f>IF(PT_kom!Q55=0," ",PT_kom!Q55)</f>
        <v>1.4809590973201692E-2</v>
      </c>
      <c r="S51" s="132">
        <f>IF(PT_kom!R55=0," ",PT_kom!R55)</f>
        <v>0.35049365303244007</v>
      </c>
      <c r="T51" s="132">
        <f>IF(PT_kom!S55=0," ",PT_kom!S55)</f>
        <v>1</v>
      </c>
      <c r="U51" s="60" t="str">
        <f>IF(PT_kom!T55=0," ",PT_kom!T55)</f>
        <v xml:space="preserve"> </v>
      </c>
    </row>
    <row r="52" spans="2:21">
      <c r="B52" s="130" t="str">
        <f>IF(PT_kom!A56=0," ",PT_kom!A56)</f>
        <v>0418 Nord-Odal(2002)</v>
      </c>
      <c r="C52" s="131">
        <f>IF(PT_kom!B56=0," ",PT_kom!B56)</f>
        <v>10</v>
      </c>
      <c r="D52" s="131">
        <f>IF(PT_kom!C56=0," ",PT_kom!C56)</f>
        <v>66</v>
      </c>
      <c r="E52" s="131">
        <f>IF(PT_kom!D56=0," ",PT_kom!D56)</f>
        <v>10</v>
      </c>
      <c r="F52" s="131">
        <f>IF(PT_kom!E56=0," ",PT_kom!E56)</f>
        <v>127</v>
      </c>
      <c r="G52" s="131">
        <f>IF(PT_kom!F56=0," ",PT_kom!F56)</f>
        <v>4</v>
      </c>
      <c r="H52" s="131">
        <f>IF(PT_kom!G56=0," ",PT_kom!G56)</f>
        <v>8</v>
      </c>
      <c r="I52" s="131">
        <f>IF(PT_kom!H56=0," ",PT_kom!H56)</f>
        <v>13</v>
      </c>
      <c r="J52" s="131">
        <f>IF(PT_kom!I56=0," ",PT_kom!I56)</f>
        <v>238</v>
      </c>
      <c r="K52" s="130" t="str">
        <f>IF(PT_kom!J56=0," ",PT_kom!J56)</f>
        <v xml:space="preserve"> </v>
      </c>
      <c r="L52" s="130" t="str">
        <f>IF(PT_kom!K56=0," ",PT_kom!K56)</f>
        <v>0418 Nord-Odal(2002)</v>
      </c>
      <c r="M52" s="132">
        <f>IF(PT_kom!L56=0," ",PT_kom!L56)</f>
        <v>4.2016806722689079E-2</v>
      </c>
      <c r="N52" s="132">
        <f>IF(PT_kom!M56=0," ",PT_kom!M56)</f>
        <v>0.27731092436974791</v>
      </c>
      <c r="O52" s="132">
        <f>IF(PT_kom!N56=0," ",PT_kom!N56)</f>
        <v>4.2016806722689079E-2</v>
      </c>
      <c r="P52" s="132">
        <f>IF(PT_kom!O56=0," ",PT_kom!O56)</f>
        <v>0.53361344537815125</v>
      </c>
      <c r="Q52" s="132">
        <f>IF(PT_kom!P56=0," ",PT_kom!P56)</f>
        <v>1.680672268907563E-2</v>
      </c>
      <c r="R52" s="132">
        <f>IF(PT_kom!Q56=0," ",PT_kom!Q56)</f>
        <v>3.3613445378151259E-2</v>
      </c>
      <c r="S52" s="132">
        <f>IF(PT_kom!R56=0," ",PT_kom!R56)</f>
        <v>5.4621848739495799E-2</v>
      </c>
      <c r="T52" s="132">
        <f>IF(PT_kom!S56=0," ",PT_kom!S56)</f>
        <v>1</v>
      </c>
      <c r="U52" s="60" t="str">
        <f>IF(PT_kom!T56=0," ",PT_kom!T56)</f>
        <v xml:space="preserve"> </v>
      </c>
    </row>
    <row r="53" spans="2:21">
      <c r="B53" s="130" t="str">
        <f>IF(PT_kom!A57=0," ",PT_kom!A57)</f>
        <v>0419 Sør-Odal (2002)</v>
      </c>
      <c r="C53" s="131">
        <f>IF(PT_kom!B57=0," ",PT_kom!B57)</f>
        <v>18</v>
      </c>
      <c r="D53" s="131">
        <f>IF(PT_kom!C57=0," ",PT_kom!C57)</f>
        <v>120</v>
      </c>
      <c r="E53" s="131">
        <f>IF(PT_kom!D57=0," ",PT_kom!D57)</f>
        <v>11</v>
      </c>
      <c r="F53" s="131">
        <f>IF(PT_kom!E57=0," ",PT_kom!E57)</f>
        <v>133</v>
      </c>
      <c r="G53" s="131">
        <f>IF(PT_kom!F57=0," ",PT_kom!F57)</f>
        <v>223</v>
      </c>
      <c r="H53" s="131">
        <f>IF(PT_kom!G57=0," ",PT_kom!G57)</f>
        <v>1</v>
      </c>
      <c r="I53" s="131">
        <f>IF(PT_kom!H57=0," ",PT_kom!H57)</f>
        <v>11</v>
      </c>
      <c r="J53" s="131">
        <f>IF(PT_kom!I57=0," ",PT_kom!I57)</f>
        <v>517</v>
      </c>
      <c r="K53" s="130" t="str">
        <f>IF(PT_kom!J57=0," ",PT_kom!J57)</f>
        <v xml:space="preserve"> </v>
      </c>
      <c r="L53" s="130" t="str">
        <f>IF(PT_kom!K57=0," ",PT_kom!K57)</f>
        <v>0419 Sør-Odal (2002)</v>
      </c>
      <c r="M53" s="132">
        <f>IF(PT_kom!L57=0," ",PT_kom!L57)</f>
        <v>3.4816247582205029E-2</v>
      </c>
      <c r="N53" s="132">
        <f>IF(PT_kom!M57=0," ",PT_kom!M57)</f>
        <v>0.23210831721470018</v>
      </c>
      <c r="O53" s="132">
        <f>IF(PT_kom!N57=0," ",PT_kom!N57)</f>
        <v>2.1276595744680851E-2</v>
      </c>
      <c r="P53" s="132">
        <f>IF(PT_kom!O57=0," ",PT_kom!O57)</f>
        <v>0.2572533849129594</v>
      </c>
      <c r="Q53" s="132">
        <f>IF(PT_kom!P57=0," ",PT_kom!P57)</f>
        <v>0.43133462282398455</v>
      </c>
      <c r="R53" s="132">
        <f>IF(PT_kom!Q57=0," ",PT_kom!Q57)</f>
        <v>1.9342359767891683E-3</v>
      </c>
      <c r="S53" s="132">
        <f>IF(PT_kom!R57=0," ",PT_kom!R57)</f>
        <v>2.1276595744680851E-2</v>
      </c>
      <c r="T53" s="132">
        <f>IF(PT_kom!S57=0," ",PT_kom!S57)</f>
        <v>1</v>
      </c>
      <c r="U53" s="60" t="str">
        <f>IF(PT_kom!T57=0," ",PT_kom!T57)</f>
        <v xml:space="preserve"> </v>
      </c>
    </row>
    <row r="54" spans="2:21">
      <c r="B54" s="130" t="str">
        <f>IF(PT_kom!A58=0," ",PT_kom!A58)</f>
        <v>0420 Eidskog(2002)</v>
      </c>
      <c r="C54" s="131">
        <f>IF(PT_kom!B58=0," ",PT_kom!B58)</f>
        <v>3</v>
      </c>
      <c r="D54" s="131">
        <f>IF(PT_kom!C58=0," ",PT_kom!C58)</f>
        <v>35</v>
      </c>
      <c r="E54" s="131">
        <f>IF(PT_kom!D58=0," ",PT_kom!D58)</f>
        <v>16</v>
      </c>
      <c r="F54" s="131">
        <f>IF(PT_kom!E58=0," ",PT_kom!E58)</f>
        <v>128</v>
      </c>
      <c r="G54" s="131">
        <f>IF(PT_kom!F58=0," ",PT_kom!F58)</f>
        <v>25</v>
      </c>
      <c r="H54" s="131">
        <f>IF(PT_kom!G58=0," ",PT_kom!G58)</f>
        <v>17</v>
      </c>
      <c r="I54" s="131">
        <f>IF(PT_kom!H58=0," ",PT_kom!H58)</f>
        <v>46</v>
      </c>
      <c r="J54" s="131">
        <f>IF(PT_kom!I58=0," ",PT_kom!I58)</f>
        <v>270</v>
      </c>
      <c r="K54" s="130" t="str">
        <f>IF(PT_kom!J58=0," ",PT_kom!J58)</f>
        <v xml:space="preserve"> </v>
      </c>
      <c r="L54" s="130" t="str">
        <f>IF(PT_kom!K58=0," ",PT_kom!K58)</f>
        <v>0420 Eidskog(2002)</v>
      </c>
      <c r="M54" s="132">
        <f>IF(PT_kom!L58=0," ",PT_kom!L58)</f>
        <v>1.1111111111111112E-2</v>
      </c>
      <c r="N54" s="132">
        <f>IF(PT_kom!M58=0," ",PT_kom!M58)</f>
        <v>0.12962962962962962</v>
      </c>
      <c r="O54" s="132">
        <f>IF(PT_kom!N58=0," ",PT_kom!N58)</f>
        <v>5.9259259259259262E-2</v>
      </c>
      <c r="P54" s="132">
        <f>IF(PT_kom!O58=0," ",PT_kom!O58)</f>
        <v>0.47407407407407409</v>
      </c>
      <c r="Q54" s="132">
        <f>IF(PT_kom!P58=0," ",PT_kom!P58)</f>
        <v>9.2592592592592587E-2</v>
      </c>
      <c r="R54" s="132">
        <f>IF(PT_kom!Q58=0," ",PT_kom!Q58)</f>
        <v>6.2962962962962957E-2</v>
      </c>
      <c r="S54" s="132">
        <f>IF(PT_kom!R58=0," ",PT_kom!R58)</f>
        <v>0.17037037037037037</v>
      </c>
      <c r="T54" s="132">
        <f>IF(PT_kom!S58=0," ",PT_kom!S58)</f>
        <v>1</v>
      </c>
      <c r="U54" s="60" t="str">
        <f>IF(PT_kom!T58=0," ",PT_kom!T58)</f>
        <v xml:space="preserve"> </v>
      </c>
    </row>
    <row r="55" spans="2:21">
      <c r="B55" s="130" t="str">
        <f>IF(PT_kom!A59=0," ",PT_kom!A59)</f>
        <v>0423 Grue (2002)</v>
      </c>
      <c r="C55" s="131">
        <f>IF(PT_kom!B59=0," ",PT_kom!B59)</f>
        <v>7</v>
      </c>
      <c r="D55" s="131">
        <f>IF(PT_kom!C59=0," ",PT_kom!C59)</f>
        <v>66</v>
      </c>
      <c r="E55" s="131">
        <f>IF(PT_kom!D59=0," ",PT_kom!D59)</f>
        <v>18</v>
      </c>
      <c r="F55" s="131">
        <f>IF(PT_kom!E59=0," ",PT_kom!E59)</f>
        <v>161</v>
      </c>
      <c r="G55" s="131">
        <f>IF(PT_kom!F59=0," ",PT_kom!F59)</f>
        <v>23</v>
      </c>
      <c r="H55" s="131">
        <f>IF(PT_kom!G59=0," ",PT_kom!G59)</f>
        <v>24</v>
      </c>
      <c r="I55" s="131">
        <f>IF(PT_kom!H59=0," ",PT_kom!H59)</f>
        <v>68</v>
      </c>
      <c r="J55" s="131">
        <f>IF(PT_kom!I59=0," ",PT_kom!I59)</f>
        <v>367</v>
      </c>
      <c r="K55" s="130" t="str">
        <f>IF(PT_kom!J59=0," ",PT_kom!J59)</f>
        <v xml:space="preserve"> </v>
      </c>
      <c r="L55" s="130" t="str">
        <f>IF(PT_kom!K59=0," ",PT_kom!K59)</f>
        <v>0423 Grue (2002)</v>
      </c>
      <c r="M55" s="132">
        <f>IF(PT_kom!L59=0," ",PT_kom!L59)</f>
        <v>1.9073569482288829E-2</v>
      </c>
      <c r="N55" s="132">
        <f>IF(PT_kom!M59=0," ",PT_kom!M59)</f>
        <v>0.17983651226158037</v>
      </c>
      <c r="O55" s="132">
        <f>IF(PT_kom!N59=0," ",PT_kom!N59)</f>
        <v>4.9046321525885561E-2</v>
      </c>
      <c r="P55" s="132">
        <f>IF(PT_kom!O59=0," ",PT_kom!O59)</f>
        <v>0.43869209809264303</v>
      </c>
      <c r="Q55" s="132">
        <f>IF(PT_kom!P59=0," ",PT_kom!P59)</f>
        <v>6.2670299727520432E-2</v>
      </c>
      <c r="R55" s="132">
        <f>IF(PT_kom!Q59=0," ",PT_kom!Q59)</f>
        <v>6.5395095367847406E-2</v>
      </c>
      <c r="S55" s="132">
        <f>IF(PT_kom!R59=0," ",PT_kom!R59)</f>
        <v>0.18528610354223432</v>
      </c>
      <c r="T55" s="132">
        <f>IF(PT_kom!S59=0," ",PT_kom!S59)</f>
        <v>1</v>
      </c>
      <c r="U55" s="60" t="str">
        <f>IF(PT_kom!T59=0," ",PT_kom!T59)</f>
        <v xml:space="preserve"> </v>
      </c>
    </row>
    <row r="56" spans="2:21">
      <c r="B56" s="130" t="str">
        <f>IF(PT_kom!A60=0," ",PT_kom!A60)</f>
        <v>0425 Åsnes(2002)</v>
      </c>
      <c r="C56" s="131">
        <f>IF(PT_kom!B60=0," ",PT_kom!B60)</f>
        <v>12</v>
      </c>
      <c r="D56" s="131">
        <f>IF(PT_kom!C60=0," ",PT_kom!C60)</f>
        <v>50</v>
      </c>
      <c r="E56" s="131">
        <f>IF(PT_kom!D60=0," ",PT_kom!D60)</f>
        <v>5</v>
      </c>
      <c r="F56" s="131">
        <f>IF(PT_kom!E60=0," ",PT_kom!E60)</f>
        <v>164</v>
      </c>
      <c r="G56" s="131">
        <f>IF(PT_kom!F60=0," ",PT_kom!F60)</f>
        <v>48</v>
      </c>
      <c r="H56" s="131">
        <f>IF(PT_kom!G60=0," ",PT_kom!G60)</f>
        <v>17</v>
      </c>
      <c r="I56" s="131">
        <f>IF(PT_kom!H60=0," ",PT_kom!H60)</f>
        <v>22</v>
      </c>
      <c r="J56" s="131">
        <f>IF(PT_kom!I60=0," ",PT_kom!I60)</f>
        <v>318</v>
      </c>
      <c r="K56" s="130" t="str">
        <f>IF(PT_kom!J60=0," ",PT_kom!J60)</f>
        <v xml:space="preserve"> </v>
      </c>
      <c r="L56" s="130" t="str">
        <f>IF(PT_kom!K60=0," ",PT_kom!K60)</f>
        <v>0425 Åsnes(2002)</v>
      </c>
      <c r="M56" s="132">
        <f>IF(PT_kom!L60=0," ",PT_kom!L60)</f>
        <v>3.7735849056603772E-2</v>
      </c>
      <c r="N56" s="132">
        <f>IF(PT_kom!M60=0," ",PT_kom!M60)</f>
        <v>0.15723270440251572</v>
      </c>
      <c r="O56" s="132">
        <f>IF(PT_kom!N60=0," ",PT_kom!N60)</f>
        <v>1.5723270440251572E-2</v>
      </c>
      <c r="P56" s="132">
        <f>IF(PT_kom!O60=0," ",PT_kom!O60)</f>
        <v>0.51572327044025157</v>
      </c>
      <c r="Q56" s="132">
        <f>IF(PT_kom!P60=0," ",PT_kom!P60)</f>
        <v>0.15094339622641509</v>
      </c>
      <c r="R56" s="132">
        <f>IF(PT_kom!Q60=0," ",PT_kom!Q60)</f>
        <v>5.3459119496855348E-2</v>
      </c>
      <c r="S56" s="132">
        <f>IF(PT_kom!R60=0," ",PT_kom!R60)</f>
        <v>6.9182389937106917E-2</v>
      </c>
      <c r="T56" s="132">
        <f>IF(PT_kom!S60=0," ",PT_kom!S60)</f>
        <v>1</v>
      </c>
      <c r="U56" s="60" t="str">
        <f>IF(PT_kom!T60=0," ",PT_kom!T60)</f>
        <v xml:space="preserve"> </v>
      </c>
    </row>
    <row r="57" spans="2:21">
      <c r="B57" s="130" t="str">
        <f>IF(PT_kom!A61=0," ",PT_kom!A61)</f>
        <v>0426 Våler(2002)</v>
      </c>
      <c r="C57" s="131">
        <f>IF(PT_kom!B61=0," ",PT_kom!B61)</f>
        <v>4</v>
      </c>
      <c r="D57" s="131">
        <f>IF(PT_kom!C61=0," ",PT_kom!C61)</f>
        <v>27</v>
      </c>
      <c r="E57" s="131">
        <f>IF(PT_kom!D61=0," ",PT_kom!D61)</f>
        <v>19</v>
      </c>
      <c r="F57" s="131">
        <f>IF(PT_kom!E61=0," ",PT_kom!E61)</f>
        <v>110</v>
      </c>
      <c r="G57" s="131">
        <f>IF(PT_kom!F61=0," ",PT_kom!F61)</f>
        <v>12</v>
      </c>
      <c r="H57" s="131">
        <f>IF(PT_kom!G61=0," ",PT_kom!G61)</f>
        <v>9</v>
      </c>
      <c r="I57" s="131">
        <f>IF(PT_kom!H61=0," ",PT_kom!H61)</f>
        <v>2</v>
      </c>
      <c r="J57" s="131">
        <f>IF(PT_kom!I61=0," ",PT_kom!I61)</f>
        <v>183</v>
      </c>
      <c r="K57" s="130" t="str">
        <f>IF(PT_kom!J61=0," ",PT_kom!J61)</f>
        <v xml:space="preserve"> </v>
      </c>
      <c r="L57" s="130" t="str">
        <f>IF(PT_kom!K61=0," ",PT_kom!K61)</f>
        <v>0426 Våler(2002)</v>
      </c>
      <c r="M57" s="132">
        <f>IF(PT_kom!L61=0," ",PT_kom!L61)</f>
        <v>2.185792349726776E-2</v>
      </c>
      <c r="N57" s="132">
        <f>IF(PT_kom!M61=0," ",PT_kom!M61)</f>
        <v>0.14754098360655737</v>
      </c>
      <c r="O57" s="132">
        <f>IF(PT_kom!N61=0," ",PT_kom!N61)</f>
        <v>0.10382513661202186</v>
      </c>
      <c r="P57" s="132">
        <f>IF(PT_kom!O61=0," ",PT_kom!O61)</f>
        <v>0.60109289617486339</v>
      </c>
      <c r="Q57" s="132">
        <f>IF(PT_kom!P61=0," ",PT_kom!P61)</f>
        <v>6.5573770491803282E-2</v>
      </c>
      <c r="R57" s="132">
        <f>IF(PT_kom!Q61=0," ",PT_kom!Q61)</f>
        <v>4.9180327868852458E-2</v>
      </c>
      <c r="S57" s="132">
        <f>IF(PT_kom!R61=0," ",PT_kom!R61)</f>
        <v>1.092896174863388E-2</v>
      </c>
      <c r="T57" s="132">
        <f>IF(PT_kom!S61=0," ",PT_kom!S61)</f>
        <v>1</v>
      </c>
      <c r="U57" s="60" t="str">
        <f>IF(PT_kom!T61=0," ",PT_kom!T61)</f>
        <v xml:space="preserve"> </v>
      </c>
    </row>
    <row r="58" spans="2:21">
      <c r="B58" s="130" t="str">
        <f>IF(PT_kom!A62=0," ",PT_kom!A62)</f>
        <v>0427 Elverum(2002)</v>
      </c>
      <c r="C58" s="131">
        <f>IF(PT_kom!B62=0," ",PT_kom!B62)</f>
        <v>85</v>
      </c>
      <c r="D58" s="131">
        <f>IF(PT_kom!C62=0," ",PT_kom!C62)</f>
        <v>339</v>
      </c>
      <c r="E58" s="131">
        <f>IF(PT_kom!D62=0," ",PT_kom!D62)</f>
        <v>29</v>
      </c>
      <c r="F58" s="131">
        <f>IF(PT_kom!E62=0," ",PT_kom!E62)</f>
        <v>538</v>
      </c>
      <c r="G58" s="131">
        <f>IF(PT_kom!F62=0," ",PT_kom!F62)</f>
        <v>62</v>
      </c>
      <c r="H58" s="131">
        <f>IF(PT_kom!G62=0," ",PT_kom!G62)</f>
        <v>6</v>
      </c>
      <c r="I58" s="131">
        <f>IF(PT_kom!H62=0," ",PT_kom!H62)</f>
        <v>38</v>
      </c>
      <c r="J58" s="131">
        <f>IF(PT_kom!I62=0," ",PT_kom!I62)</f>
        <v>1097</v>
      </c>
      <c r="K58" s="130" t="str">
        <f>IF(PT_kom!J62=0," ",PT_kom!J62)</f>
        <v xml:space="preserve"> </v>
      </c>
      <c r="L58" s="130" t="str">
        <f>IF(PT_kom!K62=0," ",PT_kom!K62)</f>
        <v>0427 Elverum(2002)</v>
      </c>
      <c r="M58" s="132">
        <f>IF(PT_kom!L62=0," ",PT_kom!L62)</f>
        <v>7.7484047402005471E-2</v>
      </c>
      <c r="N58" s="132">
        <f>IF(PT_kom!M62=0," ",PT_kom!M62)</f>
        <v>0.30902461257976299</v>
      </c>
      <c r="O58" s="132">
        <f>IF(PT_kom!N62=0," ",PT_kom!N62)</f>
        <v>2.6435733819507749E-2</v>
      </c>
      <c r="P58" s="132">
        <f>IF(PT_kom!O62=0," ",PT_kom!O62)</f>
        <v>0.49042844120328166</v>
      </c>
      <c r="Q58" s="132">
        <f>IF(PT_kom!P62=0," ",PT_kom!P62)</f>
        <v>5.6517775752051046E-2</v>
      </c>
      <c r="R58" s="132">
        <f>IF(PT_kom!Q62=0," ",PT_kom!Q62)</f>
        <v>5.4694621695533276E-3</v>
      </c>
      <c r="S58" s="132">
        <f>IF(PT_kom!R62=0," ",PT_kom!R62)</f>
        <v>3.4639927073837742E-2</v>
      </c>
      <c r="T58" s="132">
        <f>IF(PT_kom!S62=0," ",PT_kom!S62)</f>
        <v>1</v>
      </c>
      <c r="U58" s="60" t="str">
        <f>IF(PT_kom!T62=0," ",PT_kom!T62)</f>
        <v xml:space="preserve"> </v>
      </c>
    </row>
    <row r="59" spans="2:21">
      <c r="B59" s="130" t="str">
        <f>IF(PT_kom!A63=0," ",PT_kom!A63)</f>
        <v>0428 Trysil (2007)</v>
      </c>
      <c r="C59" s="131">
        <f>IF(PT_kom!B63=0," ",PT_kom!B63)</f>
        <v>19</v>
      </c>
      <c r="D59" s="131">
        <f>IF(PT_kom!C63=0," ",PT_kom!C63)</f>
        <v>42</v>
      </c>
      <c r="E59" s="131">
        <f>IF(PT_kom!D63=0," ",PT_kom!D63)</f>
        <v>30</v>
      </c>
      <c r="F59" s="131">
        <f>IF(PT_kom!E63=0," ",PT_kom!E63)</f>
        <v>94</v>
      </c>
      <c r="G59" s="131">
        <f>IF(PT_kom!F63=0," ",PT_kom!F63)</f>
        <v>18</v>
      </c>
      <c r="H59" s="131">
        <f>IF(PT_kom!G63=0," ",PT_kom!G63)</f>
        <v>15</v>
      </c>
      <c r="I59" s="131">
        <f>IF(PT_kom!H63=0," ",PT_kom!H63)</f>
        <v>7</v>
      </c>
      <c r="J59" s="131">
        <f>IF(PT_kom!I63=0," ",PT_kom!I63)</f>
        <v>225</v>
      </c>
      <c r="K59" s="130" t="str">
        <f>IF(PT_kom!J63=0," ",PT_kom!J63)</f>
        <v xml:space="preserve"> </v>
      </c>
      <c r="L59" s="130" t="str">
        <f>IF(PT_kom!K63=0," ",PT_kom!K63)</f>
        <v>0428 Trysil (2007)</v>
      </c>
      <c r="M59" s="132">
        <f>IF(PT_kom!L63=0," ",PT_kom!L63)</f>
        <v>8.4444444444444447E-2</v>
      </c>
      <c r="N59" s="132">
        <f>IF(PT_kom!M63=0," ",PT_kom!M63)</f>
        <v>0.18666666666666668</v>
      </c>
      <c r="O59" s="132">
        <f>IF(PT_kom!N63=0," ",PT_kom!N63)</f>
        <v>0.13333333333333333</v>
      </c>
      <c r="P59" s="132">
        <f>IF(PT_kom!O63=0," ",PT_kom!O63)</f>
        <v>0.4177777777777778</v>
      </c>
      <c r="Q59" s="132">
        <f>IF(PT_kom!P63=0," ",PT_kom!P63)</f>
        <v>0.08</v>
      </c>
      <c r="R59" s="132">
        <f>IF(PT_kom!Q63=0," ",PT_kom!Q63)</f>
        <v>6.6666666666666666E-2</v>
      </c>
      <c r="S59" s="132">
        <f>IF(PT_kom!R63=0," ",PT_kom!R63)</f>
        <v>3.111111111111111E-2</v>
      </c>
      <c r="T59" s="132">
        <f>IF(PT_kom!S63=0," ",PT_kom!S63)</f>
        <v>1</v>
      </c>
      <c r="U59" s="60" t="str">
        <f>IF(PT_kom!T63=0," ",PT_kom!T63)</f>
        <v xml:space="preserve"> </v>
      </c>
    </row>
    <row r="60" spans="2:21">
      <c r="B60" s="130" t="str">
        <f>IF(PT_kom!A64=0," ",PT_kom!A64)</f>
        <v>0429 Åmot (2006)</v>
      </c>
      <c r="C60" s="131">
        <f>IF(PT_kom!B64=0," ",PT_kom!B64)</f>
        <v>13</v>
      </c>
      <c r="D60" s="131">
        <f>IF(PT_kom!C64=0," ",PT_kom!C64)</f>
        <v>31</v>
      </c>
      <c r="E60" s="131">
        <f>IF(PT_kom!D64=0," ",PT_kom!D64)</f>
        <v>14</v>
      </c>
      <c r="F60" s="131">
        <f>IF(PT_kom!E64=0," ",PT_kom!E64)</f>
        <v>50</v>
      </c>
      <c r="G60" s="131">
        <f>IF(PT_kom!F64=0," ",PT_kom!F64)</f>
        <v>46</v>
      </c>
      <c r="H60" s="131">
        <f>IF(PT_kom!G64=0," ",PT_kom!G64)</f>
        <v>28</v>
      </c>
      <c r="I60" s="131" t="str">
        <f>IF(PT_kom!H64=0," ",PT_kom!H64)</f>
        <v xml:space="preserve"> </v>
      </c>
      <c r="J60" s="131">
        <f>IF(PT_kom!I64=0," ",PT_kom!I64)</f>
        <v>182</v>
      </c>
      <c r="K60" s="130" t="str">
        <f>IF(PT_kom!J64=0," ",PT_kom!J64)</f>
        <v xml:space="preserve"> </v>
      </c>
      <c r="L60" s="130" t="str">
        <f>IF(PT_kom!K64=0," ",PT_kom!K64)</f>
        <v>0429 Åmot (2006)</v>
      </c>
      <c r="M60" s="132">
        <f>IF(PT_kom!L64=0," ",PT_kom!L64)</f>
        <v>7.1428571428571425E-2</v>
      </c>
      <c r="N60" s="132">
        <f>IF(PT_kom!M64=0," ",PT_kom!M64)</f>
        <v>0.17032967032967034</v>
      </c>
      <c r="O60" s="132">
        <f>IF(PT_kom!N64=0," ",PT_kom!N64)</f>
        <v>7.6923076923076927E-2</v>
      </c>
      <c r="P60" s="132">
        <f>IF(PT_kom!O64=0," ",PT_kom!O64)</f>
        <v>0.27472527472527475</v>
      </c>
      <c r="Q60" s="132">
        <f>IF(PT_kom!P64=0," ",PT_kom!P64)</f>
        <v>0.25274725274725274</v>
      </c>
      <c r="R60" s="132">
        <f>IF(PT_kom!Q64=0," ",PT_kom!Q64)</f>
        <v>0.15384615384615385</v>
      </c>
      <c r="S60" s="132" t="str">
        <f>IF(PT_kom!R64=0," ",PT_kom!R64)</f>
        <v xml:space="preserve"> </v>
      </c>
      <c r="T60" s="132">
        <f>IF(PT_kom!S64=0," ",PT_kom!S64)</f>
        <v>1</v>
      </c>
      <c r="U60" s="60" t="str">
        <f>IF(PT_kom!T64=0," ",PT_kom!T64)</f>
        <v xml:space="preserve"> </v>
      </c>
    </row>
    <row r="61" spans="2:21">
      <c r="B61" s="130" t="str">
        <f>IF(PT_kom!A65=0," ",PT_kom!A65)</f>
        <v>0430 Stor-Elvdal (2008)</v>
      </c>
      <c r="C61" s="131">
        <f>IF(PT_kom!B65=0," ",PT_kom!B65)</f>
        <v>9</v>
      </c>
      <c r="D61" s="131">
        <f>IF(PT_kom!C65=0," ",PT_kom!C65)</f>
        <v>9</v>
      </c>
      <c r="E61" s="131">
        <f>IF(PT_kom!D65=0," ",PT_kom!D65)</f>
        <v>12</v>
      </c>
      <c r="F61" s="131">
        <f>IF(PT_kom!E65=0," ",PT_kom!E65)</f>
        <v>69</v>
      </c>
      <c r="G61" s="131">
        <f>IF(PT_kom!F65=0," ",PT_kom!F65)</f>
        <v>25</v>
      </c>
      <c r="H61" s="131">
        <f>IF(PT_kom!G65=0," ",PT_kom!G65)</f>
        <v>25</v>
      </c>
      <c r="I61" s="131">
        <f>IF(PT_kom!H65=0," ",PT_kom!H65)</f>
        <v>14</v>
      </c>
      <c r="J61" s="131">
        <f>IF(PT_kom!I65=0," ",PT_kom!I65)</f>
        <v>163</v>
      </c>
      <c r="K61" s="130" t="str">
        <f>IF(PT_kom!J65=0," ",PT_kom!J65)</f>
        <v xml:space="preserve"> </v>
      </c>
      <c r="L61" s="130" t="str">
        <f>IF(PT_kom!K65=0," ",PT_kom!K65)</f>
        <v>0430 Stor-Elvdal (2008)</v>
      </c>
      <c r="M61" s="132">
        <f>IF(PT_kom!L65=0," ",PT_kom!L65)</f>
        <v>5.5214723926380369E-2</v>
      </c>
      <c r="N61" s="132">
        <f>IF(PT_kom!M65=0," ",PT_kom!M65)</f>
        <v>5.5214723926380369E-2</v>
      </c>
      <c r="O61" s="132">
        <f>IF(PT_kom!N65=0," ",PT_kom!N65)</f>
        <v>7.3619631901840496E-2</v>
      </c>
      <c r="P61" s="132">
        <f>IF(PT_kom!O65=0," ",PT_kom!O65)</f>
        <v>0.42331288343558282</v>
      </c>
      <c r="Q61" s="132">
        <f>IF(PT_kom!P65=0," ",PT_kom!P65)</f>
        <v>0.15337423312883436</v>
      </c>
      <c r="R61" s="132">
        <f>IF(PT_kom!Q65=0," ",PT_kom!Q65)</f>
        <v>0.15337423312883436</v>
      </c>
      <c r="S61" s="132">
        <f>IF(PT_kom!R65=0," ",PT_kom!R65)</f>
        <v>8.5889570552147243E-2</v>
      </c>
      <c r="T61" s="132">
        <f>IF(PT_kom!S65=0," ",PT_kom!S65)</f>
        <v>1</v>
      </c>
      <c r="U61" s="60" t="str">
        <f>IF(PT_kom!T65=0," ",PT_kom!T65)</f>
        <v xml:space="preserve"> </v>
      </c>
    </row>
    <row r="62" spans="2:21">
      <c r="B62" s="130" t="str">
        <f>IF(PT_kom!A66=0," ",PT_kom!A66)</f>
        <v>0432 Rendalen (2004)</v>
      </c>
      <c r="C62" s="131">
        <f>IF(PT_kom!B66=0," ",PT_kom!B66)</f>
        <v>7</v>
      </c>
      <c r="D62" s="131">
        <f>IF(PT_kom!C66=0," ",PT_kom!C66)</f>
        <v>5</v>
      </c>
      <c r="E62" s="131">
        <f>IF(PT_kom!D66=0," ",PT_kom!D66)</f>
        <v>1</v>
      </c>
      <c r="F62" s="131">
        <f>IF(PT_kom!E66=0," ",PT_kom!E66)</f>
        <v>21</v>
      </c>
      <c r="G62" s="131">
        <f>IF(PT_kom!F66=0," ",PT_kom!F66)</f>
        <v>11</v>
      </c>
      <c r="H62" s="131" t="str">
        <f>IF(PT_kom!G66=0," ",PT_kom!G66)</f>
        <v xml:space="preserve"> </v>
      </c>
      <c r="I62" s="131" t="str">
        <f>IF(PT_kom!H66=0," ",PT_kom!H66)</f>
        <v xml:space="preserve"> </v>
      </c>
      <c r="J62" s="131">
        <f>IF(PT_kom!I66=0," ",PT_kom!I66)</f>
        <v>45</v>
      </c>
      <c r="K62" s="130" t="str">
        <f>IF(PT_kom!J66=0," ",PT_kom!J66)</f>
        <v xml:space="preserve"> </v>
      </c>
      <c r="L62" s="130" t="str">
        <f>IF(PT_kom!K66=0," ",PT_kom!K66)</f>
        <v>0432 Rendalen (2004)</v>
      </c>
      <c r="M62" s="132">
        <f>IF(PT_kom!L66=0," ",PT_kom!L66)</f>
        <v>0.15555555555555556</v>
      </c>
      <c r="N62" s="132">
        <f>IF(PT_kom!M66=0," ",PT_kom!M66)</f>
        <v>0.1111111111111111</v>
      </c>
      <c r="O62" s="132">
        <f>IF(PT_kom!N66=0," ",PT_kom!N66)</f>
        <v>2.2222222222222223E-2</v>
      </c>
      <c r="P62" s="132">
        <f>IF(PT_kom!O66=0," ",PT_kom!O66)</f>
        <v>0.46666666666666667</v>
      </c>
      <c r="Q62" s="132">
        <f>IF(PT_kom!P66=0," ",PT_kom!P66)</f>
        <v>0.24444444444444444</v>
      </c>
      <c r="R62" s="132" t="str">
        <f>IF(PT_kom!Q66=0," ",PT_kom!Q66)</f>
        <v xml:space="preserve"> </v>
      </c>
      <c r="S62" s="132" t="str">
        <f>IF(PT_kom!R66=0," ",PT_kom!R66)</f>
        <v xml:space="preserve"> </v>
      </c>
      <c r="T62" s="132">
        <f>IF(PT_kom!S66=0," ",PT_kom!S66)</f>
        <v>1</v>
      </c>
      <c r="U62" s="60" t="str">
        <f>IF(PT_kom!T66=0," ",PT_kom!T66)</f>
        <v xml:space="preserve"> </v>
      </c>
    </row>
    <row r="63" spans="2:21">
      <c r="B63" s="130" t="str">
        <f>IF(PT_kom!A67=0," ",PT_kom!A67)</f>
        <v>0434 Engerdal (2008)</v>
      </c>
      <c r="C63" s="131">
        <f>IF(PT_kom!B67=0," ",PT_kom!B67)</f>
        <v>3</v>
      </c>
      <c r="D63" s="131">
        <f>IF(PT_kom!C67=0," ",PT_kom!C67)</f>
        <v>8</v>
      </c>
      <c r="E63" s="131">
        <f>IF(PT_kom!D67=0," ",PT_kom!D67)</f>
        <v>7</v>
      </c>
      <c r="F63" s="131">
        <f>IF(PT_kom!E67=0," ",PT_kom!E67)</f>
        <v>38</v>
      </c>
      <c r="G63" s="131">
        <f>IF(PT_kom!F67=0," ",PT_kom!F67)</f>
        <v>11</v>
      </c>
      <c r="H63" s="131">
        <f>IF(PT_kom!G67=0," ",PT_kom!G67)</f>
        <v>15</v>
      </c>
      <c r="I63" s="131">
        <f>IF(PT_kom!H67=0," ",PT_kom!H67)</f>
        <v>1</v>
      </c>
      <c r="J63" s="131">
        <f>IF(PT_kom!I67=0," ",PT_kom!I67)</f>
        <v>83</v>
      </c>
      <c r="K63" s="130" t="str">
        <f>IF(PT_kom!J67=0," ",PT_kom!J67)</f>
        <v xml:space="preserve"> </v>
      </c>
      <c r="L63" s="130" t="str">
        <f>IF(PT_kom!K67=0," ",PT_kom!K67)</f>
        <v>0434 Engerdal (2008)</v>
      </c>
      <c r="M63" s="132">
        <f>IF(PT_kom!L67=0," ",PT_kom!L67)</f>
        <v>3.614457831325301E-2</v>
      </c>
      <c r="N63" s="132">
        <f>IF(PT_kom!M67=0," ",PT_kom!M67)</f>
        <v>9.6385542168674704E-2</v>
      </c>
      <c r="O63" s="132">
        <f>IF(PT_kom!N67=0," ",PT_kom!N67)</f>
        <v>8.4337349397590355E-2</v>
      </c>
      <c r="P63" s="132">
        <f>IF(PT_kom!O67=0," ",PT_kom!O67)</f>
        <v>0.45783132530120479</v>
      </c>
      <c r="Q63" s="132">
        <f>IF(PT_kom!P67=0," ",PT_kom!P67)</f>
        <v>0.13253012048192772</v>
      </c>
      <c r="R63" s="132">
        <f>IF(PT_kom!Q67=0," ",PT_kom!Q67)</f>
        <v>0.18072289156626506</v>
      </c>
      <c r="S63" s="132">
        <f>IF(PT_kom!R67=0," ",PT_kom!R67)</f>
        <v>1.2048192771084338E-2</v>
      </c>
      <c r="T63" s="132">
        <f>IF(PT_kom!S67=0," ",PT_kom!S67)</f>
        <v>1</v>
      </c>
      <c r="U63" s="60" t="str">
        <f>IF(PT_kom!T67=0," ",PT_kom!T67)</f>
        <v xml:space="preserve"> </v>
      </c>
    </row>
    <row r="64" spans="2:21">
      <c r="B64" s="130" t="str">
        <f>IF(PT_kom!A68=0," ",PT_kom!A68)</f>
        <v>0436 Tolga(2008)</v>
      </c>
      <c r="C64" s="131">
        <f>IF(PT_kom!B68=0," ",PT_kom!B68)</f>
        <v>3</v>
      </c>
      <c r="D64" s="131">
        <f>IF(PT_kom!C68=0," ",PT_kom!C68)</f>
        <v>9</v>
      </c>
      <c r="E64" s="131">
        <f>IF(PT_kom!D68=0," ",PT_kom!D68)</f>
        <v>1</v>
      </c>
      <c r="F64" s="131">
        <f>IF(PT_kom!E68=0," ",PT_kom!E68)</f>
        <v>30</v>
      </c>
      <c r="G64" s="131">
        <f>IF(PT_kom!F68=0," ",PT_kom!F68)</f>
        <v>19</v>
      </c>
      <c r="H64" s="131">
        <f>IF(PT_kom!G68=0," ",PT_kom!G68)</f>
        <v>6</v>
      </c>
      <c r="I64" s="131">
        <f>IF(PT_kom!H68=0," ",PT_kom!H68)</f>
        <v>1</v>
      </c>
      <c r="J64" s="131">
        <f>IF(PT_kom!I68=0," ",PT_kom!I68)</f>
        <v>69</v>
      </c>
      <c r="K64" s="130" t="str">
        <f>IF(PT_kom!J68=0," ",PT_kom!J68)</f>
        <v xml:space="preserve"> </v>
      </c>
      <c r="L64" s="130" t="str">
        <f>IF(PT_kom!K68=0," ",PT_kom!K68)</f>
        <v>0436 Tolga(2008)</v>
      </c>
      <c r="M64" s="132">
        <f>IF(PT_kom!L68=0," ",PT_kom!L68)</f>
        <v>4.3478260869565216E-2</v>
      </c>
      <c r="N64" s="132">
        <f>IF(PT_kom!M68=0," ",PT_kom!M68)</f>
        <v>0.13043478260869565</v>
      </c>
      <c r="O64" s="132">
        <f>IF(PT_kom!N68=0," ",PT_kom!N68)</f>
        <v>1.4492753623188406E-2</v>
      </c>
      <c r="P64" s="132">
        <f>IF(PT_kom!O68=0," ",PT_kom!O68)</f>
        <v>0.43478260869565216</v>
      </c>
      <c r="Q64" s="132">
        <f>IF(PT_kom!P68=0," ",PT_kom!P68)</f>
        <v>0.27536231884057971</v>
      </c>
      <c r="R64" s="132">
        <f>IF(PT_kom!Q68=0," ",PT_kom!Q68)</f>
        <v>8.6956521739130432E-2</v>
      </c>
      <c r="S64" s="132">
        <f>IF(PT_kom!R68=0," ",PT_kom!R68)</f>
        <v>1.4492753623188406E-2</v>
      </c>
      <c r="T64" s="132">
        <f>IF(PT_kom!S68=0," ",PT_kom!S68)</f>
        <v>1</v>
      </c>
      <c r="U64" s="60" t="str">
        <f>IF(PT_kom!T68=0," ",PT_kom!T68)</f>
        <v xml:space="preserve"> </v>
      </c>
    </row>
    <row r="65" spans="2:21">
      <c r="B65" s="130" t="str">
        <f>IF(PT_kom!A69=0," ",PT_kom!A69)</f>
        <v>0437 Tynset (2004)</v>
      </c>
      <c r="C65" s="131">
        <f>IF(PT_kom!B69=0," ",PT_kom!B69)</f>
        <v>4</v>
      </c>
      <c r="D65" s="131">
        <f>IF(PT_kom!C69=0," ",PT_kom!C69)</f>
        <v>25</v>
      </c>
      <c r="E65" s="131">
        <f>IF(PT_kom!D69=0," ",PT_kom!D69)</f>
        <v>12</v>
      </c>
      <c r="F65" s="131">
        <f>IF(PT_kom!E69=0," ",PT_kom!E69)</f>
        <v>41</v>
      </c>
      <c r="G65" s="131">
        <f>IF(PT_kom!F69=0," ",PT_kom!F69)</f>
        <v>37</v>
      </c>
      <c r="H65" s="131">
        <f>IF(PT_kom!G69=0," ",PT_kom!G69)</f>
        <v>15</v>
      </c>
      <c r="I65" s="131">
        <f>IF(PT_kom!H69=0," ",PT_kom!H69)</f>
        <v>13</v>
      </c>
      <c r="J65" s="131">
        <f>IF(PT_kom!I69=0," ",PT_kom!I69)</f>
        <v>147</v>
      </c>
      <c r="K65" s="130" t="str">
        <f>IF(PT_kom!J69=0," ",PT_kom!J69)</f>
        <v xml:space="preserve"> </v>
      </c>
      <c r="L65" s="130" t="str">
        <f>IF(PT_kom!K69=0," ",PT_kom!K69)</f>
        <v>0437 Tynset (2004)</v>
      </c>
      <c r="M65" s="132">
        <f>IF(PT_kom!L69=0," ",PT_kom!L69)</f>
        <v>2.7210884353741496E-2</v>
      </c>
      <c r="N65" s="132">
        <f>IF(PT_kom!M69=0," ",PT_kom!M69)</f>
        <v>0.17006802721088435</v>
      </c>
      <c r="O65" s="132">
        <f>IF(PT_kom!N69=0," ",PT_kom!N69)</f>
        <v>8.1632653061224483E-2</v>
      </c>
      <c r="P65" s="132">
        <f>IF(PT_kom!O69=0," ",PT_kom!O69)</f>
        <v>0.27891156462585032</v>
      </c>
      <c r="Q65" s="132">
        <f>IF(PT_kom!P69=0," ",PT_kom!P69)</f>
        <v>0.25170068027210885</v>
      </c>
      <c r="R65" s="132">
        <f>IF(PT_kom!Q69=0," ",PT_kom!Q69)</f>
        <v>0.10204081632653061</v>
      </c>
      <c r="S65" s="132">
        <f>IF(PT_kom!R69=0," ",PT_kom!R69)</f>
        <v>8.8435374149659865E-2</v>
      </c>
      <c r="T65" s="132">
        <f>IF(PT_kom!S69=0," ",PT_kom!S69)</f>
        <v>1</v>
      </c>
      <c r="U65" s="60" t="str">
        <f>IF(PT_kom!T69=0," ",PT_kom!T69)</f>
        <v xml:space="preserve"> </v>
      </c>
    </row>
    <row r="66" spans="2:21">
      <c r="B66" s="130" t="str">
        <f>IF(PT_kom!A70=0," ",PT_kom!A70)</f>
        <v>0438 Alvdal (2004)</v>
      </c>
      <c r="C66" s="131">
        <f>IF(PT_kom!B70=0," ",PT_kom!B70)</f>
        <v>20</v>
      </c>
      <c r="D66" s="131">
        <f>IF(PT_kom!C70=0," ",PT_kom!C70)</f>
        <v>10</v>
      </c>
      <c r="E66" s="131">
        <f>IF(PT_kom!D70=0," ",PT_kom!D70)</f>
        <v>9</v>
      </c>
      <c r="F66" s="131">
        <f>IF(PT_kom!E70=0," ",PT_kom!E70)</f>
        <v>45</v>
      </c>
      <c r="G66" s="131">
        <f>IF(PT_kom!F70=0," ",PT_kom!F70)</f>
        <v>22</v>
      </c>
      <c r="H66" s="131">
        <f>IF(PT_kom!G70=0," ",PT_kom!G70)</f>
        <v>9</v>
      </c>
      <c r="I66" s="131">
        <f>IF(PT_kom!H70=0," ",PT_kom!H70)</f>
        <v>29</v>
      </c>
      <c r="J66" s="131">
        <f>IF(PT_kom!I70=0," ",PT_kom!I70)</f>
        <v>144</v>
      </c>
      <c r="K66" s="130" t="str">
        <f>IF(PT_kom!J70=0," ",PT_kom!J70)</f>
        <v xml:space="preserve"> </v>
      </c>
      <c r="L66" s="130" t="str">
        <f>IF(PT_kom!K70=0," ",PT_kom!K70)</f>
        <v>0438 Alvdal (2004)</v>
      </c>
      <c r="M66" s="132">
        <f>IF(PT_kom!L70=0," ",PT_kom!L70)</f>
        <v>0.1388888888888889</v>
      </c>
      <c r="N66" s="132">
        <f>IF(PT_kom!M70=0," ",PT_kom!M70)</f>
        <v>6.9444444444444448E-2</v>
      </c>
      <c r="O66" s="132">
        <f>IF(PT_kom!N70=0," ",PT_kom!N70)</f>
        <v>6.25E-2</v>
      </c>
      <c r="P66" s="132">
        <f>IF(PT_kom!O70=0," ",PT_kom!O70)</f>
        <v>0.3125</v>
      </c>
      <c r="Q66" s="132">
        <f>IF(PT_kom!P70=0," ",PT_kom!P70)</f>
        <v>0.15277777777777779</v>
      </c>
      <c r="R66" s="132">
        <f>IF(PT_kom!Q70=0," ",PT_kom!Q70)</f>
        <v>6.25E-2</v>
      </c>
      <c r="S66" s="132">
        <f>IF(PT_kom!R70=0," ",PT_kom!R70)</f>
        <v>0.2013888888888889</v>
      </c>
      <c r="T66" s="132">
        <f>IF(PT_kom!S70=0," ",PT_kom!S70)</f>
        <v>1</v>
      </c>
      <c r="U66" s="60" t="str">
        <f>IF(PT_kom!T70=0," ",PT_kom!T70)</f>
        <v xml:space="preserve"> </v>
      </c>
    </row>
    <row r="67" spans="2:21">
      <c r="B67" s="130" t="str">
        <f>IF(PT_kom!A71=0," ",PT_kom!A71)</f>
        <v>0439 Folldal(2008)</v>
      </c>
      <c r="C67" s="131">
        <f>IF(PT_kom!B71=0," ",PT_kom!B71)</f>
        <v>1</v>
      </c>
      <c r="D67" s="131">
        <f>IF(PT_kom!C71=0," ",PT_kom!C71)</f>
        <v>10</v>
      </c>
      <c r="E67" s="131">
        <f>IF(PT_kom!D71=0," ",PT_kom!D71)</f>
        <v>2</v>
      </c>
      <c r="F67" s="131">
        <f>IF(PT_kom!E71=0," ",PT_kom!E71)</f>
        <v>38</v>
      </c>
      <c r="G67" s="131">
        <f>IF(PT_kom!F71=0," ",PT_kom!F71)</f>
        <v>2</v>
      </c>
      <c r="H67" s="131">
        <f>IF(PT_kom!G71=0," ",PT_kom!G71)</f>
        <v>4</v>
      </c>
      <c r="I67" s="131">
        <f>IF(PT_kom!H71=0," ",PT_kom!H71)</f>
        <v>3</v>
      </c>
      <c r="J67" s="131">
        <f>IF(PT_kom!I71=0," ",PT_kom!I71)</f>
        <v>60</v>
      </c>
      <c r="K67" s="130" t="str">
        <f>IF(PT_kom!J71=0," ",PT_kom!J71)</f>
        <v xml:space="preserve"> </v>
      </c>
      <c r="L67" s="130" t="str">
        <f>IF(PT_kom!K71=0," ",PT_kom!K71)</f>
        <v>0439 Folldal(2008)</v>
      </c>
      <c r="M67" s="132">
        <f>IF(PT_kom!L71=0," ",PT_kom!L71)</f>
        <v>1.6666666666666666E-2</v>
      </c>
      <c r="N67" s="132">
        <f>IF(PT_kom!M71=0," ",PT_kom!M71)</f>
        <v>0.16666666666666666</v>
      </c>
      <c r="O67" s="132">
        <f>IF(PT_kom!N71=0," ",PT_kom!N71)</f>
        <v>3.3333333333333333E-2</v>
      </c>
      <c r="P67" s="132">
        <f>IF(PT_kom!O71=0," ",PT_kom!O71)</f>
        <v>0.6333333333333333</v>
      </c>
      <c r="Q67" s="132">
        <f>IF(PT_kom!P71=0," ",PT_kom!P71)</f>
        <v>3.3333333333333333E-2</v>
      </c>
      <c r="R67" s="132">
        <f>IF(PT_kom!Q71=0," ",PT_kom!Q71)</f>
        <v>6.6666666666666666E-2</v>
      </c>
      <c r="S67" s="132">
        <f>IF(PT_kom!R71=0," ",PT_kom!R71)</f>
        <v>0.05</v>
      </c>
      <c r="T67" s="132">
        <f>IF(PT_kom!S71=0," ",PT_kom!S71)</f>
        <v>1</v>
      </c>
      <c r="U67" s="60" t="str">
        <f>IF(PT_kom!T71=0," ",PT_kom!T71)</f>
        <v xml:space="preserve"> </v>
      </c>
    </row>
    <row r="68" spans="2:21">
      <c r="B68" s="130" t="str">
        <f>IF(PT_kom!A72=0," ",PT_kom!A72)</f>
        <v>0441 Os (2008)</v>
      </c>
      <c r="C68" s="131" t="str">
        <f>IF(PT_kom!B72=0," ",PT_kom!B72)</f>
        <v xml:space="preserve"> </v>
      </c>
      <c r="D68" s="131">
        <f>IF(PT_kom!C72=0," ",PT_kom!C72)</f>
        <v>8</v>
      </c>
      <c r="E68" s="131">
        <f>IF(PT_kom!D72=0," ",PT_kom!D72)</f>
        <v>3</v>
      </c>
      <c r="F68" s="131">
        <f>IF(PT_kom!E72=0," ",PT_kom!E72)</f>
        <v>13</v>
      </c>
      <c r="G68" s="131">
        <f>IF(PT_kom!F72=0," ",PT_kom!F72)</f>
        <v>8</v>
      </c>
      <c r="H68" s="131">
        <f>IF(PT_kom!G72=0," ",PT_kom!G72)</f>
        <v>1</v>
      </c>
      <c r="I68" s="131">
        <f>IF(PT_kom!H72=0," ",PT_kom!H72)</f>
        <v>1</v>
      </c>
      <c r="J68" s="131">
        <f>IF(PT_kom!I72=0," ",PT_kom!I72)</f>
        <v>34</v>
      </c>
      <c r="K68" s="130" t="str">
        <f>IF(PT_kom!J72=0," ",PT_kom!J72)</f>
        <v xml:space="preserve"> </v>
      </c>
      <c r="L68" s="130" t="str">
        <f>IF(PT_kom!K72=0," ",PT_kom!K72)</f>
        <v>0441 Os (2008)</v>
      </c>
      <c r="M68" s="132" t="str">
        <f>IF(PT_kom!L72=0," ",PT_kom!L72)</f>
        <v xml:space="preserve"> </v>
      </c>
      <c r="N68" s="132">
        <f>IF(PT_kom!M72=0," ",PT_kom!M72)</f>
        <v>0.23529411764705882</v>
      </c>
      <c r="O68" s="132">
        <f>IF(PT_kom!N72=0," ",PT_kom!N72)</f>
        <v>8.8235294117647065E-2</v>
      </c>
      <c r="P68" s="132">
        <f>IF(PT_kom!O72=0," ",PT_kom!O72)</f>
        <v>0.38235294117647056</v>
      </c>
      <c r="Q68" s="132">
        <f>IF(PT_kom!P72=0," ",PT_kom!P72)</f>
        <v>0.23529411764705882</v>
      </c>
      <c r="R68" s="132">
        <f>IF(PT_kom!Q72=0," ",PT_kom!Q72)</f>
        <v>2.9411764705882353E-2</v>
      </c>
      <c r="S68" s="132">
        <f>IF(PT_kom!R72=0," ",PT_kom!R72)</f>
        <v>2.9411764705882353E-2</v>
      </c>
      <c r="T68" s="132">
        <f>IF(PT_kom!S72=0," ",PT_kom!S72)</f>
        <v>1</v>
      </c>
      <c r="U68" s="60" t="str">
        <f>IF(PT_kom!T72=0," ",PT_kom!T72)</f>
        <v xml:space="preserve"> </v>
      </c>
    </row>
    <row r="69" spans="2:21">
      <c r="B69" s="130" t="str">
        <f>IF(PT_kom!A73=0," ",PT_kom!A73)</f>
        <v>0501 Lillehammer (2004)</v>
      </c>
      <c r="C69" s="131">
        <f>IF(PT_kom!B73=0," ",PT_kom!B73)</f>
        <v>20</v>
      </c>
      <c r="D69" s="131">
        <f>IF(PT_kom!C73=0," ",PT_kom!C73)</f>
        <v>148</v>
      </c>
      <c r="E69" s="131">
        <f>IF(PT_kom!D73=0," ",PT_kom!D73)</f>
        <v>42</v>
      </c>
      <c r="F69" s="131">
        <f>IF(PT_kom!E73=0," ",PT_kom!E73)</f>
        <v>182</v>
      </c>
      <c r="G69" s="131">
        <f>IF(PT_kom!F73=0," ",PT_kom!F73)</f>
        <v>79</v>
      </c>
      <c r="H69" s="131">
        <f>IF(PT_kom!G73=0," ",PT_kom!G73)</f>
        <v>30</v>
      </c>
      <c r="I69" s="131">
        <f>IF(PT_kom!H73=0," ",PT_kom!H73)</f>
        <v>28</v>
      </c>
      <c r="J69" s="131">
        <f>IF(PT_kom!I73=0," ",PT_kom!I73)</f>
        <v>529</v>
      </c>
      <c r="K69" s="130" t="str">
        <f>IF(PT_kom!J73=0," ",PT_kom!J73)</f>
        <v xml:space="preserve"> </v>
      </c>
      <c r="L69" s="130" t="str">
        <f>IF(PT_kom!K73=0," ",PT_kom!K73)</f>
        <v>0501 Lillehammer (2004)</v>
      </c>
      <c r="M69" s="132">
        <f>IF(PT_kom!L73=0," ",PT_kom!L73)</f>
        <v>3.780718336483932E-2</v>
      </c>
      <c r="N69" s="132">
        <f>IF(PT_kom!M73=0," ",PT_kom!M73)</f>
        <v>0.27977315689981097</v>
      </c>
      <c r="O69" s="132">
        <f>IF(PT_kom!N73=0," ",PT_kom!N73)</f>
        <v>7.9395085066162566E-2</v>
      </c>
      <c r="P69" s="132">
        <f>IF(PT_kom!O73=0," ",PT_kom!O73)</f>
        <v>0.34404536862003782</v>
      </c>
      <c r="Q69" s="132">
        <f>IF(PT_kom!P73=0," ",PT_kom!P73)</f>
        <v>0.14933837429111532</v>
      </c>
      <c r="R69" s="132">
        <f>IF(PT_kom!Q73=0," ",PT_kom!Q73)</f>
        <v>5.6710775047258979E-2</v>
      </c>
      <c r="S69" s="132">
        <f>IF(PT_kom!R73=0," ",PT_kom!R73)</f>
        <v>5.2930056710775046E-2</v>
      </c>
      <c r="T69" s="132">
        <f>IF(PT_kom!S73=0," ",PT_kom!S73)</f>
        <v>1</v>
      </c>
      <c r="U69" s="60" t="str">
        <f>IF(PT_kom!T73=0," ",PT_kom!T73)</f>
        <v xml:space="preserve"> </v>
      </c>
    </row>
    <row r="70" spans="2:21">
      <c r="B70" s="130" t="str">
        <f>IF(PT_kom!A74=0," ",PT_kom!A74)</f>
        <v>0502 Gjøvik (2004)</v>
      </c>
      <c r="C70" s="131">
        <f>IF(PT_kom!B74=0," ",PT_kom!B74)</f>
        <v>39</v>
      </c>
      <c r="D70" s="131">
        <f>IF(PT_kom!C74=0," ",PT_kom!C74)</f>
        <v>125</v>
      </c>
      <c r="E70" s="131">
        <f>IF(PT_kom!D74=0," ",PT_kom!D74)</f>
        <v>15</v>
      </c>
      <c r="F70" s="131">
        <f>IF(PT_kom!E74=0," ",PT_kom!E74)</f>
        <v>129</v>
      </c>
      <c r="G70" s="131">
        <f>IF(PT_kom!F74=0," ",PT_kom!F74)</f>
        <v>70</v>
      </c>
      <c r="H70" s="131">
        <f>IF(PT_kom!G74=0," ",PT_kom!G74)</f>
        <v>31</v>
      </c>
      <c r="I70" s="131">
        <f>IF(PT_kom!H74=0," ",PT_kom!H74)</f>
        <v>55</v>
      </c>
      <c r="J70" s="131">
        <f>IF(PT_kom!I74=0," ",PT_kom!I74)</f>
        <v>464</v>
      </c>
      <c r="K70" s="130" t="str">
        <f>IF(PT_kom!J74=0," ",PT_kom!J74)</f>
        <v xml:space="preserve"> </v>
      </c>
      <c r="L70" s="130" t="str">
        <f>IF(PT_kom!K74=0," ",PT_kom!K74)</f>
        <v>0502 Gjøvik (2004)</v>
      </c>
      <c r="M70" s="132">
        <f>IF(PT_kom!L74=0," ",PT_kom!L74)</f>
        <v>8.4051724137931036E-2</v>
      </c>
      <c r="N70" s="132">
        <f>IF(PT_kom!M74=0," ",PT_kom!M74)</f>
        <v>0.26939655172413796</v>
      </c>
      <c r="O70" s="132">
        <f>IF(PT_kom!N74=0," ",PT_kom!N74)</f>
        <v>3.2327586206896554E-2</v>
      </c>
      <c r="P70" s="132">
        <f>IF(PT_kom!O74=0," ",PT_kom!O74)</f>
        <v>0.27801724137931033</v>
      </c>
      <c r="Q70" s="132">
        <f>IF(PT_kom!P74=0," ",PT_kom!P74)</f>
        <v>0.15086206896551724</v>
      </c>
      <c r="R70" s="132">
        <f>IF(PT_kom!Q74=0," ",PT_kom!Q74)</f>
        <v>6.6810344827586202E-2</v>
      </c>
      <c r="S70" s="132">
        <f>IF(PT_kom!R74=0," ",PT_kom!R74)</f>
        <v>0.11853448275862069</v>
      </c>
      <c r="T70" s="132">
        <f>IF(PT_kom!S74=0," ",PT_kom!S74)</f>
        <v>1</v>
      </c>
      <c r="U70" s="60" t="str">
        <f>IF(PT_kom!T74=0," ",PT_kom!T74)</f>
        <v xml:space="preserve"> </v>
      </c>
    </row>
    <row r="71" spans="2:21">
      <c r="B71" s="130" t="str">
        <f>IF(PT_kom!A75=0," ",PT_kom!A75)</f>
        <v>0511 Dovre(2009)</v>
      </c>
      <c r="C71" s="131">
        <f>IF(PT_kom!B75=0," ",PT_kom!B75)</f>
        <v>3</v>
      </c>
      <c r="D71" s="131">
        <f>IF(PT_kom!C75=0," ",PT_kom!C75)</f>
        <v>4</v>
      </c>
      <c r="E71" s="131" t="str">
        <f>IF(PT_kom!D75=0," ",PT_kom!D75)</f>
        <v xml:space="preserve"> </v>
      </c>
      <c r="F71" s="131">
        <f>IF(PT_kom!E75=0," ",PT_kom!E75)</f>
        <v>13</v>
      </c>
      <c r="G71" s="131">
        <f>IF(PT_kom!F75=0," ",PT_kom!F75)</f>
        <v>21</v>
      </c>
      <c r="H71" s="131">
        <f>IF(PT_kom!G75=0," ",PT_kom!G75)</f>
        <v>8</v>
      </c>
      <c r="I71" s="131">
        <f>IF(PT_kom!H75=0," ",PT_kom!H75)</f>
        <v>3</v>
      </c>
      <c r="J71" s="131">
        <f>IF(PT_kom!I75=0," ",PT_kom!I75)</f>
        <v>52</v>
      </c>
      <c r="K71" s="130" t="str">
        <f>IF(PT_kom!J75=0," ",PT_kom!J75)</f>
        <v xml:space="preserve"> </v>
      </c>
      <c r="L71" s="130" t="str">
        <f>IF(PT_kom!K75=0," ",PT_kom!K75)</f>
        <v>0511 Dovre(2009)</v>
      </c>
      <c r="M71" s="132">
        <f>IF(PT_kom!L75=0," ",PT_kom!L75)</f>
        <v>5.7692307692307696E-2</v>
      </c>
      <c r="N71" s="132">
        <f>IF(PT_kom!M75=0," ",PT_kom!M75)</f>
        <v>7.6923076923076927E-2</v>
      </c>
      <c r="O71" s="132" t="str">
        <f>IF(PT_kom!N75=0," ",PT_kom!N75)</f>
        <v xml:space="preserve"> </v>
      </c>
      <c r="P71" s="132">
        <f>IF(PT_kom!O75=0," ",PT_kom!O75)</f>
        <v>0.25</v>
      </c>
      <c r="Q71" s="132">
        <f>IF(PT_kom!P75=0," ",PT_kom!P75)</f>
        <v>0.40384615384615385</v>
      </c>
      <c r="R71" s="132">
        <f>IF(PT_kom!Q75=0," ",PT_kom!Q75)</f>
        <v>0.15384615384615385</v>
      </c>
      <c r="S71" s="132">
        <f>IF(PT_kom!R75=0," ",PT_kom!R75)</f>
        <v>5.7692307692307696E-2</v>
      </c>
      <c r="T71" s="132">
        <f>IF(PT_kom!S75=0," ",PT_kom!S75)</f>
        <v>1</v>
      </c>
      <c r="U71" s="60" t="str">
        <f>IF(PT_kom!T75=0," ",PT_kom!T75)</f>
        <v xml:space="preserve"> </v>
      </c>
    </row>
    <row r="72" spans="2:21">
      <c r="B72" s="130" t="str">
        <f>IF(PT_kom!A76=0," ",PT_kom!A76)</f>
        <v>0512 Lesja(2000)</v>
      </c>
      <c r="C72" s="131">
        <f>IF(PT_kom!B76=0," ",PT_kom!B76)</f>
        <v>3</v>
      </c>
      <c r="D72" s="131">
        <f>IF(PT_kom!C76=0," ",PT_kom!C76)</f>
        <v>20</v>
      </c>
      <c r="E72" s="131">
        <f>IF(PT_kom!D76=0," ",PT_kom!D76)</f>
        <v>8</v>
      </c>
      <c r="F72" s="131">
        <f>IF(PT_kom!E76=0," ",PT_kom!E76)</f>
        <v>133</v>
      </c>
      <c r="G72" s="131">
        <f>IF(PT_kom!F76=0," ",PT_kom!F76)</f>
        <v>40</v>
      </c>
      <c r="H72" s="131">
        <f>IF(PT_kom!G76=0," ",PT_kom!G76)</f>
        <v>26</v>
      </c>
      <c r="I72" s="131">
        <f>IF(PT_kom!H76=0," ",PT_kom!H76)</f>
        <v>12</v>
      </c>
      <c r="J72" s="131">
        <f>IF(PT_kom!I76=0," ",PT_kom!I76)</f>
        <v>242</v>
      </c>
      <c r="K72" s="130" t="str">
        <f>IF(PT_kom!J76=0," ",PT_kom!J76)</f>
        <v xml:space="preserve"> </v>
      </c>
      <c r="L72" s="130" t="str">
        <f>IF(PT_kom!K76=0," ",PT_kom!K76)</f>
        <v>0512 Lesja(2000)</v>
      </c>
      <c r="M72" s="132">
        <f>IF(PT_kom!L76=0," ",PT_kom!L76)</f>
        <v>1.2396694214876033E-2</v>
      </c>
      <c r="N72" s="132">
        <f>IF(PT_kom!M76=0," ",PT_kom!M76)</f>
        <v>8.2644628099173556E-2</v>
      </c>
      <c r="O72" s="132">
        <f>IF(PT_kom!N76=0," ",PT_kom!N76)</f>
        <v>3.3057851239669422E-2</v>
      </c>
      <c r="P72" s="132">
        <f>IF(PT_kom!O76=0," ",PT_kom!O76)</f>
        <v>0.54958677685950408</v>
      </c>
      <c r="Q72" s="132">
        <f>IF(PT_kom!P76=0," ",PT_kom!P76)</f>
        <v>0.16528925619834711</v>
      </c>
      <c r="R72" s="132">
        <f>IF(PT_kom!Q76=0," ",PT_kom!Q76)</f>
        <v>0.10743801652892562</v>
      </c>
      <c r="S72" s="132">
        <f>IF(PT_kom!R76=0," ",PT_kom!R76)</f>
        <v>4.9586776859504134E-2</v>
      </c>
      <c r="T72" s="132">
        <f>IF(PT_kom!S76=0," ",PT_kom!S76)</f>
        <v>1</v>
      </c>
      <c r="U72" s="60" t="str">
        <f>IF(PT_kom!T76=0," ",PT_kom!T76)</f>
        <v xml:space="preserve"> </v>
      </c>
    </row>
    <row r="73" spans="2:21">
      <c r="B73" s="130" t="str">
        <f>IF(PT_kom!A77=0," ",PT_kom!A77)</f>
        <v>0513 Skjåk(2002)</v>
      </c>
      <c r="C73" s="131">
        <f>IF(PT_kom!B77=0," ",PT_kom!B77)</f>
        <v>4</v>
      </c>
      <c r="D73" s="131">
        <f>IF(PT_kom!C77=0," ",PT_kom!C77)</f>
        <v>26</v>
      </c>
      <c r="E73" s="131">
        <f>IF(PT_kom!D77=0," ",PT_kom!D77)</f>
        <v>2</v>
      </c>
      <c r="F73" s="131">
        <f>IF(PT_kom!E77=0," ",PT_kom!E77)</f>
        <v>68</v>
      </c>
      <c r="G73" s="131">
        <f>IF(PT_kom!F77=0," ",PT_kom!F77)</f>
        <v>14</v>
      </c>
      <c r="H73" s="131">
        <f>IF(PT_kom!G77=0," ",PT_kom!G77)</f>
        <v>5</v>
      </c>
      <c r="I73" s="131">
        <f>IF(PT_kom!H77=0," ",PT_kom!H77)</f>
        <v>4</v>
      </c>
      <c r="J73" s="131">
        <f>IF(PT_kom!I77=0," ",PT_kom!I77)</f>
        <v>123</v>
      </c>
      <c r="K73" s="130" t="str">
        <f>IF(PT_kom!J77=0," ",PT_kom!J77)</f>
        <v xml:space="preserve"> </v>
      </c>
      <c r="L73" s="130" t="str">
        <f>IF(PT_kom!K77=0," ",PT_kom!K77)</f>
        <v>0513 Skjåk(2002)</v>
      </c>
      <c r="M73" s="132">
        <f>IF(PT_kom!L77=0," ",PT_kom!L77)</f>
        <v>3.2520325203252036E-2</v>
      </c>
      <c r="N73" s="132">
        <f>IF(PT_kom!M77=0," ",PT_kom!M77)</f>
        <v>0.21138211382113822</v>
      </c>
      <c r="O73" s="132">
        <f>IF(PT_kom!N77=0," ",PT_kom!N77)</f>
        <v>1.6260162601626018E-2</v>
      </c>
      <c r="P73" s="132">
        <f>IF(PT_kom!O77=0," ",PT_kom!O77)</f>
        <v>0.55284552845528456</v>
      </c>
      <c r="Q73" s="132">
        <f>IF(PT_kom!P77=0," ",PT_kom!P77)</f>
        <v>0.11382113821138211</v>
      </c>
      <c r="R73" s="132">
        <f>IF(PT_kom!Q77=0," ",PT_kom!Q77)</f>
        <v>4.065040650406504E-2</v>
      </c>
      <c r="S73" s="132">
        <f>IF(PT_kom!R77=0," ",PT_kom!R77)</f>
        <v>3.2520325203252036E-2</v>
      </c>
      <c r="T73" s="132">
        <f>IF(PT_kom!S77=0," ",PT_kom!S77)</f>
        <v>1</v>
      </c>
      <c r="U73" s="60" t="str">
        <f>IF(PT_kom!T77=0," ",PT_kom!T77)</f>
        <v xml:space="preserve"> </v>
      </c>
    </row>
    <row r="74" spans="2:21">
      <c r="B74" s="130" t="str">
        <f>IF(PT_kom!A78=0," ",PT_kom!A78)</f>
        <v>0514 Lom(2002)</v>
      </c>
      <c r="C74" s="131">
        <f>IF(PT_kom!B78=0," ",PT_kom!B78)</f>
        <v>14</v>
      </c>
      <c r="D74" s="131">
        <f>IF(PT_kom!C78=0," ",PT_kom!C78)</f>
        <v>52</v>
      </c>
      <c r="E74" s="131">
        <f>IF(PT_kom!D78=0," ",PT_kom!D78)</f>
        <v>7</v>
      </c>
      <c r="F74" s="131">
        <f>IF(PT_kom!E78=0," ",PT_kom!E78)</f>
        <v>70</v>
      </c>
      <c r="G74" s="131">
        <f>IF(PT_kom!F78=0," ",PT_kom!F78)</f>
        <v>25</v>
      </c>
      <c r="H74" s="131">
        <f>IF(PT_kom!G78=0," ",PT_kom!G78)</f>
        <v>3</v>
      </c>
      <c r="I74" s="131">
        <f>IF(PT_kom!H78=0," ",PT_kom!H78)</f>
        <v>4</v>
      </c>
      <c r="J74" s="131">
        <f>IF(PT_kom!I78=0," ",PT_kom!I78)</f>
        <v>175</v>
      </c>
      <c r="K74" s="130" t="str">
        <f>IF(PT_kom!J78=0," ",PT_kom!J78)</f>
        <v xml:space="preserve"> </v>
      </c>
      <c r="L74" s="130" t="str">
        <f>IF(PT_kom!K78=0," ",PT_kom!K78)</f>
        <v>0514 Lom(2002)</v>
      </c>
      <c r="M74" s="132">
        <f>IF(PT_kom!L78=0," ",PT_kom!L78)</f>
        <v>0.08</v>
      </c>
      <c r="N74" s="132">
        <f>IF(PT_kom!M78=0," ",PT_kom!M78)</f>
        <v>0.29714285714285715</v>
      </c>
      <c r="O74" s="132">
        <f>IF(PT_kom!N78=0," ",PT_kom!N78)</f>
        <v>0.04</v>
      </c>
      <c r="P74" s="132">
        <f>IF(PT_kom!O78=0," ",PT_kom!O78)</f>
        <v>0.4</v>
      </c>
      <c r="Q74" s="132">
        <f>IF(PT_kom!P78=0," ",PT_kom!P78)</f>
        <v>0.14285714285714285</v>
      </c>
      <c r="R74" s="132">
        <f>IF(PT_kom!Q78=0," ",PT_kom!Q78)</f>
        <v>1.7142857142857144E-2</v>
      </c>
      <c r="S74" s="132">
        <f>IF(PT_kom!R78=0," ",PT_kom!R78)</f>
        <v>2.2857142857142857E-2</v>
      </c>
      <c r="T74" s="132">
        <f>IF(PT_kom!S78=0," ",PT_kom!S78)</f>
        <v>1</v>
      </c>
      <c r="U74" s="60" t="str">
        <f>IF(PT_kom!T78=0," ",PT_kom!T78)</f>
        <v xml:space="preserve"> </v>
      </c>
    </row>
    <row r="75" spans="2:21">
      <c r="B75" s="130" t="str">
        <f>IF(PT_kom!A79=0," ",PT_kom!A79)</f>
        <v>0515 Vågå (2006)</v>
      </c>
      <c r="C75" s="131">
        <f>IF(PT_kom!B79=0," ",PT_kom!B79)</f>
        <v>4</v>
      </c>
      <c r="D75" s="131">
        <f>IF(PT_kom!C79=0," ",PT_kom!C79)</f>
        <v>17</v>
      </c>
      <c r="E75" s="131">
        <f>IF(PT_kom!D79=0," ",PT_kom!D79)</f>
        <v>4</v>
      </c>
      <c r="F75" s="131">
        <f>IF(PT_kom!E79=0," ",PT_kom!E79)</f>
        <v>33</v>
      </c>
      <c r="G75" s="131">
        <f>IF(PT_kom!F79=0," ",PT_kom!F79)</f>
        <v>21</v>
      </c>
      <c r="H75" s="131">
        <f>IF(PT_kom!G79=0," ",PT_kom!G79)</f>
        <v>18</v>
      </c>
      <c r="I75" s="131">
        <f>IF(PT_kom!H79=0," ",PT_kom!H79)</f>
        <v>1</v>
      </c>
      <c r="J75" s="131">
        <f>IF(PT_kom!I79=0," ",PT_kom!I79)</f>
        <v>98</v>
      </c>
      <c r="K75" s="130" t="str">
        <f>IF(PT_kom!J79=0," ",PT_kom!J79)</f>
        <v xml:space="preserve"> </v>
      </c>
      <c r="L75" s="130" t="str">
        <f>IF(PT_kom!K79=0," ",PT_kom!K79)</f>
        <v>0515 Vågå (2006)</v>
      </c>
      <c r="M75" s="132">
        <f>IF(PT_kom!L79=0," ",PT_kom!L79)</f>
        <v>4.0816326530612242E-2</v>
      </c>
      <c r="N75" s="132">
        <f>IF(PT_kom!M79=0," ",PT_kom!M79)</f>
        <v>0.17346938775510204</v>
      </c>
      <c r="O75" s="132">
        <f>IF(PT_kom!N79=0," ",PT_kom!N79)</f>
        <v>4.0816326530612242E-2</v>
      </c>
      <c r="P75" s="132">
        <f>IF(PT_kom!O79=0," ",PT_kom!O79)</f>
        <v>0.33673469387755101</v>
      </c>
      <c r="Q75" s="132">
        <f>IF(PT_kom!P79=0," ",PT_kom!P79)</f>
        <v>0.21428571428571427</v>
      </c>
      <c r="R75" s="132">
        <f>IF(PT_kom!Q79=0," ",PT_kom!Q79)</f>
        <v>0.18367346938775511</v>
      </c>
      <c r="S75" s="132">
        <f>IF(PT_kom!R79=0," ",PT_kom!R79)</f>
        <v>1.020408163265306E-2</v>
      </c>
      <c r="T75" s="132">
        <f>IF(PT_kom!S79=0," ",PT_kom!S79)</f>
        <v>1</v>
      </c>
      <c r="U75" s="60" t="str">
        <f>IF(PT_kom!T79=0," ",PT_kom!T79)</f>
        <v xml:space="preserve"> </v>
      </c>
    </row>
    <row r="76" spans="2:21">
      <c r="B76" s="130" t="str">
        <f>IF(PT_kom!A80=0," ",PT_kom!A80)</f>
        <v>0516 Nord-Fron(2004)</v>
      </c>
      <c r="C76" s="131">
        <f>IF(PT_kom!B80=0," ",PT_kom!B80)</f>
        <v>18</v>
      </c>
      <c r="D76" s="131">
        <f>IF(PT_kom!C80=0," ",PT_kom!C80)</f>
        <v>30</v>
      </c>
      <c r="E76" s="131">
        <f>IF(PT_kom!D80=0," ",PT_kom!D80)</f>
        <v>11</v>
      </c>
      <c r="F76" s="131">
        <f>IF(PT_kom!E80=0," ",PT_kom!E80)</f>
        <v>135</v>
      </c>
      <c r="G76" s="131">
        <f>IF(PT_kom!F80=0," ",PT_kom!F80)</f>
        <v>111</v>
      </c>
      <c r="H76" s="131">
        <f>IF(PT_kom!G80=0," ",PT_kom!G80)</f>
        <v>15</v>
      </c>
      <c r="I76" s="131">
        <f>IF(PT_kom!H80=0," ",PT_kom!H80)</f>
        <v>9</v>
      </c>
      <c r="J76" s="131">
        <f>IF(PT_kom!I80=0," ",PT_kom!I80)</f>
        <v>329</v>
      </c>
      <c r="K76" s="130" t="str">
        <f>IF(PT_kom!J80=0," ",PT_kom!J80)</f>
        <v xml:space="preserve"> </v>
      </c>
      <c r="L76" s="130" t="str">
        <f>IF(PT_kom!K80=0," ",PT_kom!K80)</f>
        <v>0516 Nord-Fron(2004)</v>
      </c>
      <c r="M76" s="132">
        <f>IF(PT_kom!L80=0," ",PT_kom!L80)</f>
        <v>5.4711246200607903E-2</v>
      </c>
      <c r="N76" s="132">
        <f>IF(PT_kom!M80=0," ",PT_kom!M80)</f>
        <v>9.1185410334346503E-2</v>
      </c>
      <c r="O76" s="132">
        <f>IF(PT_kom!N80=0," ",PT_kom!N80)</f>
        <v>3.3434650455927049E-2</v>
      </c>
      <c r="P76" s="132">
        <f>IF(PT_kom!O80=0," ",PT_kom!O80)</f>
        <v>0.41033434650455924</v>
      </c>
      <c r="Q76" s="132">
        <f>IF(PT_kom!P80=0," ",PT_kom!P80)</f>
        <v>0.33738601823708209</v>
      </c>
      <c r="R76" s="132">
        <f>IF(PT_kom!Q80=0," ",PT_kom!Q80)</f>
        <v>4.5592705167173252E-2</v>
      </c>
      <c r="S76" s="132">
        <f>IF(PT_kom!R80=0," ",PT_kom!R80)</f>
        <v>2.7355623100303952E-2</v>
      </c>
      <c r="T76" s="132">
        <f>IF(PT_kom!S80=0," ",PT_kom!S80)</f>
        <v>1</v>
      </c>
      <c r="U76" s="60" t="str">
        <f>IF(PT_kom!T80=0," ",PT_kom!T80)</f>
        <v xml:space="preserve"> </v>
      </c>
    </row>
    <row r="77" spans="2:21">
      <c r="B77" s="130" t="str">
        <f>IF(PT_kom!A81=0," ",PT_kom!A81)</f>
        <v>0517 Sel(2006)</v>
      </c>
      <c r="C77" s="131">
        <f>IF(PT_kom!B81=0," ",PT_kom!B81)</f>
        <v>3</v>
      </c>
      <c r="D77" s="131">
        <f>IF(PT_kom!C81=0," ",PT_kom!C81)</f>
        <v>27</v>
      </c>
      <c r="E77" s="131" t="str">
        <f>IF(PT_kom!D81=0," ",PT_kom!D81)</f>
        <v xml:space="preserve"> </v>
      </c>
      <c r="F77" s="131">
        <f>IF(PT_kom!E81=0," ",PT_kom!E81)</f>
        <v>13</v>
      </c>
      <c r="G77" s="131">
        <f>IF(PT_kom!F81=0," ",PT_kom!F81)</f>
        <v>20</v>
      </c>
      <c r="H77" s="131">
        <f>IF(PT_kom!G81=0," ",PT_kom!G81)</f>
        <v>33</v>
      </c>
      <c r="I77" s="131">
        <f>IF(PT_kom!H81=0," ",PT_kom!H81)</f>
        <v>1</v>
      </c>
      <c r="J77" s="131">
        <f>IF(PT_kom!I81=0," ",PT_kom!I81)</f>
        <v>97</v>
      </c>
      <c r="K77" s="130" t="str">
        <f>IF(PT_kom!J81=0," ",PT_kom!J81)</f>
        <v xml:space="preserve"> </v>
      </c>
      <c r="L77" s="130" t="str">
        <f>IF(PT_kom!K81=0," ",PT_kom!K81)</f>
        <v>0517 Sel(2006)</v>
      </c>
      <c r="M77" s="132">
        <f>IF(PT_kom!L81=0," ",PT_kom!L81)</f>
        <v>3.0927835051546393E-2</v>
      </c>
      <c r="N77" s="132">
        <f>IF(PT_kom!M81=0," ",PT_kom!M81)</f>
        <v>0.27835051546391754</v>
      </c>
      <c r="O77" s="132" t="str">
        <f>IF(PT_kom!N81=0," ",PT_kom!N81)</f>
        <v xml:space="preserve"> </v>
      </c>
      <c r="P77" s="132">
        <f>IF(PT_kom!O81=0," ",PT_kom!O81)</f>
        <v>0.13402061855670103</v>
      </c>
      <c r="Q77" s="132">
        <f>IF(PT_kom!P81=0," ",PT_kom!P81)</f>
        <v>0.20618556701030927</v>
      </c>
      <c r="R77" s="132">
        <f>IF(PT_kom!Q81=0," ",PT_kom!Q81)</f>
        <v>0.34020618556701032</v>
      </c>
      <c r="S77" s="132">
        <f>IF(PT_kom!R81=0," ",PT_kom!R81)</f>
        <v>1.0309278350515464E-2</v>
      </c>
      <c r="T77" s="132">
        <f>IF(PT_kom!S81=0," ",PT_kom!S81)</f>
        <v>1</v>
      </c>
      <c r="U77" s="60" t="str">
        <f>IF(PT_kom!T81=0," ",PT_kom!T81)</f>
        <v xml:space="preserve"> </v>
      </c>
    </row>
    <row r="78" spans="2:21">
      <c r="B78" s="130" t="str">
        <f>IF(PT_kom!A82=0," ",PT_kom!A82)</f>
        <v>0519 Sør-Fron (2005)</v>
      </c>
      <c r="C78" s="131">
        <f>IF(PT_kom!B82=0," ",PT_kom!B82)</f>
        <v>16</v>
      </c>
      <c r="D78" s="131">
        <f>IF(PT_kom!C82=0," ",PT_kom!C82)</f>
        <v>38</v>
      </c>
      <c r="E78" s="131">
        <f>IF(PT_kom!D82=0," ",PT_kom!D82)</f>
        <v>49</v>
      </c>
      <c r="F78" s="131">
        <f>IF(PT_kom!E82=0," ",PT_kom!E82)</f>
        <v>109</v>
      </c>
      <c r="G78" s="131">
        <f>IF(PT_kom!F82=0," ",PT_kom!F82)</f>
        <v>86</v>
      </c>
      <c r="H78" s="131">
        <f>IF(PT_kom!G82=0," ",PT_kom!G82)</f>
        <v>15</v>
      </c>
      <c r="I78" s="131">
        <f>IF(PT_kom!H82=0," ",PT_kom!H82)</f>
        <v>26</v>
      </c>
      <c r="J78" s="131">
        <f>IF(PT_kom!I82=0," ",PT_kom!I82)</f>
        <v>339</v>
      </c>
      <c r="K78" s="130" t="str">
        <f>IF(PT_kom!J82=0," ",PT_kom!J82)</f>
        <v xml:space="preserve"> </v>
      </c>
      <c r="L78" s="130" t="str">
        <f>IF(PT_kom!K82=0," ",PT_kom!K82)</f>
        <v>0519 Sør-Fron (2005)</v>
      </c>
      <c r="M78" s="132">
        <f>IF(PT_kom!L82=0," ",PT_kom!L82)</f>
        <v>4.71976401179941E-2</v>
      </c>
      <c r="N78" s="132">
        <f>IF(PT_kom!M82=0," ",PT_kom!M82)</f>
        <v>0.11209439528023599</v>
      </c>
      <c r="O78" s="132">
        <f>IF(PT_kom!N82=0," ",PT_kom!N82)</f>
        <v>0.14454277286135694</v>
      </c>
      <c r="P78" s="132">
        <f>IF(PT_kom!O82=0," ",PT_kom!O82)</f>
        <v>0.32153392330383479</v>
      </c>
      <c r="Q78" s="132">
        <f>IF(PT_kom!P82=0," ",PT_kom!P82)</f>
        <v>0.25368731563421831</v>
      </c>
      <c r="R78" s="132">
        <f>IF(PT_kom!Q82=0," ",PT_kom!Q82)</f>
        <v>4.4247787610619468E-2</v>
      </c>
      <c r="S78" s="132">
        <f>IF(PT_kom!R82=0," ",PT_kom!R82)</f>
        <v>7.6696165191740412E-2</v>
      </c>
      <c r="T78" s="132">
        <f>IF(PT_kom!S82=0," ",PT_kom!S82)</f>
        <v>1</v>
      </c>
      <c r="U78" s="60" t="str">
        <f>IF(PT_kom!T82=0," ",PT_kom!T82)</f>
        <v xml:space="preserve"> </v>
      </c>
    </row>
    <row r="79" spans="2:21">
      <c r="B79" s="130" t="str">
        <f>IF(PT_kom!A83=0," ",PT_kom!A83)</f>
        <v>0520 Ringebu(2004)</v>
      </c>
      <c r="C79" s="131">
        <f>IF(PT_kom!B83=0," ",PT_kom!B83)</f>
        <v>5</v>
      </c>
      <c r="D79" s="131">
        <f>IF(PT_kom!C83=0," ",PT_kom!C83)</f>
        <v>14</v>
      </c>
      <c r="E79" s="131">
        <f>IF(PT_kom!D83=0," ",PT_kom!D83)</f>
        <v>9</v>
      </c>
      <c r="F79" s="131">
        <f>IF(PT_kom!E83=0," ",PT_kom!E83)</f>
        <v>84</v>
      </c>
      <c r="G79" s="131">
        <f>IF(PT_kom!F83=0," ",PT_kom!F83)</f>
        <v>16</v>
      </c>
      <c r="H79" s="131">
        <f>IF(PT_kom!G83=0," ",PT_kom!G83)</f>
        <v>13</v>
      </c>
      <c r="I79" s="131">
        <f>IF(PT_kom!H83=0," ",PT_kom!H83)</f>
        <v>1</v>
      </c>
      <c r="J79" s="131">
        <f>IF(PT_kom!I83=0," ",PT_kom!I83)</f>
        <v>142</v>
      </c>
      <c r="K79" s="130" t="str">
        <f>IF(PT_kom!J83=0," ",PT_kom!J83)</f>
        <v xml:space="preserve"> </v>
      </c>
      <c r="L79" s="130" t="str">
        <f>IF(PT_kom!K83=0," ",PT_kom!K83)</f>
        <v>0520 Ringebu(2004)</v>
      </c>
      <c r="M79" s="132">
        <f>IF(PT_kom!L83=0," ",PT_kom!L83)</f>
        <v>3.5211267605633804E-2</v>
      </c>
      <c r="N79" s="132">
        <f>IF(PT_kom!M83=0," ",PT_kom!M83)</f>
        <v>9.8591549295774641E-2</v>
      </c>
      <c r="O79" s="132">
        <f>IF(PT_kom!N83=0," ",PT_kom!N83)</f>
        <v>6.3380281690140844E-2</v>
      </c>
      <c r="P79" s="132">
        <f>IF(PT_kom!O83=0," ",PT_kom!O83)</f>
        <v>0.59154929577464788</v>
      </c>
      <c r="Q79" s="132">
        <f>IF(PT_kom!P83=0," ",PT_kom!P83)</f>
        <v>0.11267605633802817</v>
      </c>
      <c r="R79" s="132">
        <f>IF(PT_kom!Q83=0," ",PT_kom!Q83)</f>
        <v>9.154929577464789E-2</v>
      </c>
      <c r="S79" s="132">
        <f>IF(PT_kom!R83=0," ",PT_kom!R83)</f>
        <v>7.0422535211267607E-3</v>
      </c>
      <c r="T79" s="132">
        <f>IF(PT_kom!S83=0," ",PT_kom!S83)</f>
        <v>1</v>
      </c>
      <c r="U79" s="60" t="str">
        <f>IF(PT_kom!T83=0," ",PT_kom!T83)</f>
        <v xml:space="preserve"> </v>
      </c>
    </row>
    <row r="80" spans="2:21">
      <c r="B80" s="130" t="str">
        <f>IF(PT_kom!A84=0," ",PT_kom!A84)</f>
        <v>0521 Øyer (2005)</v>
      </c>
      <c r="C80" s="131">
        <f>IF(PT_kom!B84=0," ",PT_kom!B84)</f>
        <v>25</v>
      </c>
      <c r="D80" s="131">
        <f>IF(PT_kom!C84=0," ",PT_kom!C84)</f>
        <v>29</v>
      </c>
      <c r="E80" s="131">
        <f>IF(PT_kom!D84=0," ",PT_kom!D84)</f>
        <v>28</v>
      </c>
      <c r="F80" s="131">
        <f>IF(PT_kom!E84=0," ",PT_kom!E84)</f>
        <v>73</v>
      </c>
      <c r="G80" s="131">
        <f>IF(PT_kom!F84=0," ",PT_kom!F84)</f>
        <v>44</v>
      </c>
      <c r="H80" s="131">
        <f>IF(PT_kom!G84=0," ",PT_kom!G84)</f>
        <v>28</v>
      </c>
      <c r="I80" s="131">
        <f>IF(PT_kom!H84=0," ",PT_kom!H84)</f>
        <v>9</v>
      </c>
      <c r="J80" s="131">
        <f>IF(PT_kom!I84=0," ",PT_kom!I84)</f>
        <v>236</v>
      </c>
      <c r="K80" s="130" t="str">
        <f>IF(PT_kom!J84=0," ",PT_kom!J84)</f>
        <v xml:space="preserve"> </v>
      </c>
      <c r="L80" s="130" t="str">
        <f>IF(PT_kom!K84=0," ",PT_kom!K84)</f>
        <v>0521 Øyer (2005)</v>
      </c>
      <c r="M80" s="132">
        <f>IF(PT_kom!L84=0," ",PT_kom!L84)</f>
        <v>0.1059322033898305</v>
      </c>
      <c r="N80" s="132">
        <f>IF(PT_kom!M84=0," ",PT_kom!M84)</f>
        <v>0.1228813559322034</v>
      </c>
      <c r="O80" s="132">
        <f>IF(PT_kom!N84=0," ",PT_kom!N84)</f>
        <v>0.11864406779661017</v>
      </c>
      <c r="P80" s="132">
        <f>IF(PT_kom!O84=0," ",PT_kom!O84)</f>
        <v>0.30932203389830509</v>
      </c>
      <c r="Q80" s="132">
        <f>IF(PT_kom!P84=0," ",PT_kom!P84)</f>
        <v>0.1864406779661017</v>
      </c>
      <c r="R80" s="132">
        <f>IF(PT_kom!Q84=0," ",PT_kom!Q84)</f>
        <v>0.11864406779661017</v>
      </c>
      <c r="S80" s="132">
        <f>IF(PT_kom!R84=0," ",PT_kom!R84)</f>
        <v>3.8135593220338986E-2</v>
      </c>
      <c r="T80" s="132">
        <f>IF(PT_kom!S84=0," ",PT_kom!S84)</f>
        <v>1</v>
      </c>
      <c r="U80" s="60" t="str">
        <f>IF(PT_kom!T84=0," ",PT_kom!T84)</f>
        <v xml:space="preserve"> </v>
      </c>
    </row>
    <row r="81" spans="2:21">
      <c r="B81" s="130" t="str">
        <f>IF(PT_kom!A85=0," ",PT_kom!A85)</f>
        <v>0522 Gausdal(2004)</v>
      </c>
      <c r="C81" s="131">
        <f>IF(PT_kom!B85=0," ",PT_kom!B85)</f>
        <v>39</v>
      </c>
      <c r="D81" s="131">
        <f>IF(PT_kom!C85=0," ",PT_kom!C85)</f>
        <v>60</v>
      </c>
      <c r="E81" s="131">
        <f>IF(PT_kom!D85=0," ",PT_kom!D85)</f>
        <v>20</v>
      </c>
      <c r="F81" s="131">
        <f>IF(PT_kom!E85=0," ",PT_kom!E85)</f>
        <v>153</v>
      </c>
      <c r="G81" s="131">
        <f>IF(PT_kom!F85=0," ",PT_kom!F85)</f>
        <v>60</v>
      </c>
      <c r="H81" s="131">
        <f>IF(PT_kom!G85=0," ",PT_kom!G85)</f>
        <v>17</v>
      </c>
      <c r="I81" s="131">
        <f>IF(PT_kom!H85=0," ",PT_kom!H85)</f>
        <v>18</v>
      </c>
      <c r="J81" s="131">
        <f>IF(PT_kom!I85=0," ",PT_kom!I85)</f>
        <v>367</v>
      </c>
      <c r="K81" s="130" t="str">
        <f>IF(PT_kom!J85=0," ",PT_kom!J85)</f>
        <v xml:space="preserve"> </v>
      </c>
      <c r="L81" s="130" t="str">
        <f>IF(PT_kom!K85=0," ",PT_kom!K85)</f>
        <v>0522 Gausdal(2004)</v>
      </c>
      <c r="M81" s="132">
        <f>IF(PT_kom!L85=0," ",PT_kom!L85)</f>
        <v>0.10626702997275204</v>
      </c>
      <c r="N81" s="132">
        <f>IF(PT_kom!M85=0," ",PT_kom!M85)</f>
        <v>0.16348773841961853</v>
      </c>
      <c r="O81" s="132">
        <f>IF(PT_kom!N85=0," ",PT_kom!N85)</f>
        <v>5.4495912806539509E-2</v>
      </c>
      <c r="P81" s="132">
        <f>IF(PT_kom!O85=0," ",PT_kom!O85)</f>
        <v>0.41689373297002724</v>
      </c>
      <c r="Q81" s="132">
        <f>IF(PT_kom!P85=0," ",PT_kom!P85)</f>
        <v>0.16348773841961853</v>
      </c>
      <c r="R81" s="132">
        <f>IF(PT_kom!Q85=0," ",PT_kom!Q85)</f>
        <v>4.632152588555858E-2</v>
      </c>
      <c r="S81" s="132">
        <f>IF(PT_kom!R85=0," ",PT_kom!R85)</f>
        <v>4.9046321525885561E-2</v>
      </c>
      <c r="T81" s="132">
        <f>IF(PT_kom!S85=0," ",PT_kom!S85)</f>
        <v>1</v>
      </c>
      <c r="U81" s="60" t="str">
        <f>IF(PT_kom!T85=0," ",PT_kom!T85)</f>
        <v xml:space="preserve"> </v>
      </c>
    </row>
    <row r="82" spans="2:21">
      <c r="B82" s="130" t="str">
        <f>IF(PT_kom!A86=0," ",PT_kom!A86)</f>
        <v>0528 Østre Toten (2004)</v>
      </c>
      <c r="C82" s="131">
        <f>IF(PT_kom!B86=0," ",PT_kom!B86)</f>
        <v>52</v>
      </c>
      <c r="D82" s="131">
        <f>IF(PT_kom!C86=0," ",PT_kom!C86)</f>
        <v>192</v>
      </c>
      <c r="E82" s="131">
        <f>IF(PT_kom!D86=0," ",PT_kom!D86)</f>
        <v>3</v>
      </c>
      <c r="F82" s="131">
        <f>IF(PT_kom!E86=0," ",PT_kom!E86)</f>
        <v>217</v>
      </c>
      <c r="G82" s="131">
        <f>IF(PT_kom!F86=0," ",PT_kom!F86)</f>
        <v>60</v>
      </c>
      <c r="H82" s="131">
        <f>IF(PT_kom!G86=0," ",PT_kom!G86)</f>
        <v>9</v>
      </c>
      <c r="I82" s="131">
        <f>IF(PT_kom!H86=0," ",PT_kom!H86)</f>
        <v>18</v>
      </c>
      <c r="J82" s="131">
        <f>IF(PT_kom!I86=0," ",PT_kom!I86)</f>
        <v>551</v>
      </c>
      <c r="K82" s="130" t="str">
        <f>IF(PT_kom!J86=0," ",PT_kom!J86)</f>
        <v xml:space="preserve"> </v>
      </c>
      <c r="L82" s="130" t="str">
        <f>IF(PT_kom!K86=0," ",PT_kom!K86)</f>
        <v>0528 Østre Toten (2004)</v>
      </c>
      <c r="M82" s="132">
        <f>IF(PT_kom!L86=0," ",PT_kom!L86)</f>
        <v>9.4373865698729589E-2</v>
      </c>
      <c r="N82" s="132">
        <f>IF(PT_kom!M86=0," ",PT_kom!M86)</f>
        <v>0.34845735027223229</v>
      </c>
      <c r="O82" s="132">
        <f>IF(PT_kom!N86=0," ",PT_kom!N86)</f>
        <v>5.4446460980036296E-3</v>
      </c>
      <c r="P82" s="132">
        <f>IF(PT_kom!O86=0," ",PT_kom!O86)</f>
        <v>0.39382940108892922</v>
      </c>
      <c r="Q82" s="132">
        <f>IF(PT_kom!P86=0," ",PT_kom!P86)</f>
        <v>0.10889292196007259</v>
      </c>
      <c r="R82" s="132">
        <f>IF(PT_kom!Q86=0," ",PT_kom!Q86)</f>
        <v>1.6333938294010888E-2</v>
      </c>
      <c r="S82" s="132">
        <f>IF(PT_kom!R86=0," ",PT_kom!R86)</f>
        <v>3.2667876588021776E-2</v>
      </c>
      <c r="T82" s="132">
        <f>IF(PT_kom!S86=0," ",PT_kom!S86)</f>
        <v>1</v>
      </c>
      <c r="U82" s="60" t="str">
        <f>IF(PT_kom!T86=0," ",PT_kom!T86)</f>
        <v xml:space="preserve"> </v>
      </c>
    </row>
    <row r="83" spans="2:21">
      <c r="B83" s="130" t="str">
        <f>IF(PT_kom!A87=0," ",PT_kom!A87)</f>
        <v>0529 Vestre Toten(2004)</v>
      </c>
      <c r="C83" s="131">
        <f>IF(PT_kom!B87=0," ",PT_kom!B87)</f>
        <v>27</v>
      </c>
      <c r="D83" s="131">
        <f>IF(PT_kom!C87=0," ",PT_kom!C87)</f>
        <v>81</v>
      </c>
      <c r="E83" s="131" t="str">
        <f>IF(PT_kom!D87=0," ",PT_kom!D87)</f>
        <v xml:space="preserve"> </v>
      </c>
      <c r="F83" s="131">
        <f>IF(PT_kom!E87=0," ",PT_kom!E87)</f>
        <v>92</v>
      </c>
      <c r="G83" s="131">
        <f>IF(PT_kom!F87=0," ",PT_kom!F87)</f>
        <v>53</v>
      </c>
      <c r="H83" s="131">
        <f>IF(PT_kom!G87=0," ",PT_kom!G87)</f>
        <v>8</v>
      </c>
      <c r="I83" s="131">
        <f>IF(PT_kom!H87=0," ",PT_kom!H87)</f>
        <v>15</v>
      </c>
      <c r="J83" s="131">
        <f>IF(PT_kom!I87=0," ",PT_kom!I87)</f>
        <v>276</v>
      </c>
      <c r="K83" s="130" t="str">
        <f>IF(PT_kom!J87=0," ",PT_kom!J87)</f>
        <v xml:space="preserve"> </v>
      </c>
      <c r="L83" s="130" t="str">
        <f>IF(PT_kom!K87=0," ",PT_kom!K87)</f>
        <v>0529 Vestre Toten(2004)</v>
      </c>
      <c r="M83" s="132">
        <f>IF(PT_kom!L87=0," ",PT_kom!L87)</f>
        <v>9.7826086956521743E-2</v>
      </c>
      <c r="N83" s="132">
        <f>IF(PT_kom!M87=0," ",PT_kom!M87)</f>
        <v>0.29347826086956524</v>
      </c>
      <c r="O83" s="132" t="str">
        <f>IF(PT_kom!N87=0," ",PT_kom!N87)</f>
        <v xml:space="preserve"> </v>
      </c>
      <c r="P83" s="132">
        <f>IF(PT_kom!O87=0," ",PT_kom!O87)</f>
        <v>0.33333333333333331</v>
      </c>
      <c r="Q83" s="132">
        <f>IF(PT_kom!P87=0," ",PT_kom!P87)</f>
        <v>0.19202898550724637</v>
      </c>
      <c r="R83" s="132">
        <f>IF(PT_kom!Q87=0," ",PT_kom!Q87)</f>
        <v>2.8985507246376812E-2</v>
      </c>
      <c r="S83" s="132">
        <f>IF(PT_kom!R87=0," ",PT_kom!R87)</f>
        <v>5.434782608695652E-2</v>
      </c>
      <c r="T83" s="132">
        <f>IF(PT_kom!S87=0," ",PT_kom!S87)</f>
        <v>1</v>
      </c>
      <c r="U83" s="60" t="str">
        <f>IF(PT_kom!T87=0," ",PT_kom!T87)</f>
        <v xml:space="preserve"> </v>
      </c>
    </row>
    <row r="84" spans="2:21">
      <c r="B84" s="130" t="str">
        <f>IF(PT_kom!A88=0," ",PT_kom!A88)</f>
        <v>0532 Jevnaker (2007)</v>
      </c>
      <c r="C84" s="131">
        <f>IF(PT_kom!B88=0," ",PT_kom!B88)</f>
        <v>1</v>
      </c>
      <c r="D84" s="131">
        <f>IF(PT_kom!C88=0," ",PT_kom!C88)</f>
        <v>8</v>
      </c>
      <c r="E84" s="131" t="str">
        <f>IF(PT_kom!D88=0," ",PT_kom!D88)</f>
        <v xml:space="preserve"> </v>
      </c>
      <c r="F84" s="131">
        <f>IF(PT_kom!E88=0," ",PT_kom!E88)</f>
        <v>3</v>
      </c>
      <c r="G84" s="131">
        <f>IF(PT_kom!F88=0," ",PT_kom!F88)</f>
        <v>3</v>
      </c>
      <c r="H84" s="131">
        <f>IF(PT_kom!G88=0," ",PT_kom!G88)</f>
        <v>1</v>
      </c>
      <c r="I84" s="131" t="str">
        <f>IF(PT_kom!H88=0," ",PT_kom!H88)</f>
        <v xml:space="preserve"> </v>
      </c>
      <c r="J84" s="131">
        <f>IF(PT_kom!I88=0," ",PT_kom!I88)</f>
        <v>16</v>
      </c>
      <c r="K84" s="130" t="str">
        <f>IF(PT_kom!J88=0," ",PT_kom!J88)</f>
        <v xml:space="preserve"> </v>
      </c>
      <c r="L84" s="130" t="str">
        <f>IF(PT_kom!K88=0," ",PT_kom!K88)</f>
        <v>0532 Jevnaker (2007)</v>
      </c>
      <c r="M84" s="132">
        <f>IF(PT_kom!L88=0," ",PT_kom!L88)</f>
        <v>6.25E-2</v>
      </c>
      <c r="N84" s="132">
        <f>IF(PT_kom!M88=0," ",PT_kom!M88)</f>
        <v>0.5</v>
      </c>
      <c r="O84" s="132" t="str">
        <f>IF(PT_kom!N88=0," ",PT_kom!N88)</f>
        <v xml:space="preserve"> </v>
      </c>
      <c r="P84" s="132">
        <f>IF(PT_kom!O88=0," ",PT_kom!O88)</f>
        <v>0.1875</v>
      </c>
      <c r="Q84" s="132">
        <f>IF(PT_kom!P88=0," ",PT_kom!P88)</f>
        <v>0.1875</v>
      </c>
      <c r="R84" s="132">
        <f>IF(PT_kom!Q88=0," ",PT_kom!Q88)</f>
        <v>6.25E-2</v>
      </c>
      <c r="S84" s="132" t="str">
        <f>IF(PT_kom!R88=0," ",PT_kom!R88)</f>
        <v xml:space="preserve"> </v>
      </c>
      <c r="T84" s="132">
        <f>IF(PT_kom!S88=0," ",PT_kom!S88)</f>
        <v>1</v>
      </c>
      <c r="U84" s="60" t="str">
        <f>IF(PT_kom!T88=0," ",PT_kom!T88)</f>
        <v xml:space="preserve"> </v>
      </c>
    </row>
    <row r="85" spans="2:21">
      <c r="B85" s="130" t="str">
        <f>IF(PT_kom!A89=0," ",PT_kom!A89)</f>
        <v>0533 Lunner (2004)</v>
      </c>
      <c r="C85" s="131">
        <f>IF(PT_kom!B89=0," ",PT_kom!B89)</f>
        <v>12</v>
      </c>
      <c r="D85" s="131">
        <f>IF(PT_kom!C89=0," ",PT_kom!C89)</f>
        <v>43</v>
      </c>
      <c r="E85" s="131">
        <f>IF(PT_kom!D89=0," ",PT_kom!D89)</f>
        <v>12</v>
      </c>
      <c r="F85" s="131">
        <f>IF(PT_kom!E89=0," ",PT_kom!E89)</f>
        <v>73</v>
      </c>
      <c r="G85" s="131">
        <f>IF(PT_kom!F89=0," ",PT_kom!F89)</f>
        <v>12</v>
      </c>
      <c r="H85" s="131">
        <f>IF(PT_kom!G89=0," ",PT_kom!G89)</f>
        <v>16</v>
      </c>
      <c r="I85" s="131">
        <f>IF(PT_kom!H89=0," ",PT_kom!H89)</f>
        <v>4</v>
      </c>
      <c r="J85" s="131">
        <f>IF(PT_kom!I89=0," ",PT_kom!I89)</f>
        <v>172</v>
      </c>
      <c r="K85" s="130" t="str">
        <f>IF(PT_kom!J89=0," ",PT_kom!J89)</f>
        <v xml:space="preserve"> </v>
      </c>
      <c r="L85" s="130" t="str">
        <f>IF(PT_kom!K89=0," ",PT_kom!K89)</f>
        <v>0533 Lunner (2004)</v>
      </c>
      <c r="M85" s="132">
        <f>IF(PT_kom!L89=0," ",PT_kom!L89)</f>
        <v>6.9767441860465115E-2</v>
      </c>
      <c r="N85" s="132">
        <f>IF(PT_kom!M89=0," ",PT_kom!M89)</f>
        <v>0.25</v>
      </c>
      <c r="O85" s="132">
        <f>IF(PT_kom!N89=0," ",PT_kom!N89)</f>
        <v>6.9767441860465115E-2</v>
      </c>
      <c r="P85" s="132">
        <f>IF(PT_kom!O89=0," ",PT_kom!O89)</f>
        <v>0.42441860465116277</v>
      </c>
      <c r="Q85" s="132">
        <f>IF(PT_kom!P89=0," ",PT_kom!P89)</f>
        <v>6.9767441860465115E-2</v>
      </c>
      <c r="R85" s="132">
        <f>IF(PT_kom!Q89=0," ",PT_kom!Q89)</f>
        <v>9.3023255813953487E-2</v>
      </c>
      <c r="S85" s="132">
        <f>IF(PT_kom!R89=0," ",PT_kom!R89)</f>
        <v>2.3255813953488372E-2</v>
      </c>
      <c r="T85" s="132">
        <f>IF(PT_kom!S89=0," ",PT_kom!S89)</f>
        <v>1</v>
      </c>
      <c r="U85" s="60" t="str">
        <f>IF(PT_kom!T89=0," ",PT_kom!T89)</f>
        <v xml:space="preserve"> </v>
      </c>
    </row>
    <row r="86" spans="2:21">
      <c r="B86" s="130" t="str">
        <f>IF(PT_kom!A90=0," ",PT_kom!A90)</f>
        <v>0534 Gran (2001)</v>
      </c>
      <c r="C86" s="131">
        <f>IF(PT_kom!B90=0," ",PT_kom!B90)</f>
        <v>69</v>
      </c>
      <c r="D86" s="131">
        <f>IF(PT_kom!C90=0," ",PT_kom!C90)</f>
        <v>288</v>
      </c>
      <c r="E86" s="131">
        <f>IF(PT_kom!D90=0," ",PT_kom!D90)</f>
        <v>25</v>
      </c>
      <c r="F86" s="131">
        <f>IF(PT_kom!E90=0," ",PT_kom!E90)</f>
        <v>294</v>
      </c>
      <c r="G86" s="131">
        <f>IF(PT_kom!F90=0," ",PT_kom!F90)</f>
        <v>151</v>
      </c>
      <c r="H86" s="131">
        <f>IF(PT_kom!G90=0," ",PT_kom!G90)</f>
        <v>50</v>
      </c>
      <c r="I86" s="131">
        <f>IF(PT_kom!H90=0," ",PT_kom!H90)</f>
        <v>65</v>
      </c>
      <c r="J86" s="131">
        <f>IF(PT_kom!I90=0," ",PT_kom!I90)</f>
        <v>942</v>
      </c>
      <c r="K86" s="130" t="str">
        <f>IF(PT_kom!J90=0," ",PT_kom!J90)</f>
        <v xml:space="preserve"> </v>
      </c>
      <c r="L86" s="130" t="str">
        <f>IF(PT_kom!K90=0," ",PT_kom!K90)</f>
        <v>0534 Gran (2001)</v>
      </c>
      <c r="M86" s="132">
        <f>IF(PT_kom!L90=0," ",PT_kom!L90)</f>
        <v>7.32484076433121E-2</v>
      </c>
      <c r="N86" s="132">
        <f>IF(PT_kom!M90=0," ",PT_kom!M90)</f>
        <v>0.30573248407643311</v>
      </c>
      <c r="O86" s="132">
        <f>IF(PT_kom!N90=0," ",PT_kom!N90)</f>
        <v>2.6539278131634821E-2</v>
      </c>
      <c r="P86" s="132">
        <f>IF(PT_kom!O90=0," ",PT_kom!O90)</f>
        <v>0.31210191082802546</v>
      </c>
      <c r="Q86" s="132">
        <f>IF(PT_kom!P90=0," ",PT_kom!P90)</f>
        <v>0.1602972399150743</v>
      </c>
      <c r="R86" s="132">
        <f>IF(PT_kom!Q90=0," ",PT_kom!Q90)</f>
        <v>5.3078556263269641E-2</v>
      </c>
      <c r="S86" s="132">
        <f>IF(PT_kom!R90=0," ",PT_kom!R90)</f>
        <v>6.9002123142250529E-2</v>
      </c>
      <c r="T86" s="132">
        <f>IF(PT_kom!S90=0," ",PT_kom!S90)</f>
        <v>1</v>
      </c>
      <c r="U86" s="60" t="str">
        <f>IF(PT_kom!T90=0," ",PT_kom!T90)</f>
        <v xml:space="preserve"> </v>
      </c>
    </row>
    <row r="87" spans="2:21">
      <c r="B87" s="130" t="str">
        <f>IF(PT_kom!A91=0," ",PT_kom!A91)</f>
        <v>0536 Søndre Land (2007)</v>
      </c>
      <c r="C87" s="131">
        <f>IF(PT_kom!B91=0," ",PT_kom!B91)</f>
        <v>2</v>
      </c>
      <c r="D87" s="131">
        <f>IF(PT_kom!C91=0," ",PT_kom!C91)</f>
        <v>19</v>
      </c>
      <c r="E87" s="131">
        <f>IF(PT_kom!D91=0," ",PT_kom!D91)</f>
        <v>1</v>
      </c>
      <c r="F87" s="131">
        <f>IF(PT_kom!E91=0," ",PT_kom!E91)</f>
        <v>14</v>
      </c>
      <c r="G87" s="131">
        <f>IF(PT_kom!F91=0," ",PT_kom!F91)</f>
        <v>20</v>
      </c>
      <c r="H87" s="131">
        <f>IF(PT_kom!G91=0," ",PT_kom!G91)</f>
        <v>1</v>
      </c>
      <c r="I87" s="131">
        <f>IF(PT_kom!H91=0," ",PT_kom!H91)</f>
        <v>10</v>
      </c>
      <c r="J87" s="131">
        <f>IF(PT_kom!I91=0," ",PT_kom!I91)</f>
        <v>67</v>
      </c>
      <c r="K87" s="130" t="str">
        <f>IF(PT_kom!J91=0," ",PT_kom!J91)</f>
        <v xml:space="preserve"> </v>
      </c>
      <c r="L87" s="130" t="str">
        <f>IF(PT_kom!K91=0," ",PT_kom!K91)</f>
        <v>0536 Søndre Land (2007)</v>
      </c>
      <c r="M87" s="132">
        <f>IF(PT_kom!L91=0," ",PT_kom!L91)</f>
        <v>2.9850746268656716E-2</v>
      </c>
      <c r="N87" s="132">
        <f>IF(PT_kom!M91=0," ",PT_kom!M91)</f>
        <v>0.28358208955223879</v>
      </c>
      <c r="O87" s="132">
        <f>IF(PT_kom!N91=0," ",PT_kom!N91)</f>
        <v>1.4925373134328358E-2</v>
      </c>
      <c r="P87" s="132">
        <f>IF(PT_kom!O91=0," ",PT_kom!O91)</f>
        <v>0.20895522388059701</v>
      </c>
      <c r="Q87" s="132">
        <f>IF(PT_kom!P91=0," ",PT_kom!P91)</f>
        <v>0.29850746268656714</v>
      </c>
      <c r="R87" s="132">
        <f>IF(PT_kom!Q91=0," ",PT_kom!Q91)</f>
        <v>1.4925373134328358E-2</v>
      </c>
      <c r="S87" s="132">
        <f>IF(PT_kom!R91=0," ",PT_kom!R91)</f>
        <v>0.14925373134328357</v>
      </c>
      <c r="T87" s="132">
        <f>IF(PT_kom!S91=0," ",PT_kom!S91)</f>
        <v>1</v>
      </c>
      <c r="U87" s="60" t="str">
        <f>IF(PT_kom!T91=0," ",PT_kom!T91)</f>
        <v xml:space="preserve"> </v>
      </c>
    </row>
    <row r="88" spans="2:21">
      <c r="B88" s="130" t="str">
        <f>IF(PT_kom!A92=0," ",PT_kom!A92)</f>
        <v>0538 Nordre Land (2007)</v>
      </c>
      <c r="C88" s="131">
        <f>IF(PT_kom!B92=0," ",PT_kom!B92)</f>
        <v>4</v>
      </c>
      <c r="D88" s="131">
        <f>IF(PT_kom!C92=0," ",PT_kom!C92)</f>
        <v>17</v>
      </c>
      <c r="E88" s="131">
        <f>IF(PT_kom!D92=0," ",PT_kom!D92)</f>
        <v>3</v>
      </c>
      <c r="F88" s="131">
        <f>IF(PT_kom!E92=0," ",PT_kom!E92)</f>
        <v>10</v>
      </c>
      <c r="G88" s="131">
        <f>IF(PT_kom!F92=0," ",PT_kom!F92)</f>
        <v>28</v>
      </c>
      <c r="H88" s="131">
        <f>IF(PT_kom!G92=0," ",PT_kom!G92)</f>
        <v>12</v>
      </c>
      <c r="I88" s="131" t="str">
        <f>IF(PT_kom!H92=0," ",PT_kom!H92)</f>
        <v xml:space="preserve"> </v>
      </c>
      <c r="J88" s="131">
        <f>IF(PT_kom!I92=0," ",PT_kom!I92)</f>
        <v>74</v>
      </c>
      <c r="K88" s="130" t="str">
        <f>IF(PT_kom!J92=0," ",PT_kom!J92)</f>
        <v xml:space="preserve"> </v>
      </c>
      <c r="L88" s="130" t="str">
        <f>IF(PT_kom!K92=0," ",PT_kom!K92)</f>
        <v>0538 Nordre Land (2007)</v>
      </c>
      <c r="M88" s="132">
        <f>IF(PT_kom!L92=0," ",PT_kom!L92)</f>
        <v>5.4054054054054057E-2</v>
      </c>
      <c r="N88" s="132">
        <f>IF(PT_kom!M92=0," ",PT_kom!M92)</f>
        <v>0.22972972972972974</v>
      </c>
      <c r="O88" s="132">
        <f>IF(PT_kom!N92=0," ",PT_kom!N92)</f>
        <v>4.0540540540540543E-2</v>
      </c>
      <c r="P88" s="132">
        <f>IF(PT_kom!O92=0," ",PT_kom!O92)</f>
        <v>0.13513513513513514</v>
      </c>
      <c r="Q88" s="132">
        <f>IF(PT_kom!P92=0," ",PT_kom!P92)</f>
        <v>0.3783783783783784</v>
      </c>
      <c r="R88" s="132">
        <f>IF(PT_kom!Q92=0," ",PT_kom!Q92)</f>
        <v>0.16216216216216217</v>
      </c>
      <c r="S88" s="132" t="str">
        <f>IF(PT_kom!R92=0," ",PT_kom!R92)</f>
        <v xml:space="preserve"> </v>
      </c>
      <c r="T88" s="132">
        <f>IF(PT_kom!S92=0," ",PT_kom!S92)</f>
        <v>1</v>
      </c>
      <c r="U88" s="60" t="str">
        <f>IF(PT_kom!T92=0," ",PT_kom!T92)</f>
        <v xml:space="preserve"> </v>
      </c>
    </row>
    <row r="89" spans="2:21">
      <c r="B89" s="130" t="str">
        <f>IF(PT_kom!A93=0," ",PT_kom!A93)</f>
        <v>0540 Sør-Aurdal (2008)</v>
      </c>
      <c r="C89" s="131">
        <f>IF(PT_kom!B93=0," ",PT_kom!B93)</f>
        <v>5</v>
      </c>
      <c r="D89" s="131">
        <f>IF(PT_kom!C93=0," ",PT_kom!C93)</f>
        <v>14</v>
      </c>
      <c r="E89" s="131">
        <f>IF(PT_kom!D93=0," ",PT_kom!D93)</f>
        <v>4</v>
      </c>
      <c r="F89" s="131">
        <f>IF(PT_kom!E93=0," ",PT_kom!E93)</f>
        <v>13</v>
      </c>
      <c r="G89" s="131">
        <f>IF(PT_kom!F93=0," ",PT_kom!F93)</f>
        <v>18</v>
      </c>
      <c r="H89" s="131">
        <f>IF(PT_kom!G93=0," ",PT_kom!G93)</f>
        <v>108</v>
      </c>
      <c r="I89" s="131">
        <f>IF(PT_kom!H93=0," ",PT_kom!H93)</f>
        <v>3</v>
      </c>
      <c r="J89" s="131">
        <f>IF(PT_kom!I93=0," ",PT_kom!I93)</f>
        <v>165</v>
      </c>
      <c r="K89" s="130" t="str">
        <f>IF(PT_kom!J93=0," ",PT_kom!J93)</f>
        <v xml:space="preserve"> </v>
      </c>
      <c r="L89" s="130" t="str">
        <f>IF(PT_kom!K93=0," ",PT_kom!K93)</f>
        <v>0540 Sør-Aurdal (2008)</v>
      </c>
      <c r="M89" s="132">
        <f>IF(PT_kom!L93=0," ",PT_kom!L93)</f>
        <v>3.0303030303030304E-2</v>
      </c>
      <c r="N89" s="132">
        <f>IF(PT_kom!M93=0," ",PT_kom!M93)</f>
        <v>8.4848484848484854E-2</v>
      </c>
      <c r="O89" s="132">
        <f>IF(PT_kom!N93=0," ",PT_kom!N93)</f>
        <v>2.4242424242424242E-2</v>
      </c>
      <c r="P89" s="132">
        <f>IF(PT_kom!O93=0," ",PT_kom!O93)</f>
        <v>7.8787878787878782E-2</v>
      </c>
      <c r="Q89" s="132">
        <f>IF(PT_kom!P93=0," ",PT_kom!P93)</f>
        <v>0.10909090909090909</v>
      </c>
      <c r="R89" s="132">
        <f>IF(PT_kom!Q93=0," ",PT_kom!Q93)</f>
        <v>0.65454545454545454</v>
      </c>
      <c r="S89" s="132">
        <f>IF(PT_kom!R93=0," ",PT_kom!R93)</f>
        <v>1.8181818181818181E-2</v>
      </c>
      <c r="T89" s="132">
        <f>IF(PT_kom!S93=0," ",PT_kom!S93)</f>
        <v>1</v>
      </c>
      <c r="U89" s="60" t="str">
        <f>IF(PT_kom!T93=0," ",PT_kom!T93)</f>
        <v xml:space="preserve"> </v>
      </c>
    </row>
    <row r="90" spans="2:21">
      <c r="B90" s="130" t="str">
        <f>IF(PT_kom!A94=0," ",PT_kom!A94)</f>
        <v>0541 Etnedal(2006)</v>
      </c>
      <c r="C90" s="131">
        <f>IF(PT_kom!B94=0," ",PT_kom!B94)</f>
        <v>5</v>
      </c>
      <c r="D90" s="131">
        <f>IF(PT_kom!C94=0," ",PT_kom!C94)</f>
        <v>20</v>
      </c>
      <c r="E90" s="131">
        <f>IF(PT_kom!D94=0," ",PT_kom!D94)</f>
        <v>13</v>
      </c>
      <c r="F90" s="131">
        <f>IF(PT_kom!E94=0," ",PT_kom!E94)</f>
        <v>50</v>
      </c>
      <c r="G90" s="131">
        <f>IF(PT_kom!F94=0," ",PT_kom!F94)</f>
        <v>13</v>
      </c>
      <c r="H90" s="131">
        <f>IF(PT_kom!G94=0," ",PT_kom!G94)</f>
        <v>6</v>
      </c>
      <c r="I90" s="131">
        <f>IF(PT_kom!H94=0," ",PT_kom!H94)</f>
        <v>5</v>
      </c>
      <c r="J90" s="131">
        <f>IF(PT_kom!I94=0," ",PT_kom!I94)</f>
        <v>112</v>
      </c>
      <c r="K90" s="130" t="str">
        <f>IF(PT_kom!J94=0," ",PT_kom!J94)</f>
        <v xml:space="preserve"> </v>
      </c>
      <c r="L90" s="130" t="str">
        <f>IF(PT_kom!K94=0," ",PT_kom!K94)</f>
        <v>0541 Etnedal(2006)</v>
      </c>
      <c r="M90" s="132">
        <f>IF(PT_kom!L94=0," ",PT_kom!L94)</f>
        <v>4.4642857142857144E-2</v>
      </c>
      <c r="N90" s="132">
        <f>IF(PT_kom!M94=0," ",PT_kom!M94)</f>
        <v>0.17857142857142858</v>
      </c>
      <c r="O90" s="132">
        <f>IF(PT_kom!N94=0," ",PT_kom!N94)</f>
        <v>0.11607142857142858</v>
      </c>
      <c r="P90" s="132">
        <f>IF(PT_kom!O94=0," ",PT_kom!O94)</f>
        <v>0.44642857142857145</v>
      </c>
      <c r="Q90" s="132">
        <f>IF(PT_kom!P94=0," ",PT_kom!P94)</f>
        <v>0.11607142857142858</v>
      </c>
      <c r="R90" s="132">
        <f>IF(PT_kom!Q94=0," ",PT_kom!Q94)</f>
        <v>5.3571428571428568E-2</v>
      </c>
      <c r="S90" s="132">
        <f>IF(PT_kom!R94=0," ",PT_kom!R94)</f>
        <v>4.4642857142857144E-2</v>
      </c>
      <c r="T90" s="132">
        <f>IF(PT_kom!S94=0," ",PT_kom!S94)</f>
        <v>1</v>
      </c>
      <c r="U90" s="60" t="str">
        <f>IF(PT_kom!T94=0," ",PT_kom!T94)</f>
        <v xml:space="preserve"> </v>
      </c>
    </row>
    <row r="91" spans="2:21">
      <c r="B91" s="130" t="str">
        <f>IF(PT_kom!A95=0," ",PT_kom!A95)</f>
        <v>0542 Nord-Aurdal (2008)</v>
      </c>
      <c r="C91" s="131">
        <f>IF(PT_kom!B95=0," ",PT_kom!B95)</f>
        <v>12</v>
      </c>
      <c r="D91" s="131">
        <f>IF(PT_kom!C95=0," ",PT_kom!C95)</f>
        <v>12</v>
      </c>
      <c r="E91" s="131">
        <f>IF(PT_kom!D95=0," ",PT_kom!D95)</f>
        <v>5</v>
      </c>
      <c r="F91" s="131">
        <f>IF(PT_kom!E95=0," ",PT_kom!E95)</f>
        <v>26</v>
      </c>
      <c r="G91" s="131">
        <f>IF(PT_kom!F95=0," ",PT_kom!F95)</f>
        <v>12</v>
      </c>
      <c r="H91" s="131">
        <f>IF(PT_kom!G95=0," ",PT_kom!G95)</f>
        <v>11</v>
      </c>
      <c r="I91" s="131">
        <f>IF(PT_kom!H95=0," ",PT_kom!H95)</f>
        <v>2</v>
      </c>
      <c r="J91" s="131">
        <f>IF(PT_kom!I95=0," ",PT_kom!I95)</f>
        <v>80</v>
      </c>
      <c r="K91" s="130" t="str">
        <f>IF(PT_kom!J95=0," ",PT_kom!J95)</f>
        <v xml:space="preserve"> </v>
      </c>
      <c r="L91" s="130" t="str">
        <f>IF(PT_kom!K95=0," ",PT_kom!K95)</f>
        <v>0542 Nord-Aurdal (2008)</v>
      </c>
      <c r="M91" s="132">
        <f>IF(PT_kom!L95=0," ",PT_kom!L95)</f>
        <v>0.15</v>
      </c>
      <c r="N91" s="132">
        <f>IF(PT_kom!M95=0," ",PT_kom!M95)</f>
        <v>0.15</v>
      </c>
      <c r="O91" s="132">
        <f>IF(PT_kom!N95=0," ",PT_kom!N95)</f>
        <v>6.25E-2</v>
      </c>
      <c r="P91" s="132">
        <f>IF(PT_kom!O95=0," ",PT_kom!O95)</f>
        <v>0.32500000000000001</v>
      </c>
      <c r="Q91" s="132">
        <f>IF(PT_kom!P95=0," ",PT_kom!P95)</f>
        <v>0.15</v>
      </c>
      <c r="R91" s="132">
        <f>IF(PT_kom!Q95=0," ",PT_kom!Q95)</f>
        <v>0.13750000000000001</v>
      </c>
      <c r="S91" s="132">
        <f>IF(PT_kom!R95=0," ",PT_kom!R95)</f>
        <v>2.5000000000000001E-2</v>
      </c>
      <c r="T91" s="132">
        <f>IF(PT_kom!S95=0," ",PT_kom!S95)</f>
        <v>1</v>
      </c>
      <c r="U91" s="60" t="str">
        <f>IF(PT_kom!T95=0," ",PT_kom!T95)</f>
        <v xml:space="preserve"> </v>
      </c>
    </row>
    <row r="92" spans="2:21">
      <c r="B92" s="130" t="str">
        <f>IF(PT_kom!A96=0," ",PT_kom!A96)</f>
        <v>0543 Vestre Slidre (2009)</v>
      </c>
      <c r="C92" s="131">
        <f>IF(PT_kom!B96=0," ",PT_kom!B96)</f>
        <v>3</v>
      </c>
      <c r="D92" s="131">
        <f>IF(PT_kom!C96=0," ",PT_kom!C96)</f>
        <v>6</v>
      </c>
      <c r="E92" s="131">
        <f>IF(PT_kom!D96=0," ",PT_kom!D96)</f>
        <v>1</v>
      </c>
      <c r="F92" s="131">
        <f>IF(PT_kom!E96=0," ",PT_kom!E96)</f>
        <v>20</v>
      </c>
      <c r="G92" s="131">
        <f>IF(PT_kom!F96=0," ",PT_kom!F96)</f>
        <v>9</v>
      </c>
      <c r="H92" s="131">
        <f>IF(PT_kom!G96=0," ",PT_kom!G96)</f>
        <v>7</v>
      </c>
      <c r="I92" s="131">
        <f>IF(PT_kom!H96=0," ",PT_kom!H96)</f>
        <v>1</v>
      </c>
      <c r="J92" s="131">
        <f>IF(PT_kom!I96=0," ",PT_kom!I96)</f>
        <v>47</v>
      </c>
      <c r="K92" s="130" t="str">
        <f>IF(PT_kom!J96=0," ",PT_kom!J96)</f>
        <v xml:space="preserve"> </v>
      </c>
      <c r="L92" s="130" t="str">
        <f>IF(PT_kom!K96=0," ",PT_kom!K96)</f>
        <v>0543 Vestre Slidre (2009)</v>
      </c>
      <c r="M92" s="132">
        <f>IF(PT_kom!L96=0," ",PT_kom!L96)</f>
        <v>6.3829787234042548E-2</v>
      </c>
      <c r="N92" s="132">
        <f>IF(PT_kom!M96=0," ",PT_kom!M96)</f>
        <v>0.1276595744680851</v>
      </c>
      <c r="O92" s="132">
        <f>IF(PT_kom!N96=0," ",PT_kom!N96)</f>
        <v>2.1276595744680851E-2</v>
      </c>
      <c r="P92" s="132">
        <f>IF(PT_kom!O96=0," ",PT_kom!O96)</f>
        <v>0.42553191489361702</v>
      </c>
      <c r="Q92" s="132">
        <f>IF(PT_kom!P96=0," ",PT_kom!P96)</f>
        <v>0.19148936170212766</v>
      </c>
      <c r="R92" s="132">
        <f>IF(PT_kom!Q96=0," ",PT_kom!Q96)</f>
        <v>0.14893617021276595</v>
      </c>
      <c r="S92" s="132">
        <f>IF(PT_kom!R96=0," ",PT_kom!R96)</f>
        <v>2.1276595744680851E-2</v>
      </c>
      <c r="T92" s="132">
        <f>IF(PT_kom!S96=0," ",PT_kom!S96)</f>
        <v>1</v>
      </c>
      <c r="U92" s="60" t="str">
        <f>IF(PT_kom!T96=0," ",PT_kom!T96)</f>
        <v xml:space="preserve"> </v>
      </c>
    </row>
    <row r="93" spans="2:21">
      <c r="B93" s="130" t="str">
        <f>IF(PT_kom!A97=0," ",PT_kom!A97)</f>
        <v>0544 Øystre Slidre (2005)</v>
      </c>
      <c r="C93" s="131">
        <f>IF(PT_kom!B97=0," ",PT_kom!B97)</f>
        <v>5</v>
      </c>
      <c r="D93" s="131">
        <f>IF(PT_kom!C97=0," ",PT_kom!C97)</f>
        <v>20</v>
      </c>
      <c r="E93" s="131">
        <f>IF(PT_kom!D97=0," ",PT_kom!D97)</f>
        <v>3</v>
      </c>
      <c r="F93" s="131">
        <f>IF(PT_kom!E97=0," ",PT_kom!E97)</f>
        <v>26</v>
      </c>
      <c r="G93" s="131">
        <f>IF(PT_kom!F97=0," ",PT_kom!F97)</f>
        <v>17</v>
      </c>
      <c r="H93" s="131">
        <f>IF(PT_kom!G97=0," ",PT_kom!G97)</f>
        <v>24</v>
      </c>
      <c r="I93" s="131" t="str">
        <f>IF(PT_kom!H97=0," ",PT_kom!H97)</f>
        <v xml:space="preserve"> </v>
      </c>
      <c r="J93" s="131">
        <f>IF(PT_kom!I97=0," ",PT_kom!I97)</f>
        <v>95</v>
      </c>
      <c r="K93" s="130" t="str">
        <f>IF(PT_kom!J97=0," ",PT_kom!J97)</f>
        <v xml:space="preserve"> </v>
      </c>
      <c r="L93" s="130" t="str">
        <f>IF(PT_kom!K97=0," ",PT_kom!K97)</f>
        <v>0544 Øystre Slidre (2005)</v>
      </c>
      <c r="M93" s="132">
        <f>IF(PT_kom!L97=0," ",PT_kom!L97)</f>
        <v>5.2631578947368418E-2</v>
      </c>
      <c r="N93" s="132">
        <f>IF(PT_kom!M97=0," ",PT_kom!M97)</f>
        <v>0.21052631578947367</v>
      </c>
      <c r="O93" s="132">
        <f>IF(PT_kom!N97=0," ",PT_kom!N97)</f>
        <v>3.1578947368421054E-2</v>
      </c>
      <c r="P93" s="132">
        <f>IF(PT_kom!O97=0," ",PT_kom!O97)</f>
        <v>0.27368421052631581</v>
      </c>
      <c r="Q93" s="132">
        <f>IF(PT_kom!P97=0," ",PT_kom!P97)</f>
        <v>0.17894736842105263</v>
      </c>
      <c r="R93" s="132">
        <f>IF(PT_kom!Q97=0," ",PT_kom!Q97)</f>
        <v>0.25263157894736843</v>
      </c>
      <c r="S93" s="132" t="str">
        <f>IF(PT_kom!R97=0," ",PT_kom!R97)</f>
        <v xml:space="preserve"> </v>
      </c>
      <c r="T93" s="132">
        <f>IF(PT_kom!S97=0," ",PT_kom!S97)</f>
        <v>1</v>
      </c>
      <c r="U93" s="60" t="str">
        <f>IF(PT_kom!T97=0," ",PT_kom!T97)</f>
        <v xml:space="preserve"> </v>
      </c>
    </row>
    <row r="94" spans="2:21">
      <c r="B94" s="130" t="str">
        <f>IF(PT_kom!A98=0," ",PT_kom!A98)</f>
        <v>0545 Vang (2004)</v>
      </c>
      <c r="C94" s="131">
        <f>IF(PT_kom!B98=0," ",PT_kom!B98)</f>
        <v>4</v>
      </c>
      <c r="D94" s="131">
        <f>IF(PT_kom!C98=0," ",PT_kom!C98)</f>
        <v>16</v>
      </c>
      <c r="E94" s="131">
        <f>IF(PT_kom!D98=0," ",PT_kom!D98)</f>
        <v>28</v>
      </c>
      <c r="F94" s="131">
        <f>IF(PT_kom!E98=0," ",PT_kom!E98)</f>
        <v>79</v>
      </c>
      <c r="G94" s="131">
        <f>IF(PT_kom!F98=0," ",PT_kom!F98)</f>
        <v>13</v>
      </c>
      <c r="H94" s="131">
        <f>IF(PT_kom!G98=0," ",PT_kom!G98)</f>
        <v>26</v>
      </c>
      <c r="I94" s="131" t="str">
        <f>IF(PT_kom!H98=0," ",PT_kom!H98)</f>
        <v xml:space="preserve"> </v>
      </c>
      <c r="J94" s="131">
        <f>IF(PT_kom!I98=0," ",PT_kom!I98)</f>
        <v>166</v>
      </c>
      <c r="K94" s="130" t="str">
        <f>IF(PT_kom!J98=0," ",PT_kom!J98)</f>
        <v xml:space="preserve"> </v>
      </c>
      <c r="L94" s="130" t="str">
        <f>IF(PT_kom!K98=0," ",PT_kom!K98)</f>
        <v>0545 Vang (2004)</v>
      </c>
      <c r="M94" s="132">
        <f>IF(PT_kom!L98=0," ",PT_kom!L98)</f>
        <v>2.4096385542168676E-2</v>
      </c>
      <c r="N94" s="132">
        <f>IF(PT_kom!M98=0," ",PT_kom!M98)</f>
        <v>9.6385542168674704E-2</v>
      </c>
      <c r="O94" s="132">
        <f>IF(PT_kom!N98=0," ",PT_kom!N98)</f>
        <v>0.16867469879518071</v>
      </c>
      <c r="P94" s="132">
        <f>IF(PT_kom!O98=0," ",PT_kom!O98)</f>
        <v>0.4759036144578313</v>
      </c>
      <c r="Q94" s="132">
        <f>IF(PT_kom!P98=0," ",PT_kom!P98)</f>
        <v>7.8313253012048195E-2</v>
      </c>
      <c r="R94" s="132">
        <f>IF(PT_kom!Q98=0," ",PT_kom!Q98)</f>
        <v>0.15662650602409639</v>
      </c>
      <c r="S94" s="132" t="str">
        <f>IF(PT_kom!R98=0," ",PT_kom!R98)</f>
        <v xml:space="preserve"> </v>
      </c>
      <c r="T94" s="132">
        <f>IF(PT_kom!S98=0," ",PT_kom!S98)</f>
        <v>1</v>
      </c>
      <c r="U94" s="60" t="str">
        <f>IF(PT_kom!T98=0," ",PT_kom!T98)</f>
        <v xml:space="preserve"> </v>
      </c>
    </row>
    <row r="95" spans="2:21">
      <c r="B95" s="130" t="str">
        <f>IF(PT_kom!A99=0," ",PT_kom!A99)</f>
        <v>0602 Drammen(2008)</v>
      </c>
      <c r="C95" s="131">
        <f>IF(PT_kom!B99=0," ",PT_kom!B99)</f>
        <v>4</v>
      </c>
      <c r="D95" s="131">
        <f>IF(PT_kom!C99=0," ",PT_kom!C99)</f>
        <v>5</v>
      </c>
      <c r="E95" s="131" t="str">
        <f>IF(PT_kom!D99=0," ",PT_kom!D99)</f>
        <v xml:space="preserve"> </v>
      </c>
      <c r="F95" s="131">
        <f>IF(PT_kom!E99=0," ",PT_kom!E99)</f>
        <v>4</v>
      </c>
      <c r="G95" s="131">
        <f>IF(PT_kom!F99=0," ",PT_kom!F99)</f>
        <v>7</v>
      </c>
      <c r="H95" s="131">
        <f>IF(PT_kom!G99=0," ",PT_kom!G99)</f>
        <v>58</v>
      </c>
      <c r="I95" s="131">
        <f>IF(PT_kom!H99=0," ",PT_kom!H99)</f>
        <v>116</v>
      </c>
      <c r="J95" s="131">
        <f>IF(PT_kom!I99=0," ",PT_kom!I99)</f>
        <v>194</v>
      </c>
      <c r="K95" s="130" t="str">
        <f>IF(PT_kom!J99=0," ",PT_kom!J99)</f>
        <v xml:space="preserve"> </v>
      </c>
      <c r="L95" s="130" t="str">
        <f>IF(PT_kom!K99=0," ",PT_kom!K99)</f>
        <v>0602 Drammen(2008)</v>
      </c>
      <c r="M95" s="132">
        <f>IF(PT_kom!L99=0," ",PT_kom!L99)</f>
        <v>2.0618556701030927E-2</v>
      </c>
      <c r="N95" s="132">
        <f>IF(PT_kom!M99=0," ",PT_kom!M99)</f>
        <v>2.5773195876288658E-2</v>
      </c>
      <c r="O95" s="132" t="str">
        <f>IF(PT_kom!N99=0," ",PT_kom!N99)</f>
        <v xml:space="preserve"> </v>
      </c>
      <c r="P95" s="132">
        <f>IF(PT_kom!O99=0," ",PT_kom!O99)</f>
        <v>2.0618556701030927E-2</v>
      </c>
      <c r="Q95" s="132">
        <f>IF(PT_kom!P99=0," ",PT_kom!P99)</f>
        <v>3.608247422680412E-2</v>
      </c>
      <c r="R95" s="132">
        <f>IF(PT_kom!Q99=0," ",PT_kom!Q99)</f>
        <v>0.29896907216494845</v>
      </c>
      <c r="S95" s="132">
        <f>IF(PT_kom!R99=0," ",PT_kom!R99)</f>
        <v>0.59793814432989689</v>
      </c>
      <c r="T95" s="132">
        <f>IF(PT_kom!S99=0," ",PT_kom!S99)</f>
        <v>1</v>
      </c>
      <c r="U95" s="60" t="str">
        <f>IF(PT_kom!T99=0," ",PT_kom!T99)</f>
        <v xml:space="preserve"> </v>
      </c>
    </row>
    <row r="96" spans="2:21">
      <c r="B96" s="130" t="str">
        <f>IF(PT_kom!A100=0," ",PT_kom!A100)</f>
        <v>0604 Kongsberg(2003)</v>
      </c>
      <c r="C96" s="131">
        <f>IF(PT_kom!B100=0," ",PT_kom!B100)</f>
        <v>18</v>
      </c>
      <c r="D96" s="131">
        <f>IF(PT_kom!C100=0," ",PT_kom!C100)</f>
        <v>76</v>
      </c>
      <c r="E96" s="131" t="str">
        <f>IF(PT_kom!D100=0," ",PT_kom!D100)</f>
        <v xml:space="preserve"> </v>
      </c>
      <c r="F96" s="131">
        <f>IF(PT_kom!E100=0," ",PT_kom!E100)</f>
        <v>27</v>
      </c>
      <c r="G96" s="131">
        <f>IF(PT_kom!F100=0," ",PT_kom!F100)</f>
        <v>27</v>
      </c>
      <c r="H96" s="131">
        <f>IF(PT_kom!G100=0," ",PT_kom!G100)</f>
        <v>5</v>
      </c>
      <c r="I96" s="131">
        <f>IF(PT_kom!H100=0," ",PT_kom!H100)</f>
        <v>4</v>
      </c>
      <c r="J96" s="131">
        <f>IF(PT_kom!I100=0," ",PT_kom!I100)</f>
        <v>157</v>
      </c>
      <c r="K96" s="130" t="str">
        <f>IF(PT_kom!J100=0," ",PT_kom!J100)</f>
        <v xml:space="preserve"> </v>
      </c>
      <c r="L96" s="130" t="str">
        <f>IF(PT_kom!K100=0," ",PT_kom!K100)</f>
        <v>0604 Kongsberg(2003)</v>
      </c>
      <c r="M96" s="132">
        <f>IF(PT_kom!L100=0," ",PT_kom!L100)</f>
        <v>0.11464968152866242</v>
      </c>
      <c r="N96" s="132">
        <f>IF(PT_kom!M100=0," ",PT_kom!M100)</f>
        <v>0.48407643312101911</v>
      </c>
      <c r="O96" s="132" t="str">
        <f>IF(PT_kom!N100=0," ",PT_kom!N100)</f>
        <v xml:space="preserve"> </v>
      </c>
      <c r="P96" s="132">
        <f>IF(PT_kom!O100=0," ",PT_kom!O100)</f>
        <v>0.17197452229299362</v>
      </c>
      <c r="Q96" s="132">
        <f>IF(PT_kom!P100=0," ",PT_kom!P100)</f>
        <v>0.17197452229299362</v>
      </c>
      <c r="R96" s="132">
        <f>IF(PT_kom!Q100=0," ",PT_kom!Q100)</f>
        <v>3.1847133757961783E-2</v>
      </c>
      <c r="S96" s="132">
        <f>IF(PT_kom!R100=0," ",PT_kom!R100)</f>
        <v>2.5477707006369428E-2</v>
      </c>
      <c r="T96" s="132">
        <f>IF(PT_kom!S100=0," ",PT_kom!S100)</f>
        <v>1</v>
      </c>
      <c r="U96" s="60" t="str">
        <f>IF(PT_kom!T100=0," ",PT_kom!T100)</f>
        <v xml:space="preserve"> </v>
      </c>
    </row>
    <row r="97" spans="2:21">
      <c r="B97" s="130" t="str">
        <f>IF(PT_kom!A101=0," ",PT_kom!A101)</f>
        <v>0605 Ringerike(2004)</v>
      </c>
      <c r="C97" s="131">
        <f>IF(PT_kom!B101=0," ",PT_kom!B101)</f>
        <v>15</v>
      </c>
      <c r="D97" s="131">
        <f>IF(PT_kom!C101=0," ",PT_kom!C101)</f>
        <v>89</v>
      </c>
      <c r="E97" s="131">
        <f>IF(PT_kom!D101=0," ",PT_kom!D101)</f>
        <v>1</v>
      </c>
      <c r="F97" s="131">
        <f>IF(PT_kom!E101=0," ",PT_kom!E101)</f>
        <v>32</v>
      </c>
      <c r="G97" s="131">
        <f>IF(PT_kom!F101=0," ",PT_kom!F101)</f>
        <v>91</v>
      </c>
      <c r="H97" s="131">
        <f>IF(PT_kom!G101=0," ",PT_kom!G101)</f>
        <v>34</v>
      </c>
      <c r="I97" s="131">
        <f>IF(PT_kom!H101=0," ",PT_kom!H101)</f>
        <v>41</v>
      </c>
      <c r="J97" s="131">
        <f>IF(PT_kom!I101=0," ",PT_kom!I101)</f>
        <v>303</v>
      </c>
      <c r="K97" s="130" t="str">
        <f>IF(PT_kom!J101=0," ",PT_kom!J101)</f>
        <v xml:space="preserve"> </v>
      </c>
      <c r="L97" s="130" t="str">
        <f>IF(PT_kom!K101=0," ",PT_kom!K101)</f>
        <v>0605 Ringerike(2004)</v>
      </c>
      <c r="M97" s="132">
        <f>IF(PT_kom!L101=0," ",PT_kom!L101)</f>
        <v>4.9504950495049507E-2</v>
      </c>
      <c r="N97" s="132">
        <f>IF(PT_kom!M101=0," ",PT_kom!M101)</f>
        <v>0.29372937293729373</v>
      </c>
      <c r="O97" s="132">
        <f>IF(PT_kom!N101=0," ",PT_kom!N101)</f>
        <v>3.3003300330033004E-3</v>
      </c>
      <c r="P97" s="132">
        <f>IF(PT_kom!O101=0," ",PT_kom!O101)</f>
        <v>0.10561056105610561</v>
      </c>
      <c r="Q97" s="132">
        <f>IF(PT_kom!P101=0," ",PT_kom!P101)</f>
        <v>0.30033003300330036</v>
      </c>
      <c r="R97" s="132">
        <f>IF(PT_kom!Q101=0," ",PT_kom!Q101)</f>
        <v>0.11221122112211221</v>
      </c>
      <c r="S97" s="132">
        <f>IF(PT_kom!R101=0," ",PT_kom!R101)</f>
        <v>0.13531353135313531</v>
      </c>
      <c r="T97" s="132">
        <f>IF(PT_kom!S101=0," ",PT_kom!S101)</f>
        <v>1</v>
      </c>
      <c r="U97" s="60" t="str">
        <f>IF(PT_kom!T101=0," ",PT_kom!T101)</f>
        <v xml:space="preserve"> </v>
      </c>
    </row>
    <row r="98" spans="2:21">
      <c r="B98" s="130" t="str">
        <f>IF(PT_kom!A102=0," ",PT_kom!A102)</f>
        <v>0612 Hole (2003)</v>
      </c>
      <c r="C98" s="131">
        <f>IF(PT_kom!B102=0," ",PT_kom!B102)</f>
        <v>21</v>
      </c>
      <c r="D98" s="131">
        <f>IF(PT_kom!C102=0," ",PT_kom!C102)</f>
        <v>86</v>
      </c>
      <c r="E98" s="131">
        <f>IF(PT_kom!D102=0," ",PT_kom!D102)</f>
        <v>6</v>
      </c>
      <c r="F98" s="131">
        <f>IF(PT_kom!E102=0," ",PT_kom!E102)</f>
        <v>47</v>
      </c>
      <c r="G98" s="131">
        <f>IF(PT_kom!F102=0," ",PT_kom!F102)</f>
        <v>32</v>
      </c>
      <c r="H98" s="131">
        <f>IF(PT_kom!G102=0," ",PT_kom!G102)</f>
        <v>15</v>
      </c>
      <c r="I98" s="131">
        <f>IF(PT_kom!H102=0," ",PT_kom!H102)</f>
        <v>2</v>
      </c>
      <c r="J98" s="131">
        <f>IF(PT_kom!I102=0," ",PT_kom!I102)</f>
        <v>209</v>
      </c>
      <c r="K98" s="130" t="str">
        <f>IF(PT_kom!J102=0," ",PT_kom!J102)</f>
        <v xml:space="preserve"> </v>
      </c>
      <c r="L98" s="130" t="str">
        <f>IF(PT_kom!K102=0," ",PT_kom!K102)</f>
        <v>0612 Hole (2003)</v>
      </c>
      <c r="M98" s="132">
        <f>IF(PT_kom!L102=0," ",PT_kom!L102)</f>
        <v>0.10047846889952153</v>
      </c>
      <c r="N98" s="132">
        <f>IF(PT_kom!M102=0," ",PT_kom!M102)</f>
        <v>0.41148325358851673</v>
      </c>
      <c r="O98" s="132">
        <f>IF(PT_kom!N102=0," ",PT_kom!N102)</f>
        <v>2.8708133971291867E-2</v>
      </c>
      <c r="P98" s="132">
        <f>IF(PT_kom!O102=0," ",PT_kom!O102)</f>
        <v>0.22488038277511962</v>
      </c>
      <c r="Q98" s="132">
        <f>IF(PT_kom!P102=0," ",PT_kom!P102)</f>
        <v>0.15311004784688995</v>
      </c>
      <c r="R98" s="132">
        <f>IF(PT_kom!Q102=0," ",PT_kom!Q102)</f>
        <v>7.1770334928229665E-2</v>
      </c>
      <c r="S98" s="132">
        <f>IF(PT_kom!R102=0," ",PT_kom!R102)</f>
        <v>9.5693779904306216E-3</v>
      </c>
      <c r="T98" s="132">
        <f>IF(PT_kom!S102=0," ",PT_kom!S102)</f>
        <v>1</v>
      </c>
      <c r="U98" s="60" t="str">
        <f>IF(PT_kom!T102=0," ",PT_kom!T102)</f>
        <v xml:space="preserve"> </v>
      </c>
    </row>
    <row r="99" spans="2:21">
      <c r="B99" s="130" t="str">
        <f>IF(PT_kom!A103=0," ",PT_kom!A103)</f>
        <v>0615 Flå(2008)</v>
      </c>
      <c r="C99" s="131">
        <f>IF(PT_kom!B103=0," ",PT_kom!B103)</f>
        <v>3</v>
      </c>
      <c r="D99" s="131">
        <f>IF(PT_kom!C103=0," ",PT_kom!C103)</f>
        <v>26</v>
      </c>
      <c r="E99" s="131">
        <f>IF(PT_kom!D103=0," ",PT_kom!D103)</f>
        <v>1</v>
      </c>
      <c r="F99" s="131">
        <f>IF(PT_kom!E103=0," ",PT_kom!E103)</f>
        <v>7</v>
      </c>
      <c r="G99" s="131">
        <f>IF(PT_kom!F103=0," ",PT_kom!F103)</f>
        <v>7</v>
      </c>
      <c r="H99" s="131">
        <f>IF(PT_kom!G103=0," ",PT_kom!G103)</f>
        <v>7</v>
      </c>
      <c r="I99" s="131">
        <f>IF(PT_kom!H103=0," ",PT_kom!H103)</f>
        <v>1</v>
      </c>
      <c r="J99" s="131">
        <f>IF(PT_kom!I103=0," ",PT_kom!I103)</f>
        <v>52</v>
      </c>
      <c r="K99" s="130" t="str">
        <f>IF(PT_kom!J103=0," ",PT_kom!J103)</f>
        <v xml:space="preserve"> </v>
      </c>
      <c r="L99" s="130" t="str">
        <f>IF(PT_kom!K103=0," ",PT_kom!K103)</f>
        <v>0615 Flå(2008)</v>
      </c>
      <c r="M99" s="132">
        <f>IF(PT_kom!L103=0," ",PT_kom!L103)</f>
        <v>5.7692307692307696E-2</v>
      </c>
      <c r="N99" s="132">
        <f>IF(PT_kom!M103=0," ",PT_kom!M103)</f>
        <v>0.5</v>
      </c>
      <c r="O99" s="132">
        <f>IF(PT_kom!N103=0," ",PT_kom!N103)</f>
        <v>1.9230769230769232E-2</v>
      </c>
      <c r="P99" s="132">
        <f>IF(PT_kom!O103=0," ",PT_kom!O103)</f>
        <v>0.13461538461538461</v>
      </c>
      <c r="Q99" s="132">
        <f>IF(PT_kom!P103=0," ",PT_kom!P103)</f>
        <v>0.13461538461538461</v>
      </c>
      <c r="R99" s="132">
        <f>IF(PT_kom!Q103=0," ",PT_kom!Q103)</f>
        <v>0.13461538461538461</v>
      </c>
      <c r="S99" s="132">
        <f>IF(PT_kom!R103=0," ",PT_kom!R103)</f>
        <v>1.9230769230769232E-2</v>
      </c>
      <c r="T99" s="132">
        <f>IF(PT_kom!S103=0," ",PT_kom!S103)</f>
        <v>1</v>
      </c>
      <c r="U99" s="60" t="str">
        <f>IF(PT_kom!T103=0," ",PT_kom!T103)</f>
        <v xml:space="preserve"> </v>
      </c>
    </row>
    <row r="100" spans="2:21">
      <c r="B100" s="130" t="str">
        <f>IF(PT_kom!A104=0," ",PT_kom!A104)</f>
        <v>0616 Nes(2008)</v>
      </c>
      <c r="C100" s="131">
        <f>IF(PT_kom!B104=0," ",PT_kom!B104)</f>
        <v>1</v>
      </c>
      <c r="D100" s="131">
        <f>IF(PT_kom!C104=0," ",PT_kom!C104)</f>
        <v>13</v>
      </c>
      <c r="E100" s="131">
        <f>IF(PT_kom!D104=0," ",PT_kom!D104)</f>
        <v>19</v>
      </c>
      <c r="F100" s="131">
        <f>IF(PT_kom!E104=0," ",PT_kom!E104)</f>
        <v>34</v>
      </c>
      <c r="G100" s="131">
        <f>IF(PT_kom!F104=0," ",PT_kom!F104)</f>
        <v>18</v>
      </c>
      <c r="H100" s="131">
        <f>IF(PT_kom!G104=0," ",PT_kom!G104)</f>
        <v>13</v>
      </c>
      <c r="I100" s="131">
        <f>IF(PT_kom!H104=0," ",PT_kom!H104)</f>
        <v>11</v>
      </c>
      <c r="J100" s="131">
        <f>IF(PT_kom!I104=0," ",PT_kom!I104)</f>
        <v>109</v>
      </c>
      <c r="K100" s="130" t="str">
        <f>IF(PT_kom!J104=0," ",PT_kom!J104)</f>
        <v xml:space="preserve"> </v>
      </c>
      <c r="L100" s="130" t="str">
        <f>IF(PT_kom!K104=0," ",PT_kom!K104)</f>
        <v>0616 Nes(2008)</v>
      </c>
      <c r="M100" s="132">
        <f>IF(PT_kom!L104=0," ",PT_kom!L104)</f>
        <v>9.1743119266055051E-3</v>
      </c>
      <c r="N100" s="132">
        <f>IF(PT_kom!M104=0," ",PT_kom!M104)</f>
        <v>0.11926605504587157</v>
      </c>
      <c r="O100" s="132">
        <f>IF(PT_kom!N104=0," ",PT_kom!N104)</f>
        <v>0.1743119266055046</v>
      </c>
      <c r="P100" s="132">
        <f>IF(PT_kom!O104=0," ",PT_kom!O104)</f>
        <v>0.31192660550458717</v>
      </c>
      <c r="Q100" s="132">
        <f>IF(PT_kom!P104=0," ",PT_kom!P104)</f>
        <v>0.16513761467889909</v>
      </c>
      <c r="R100" s="132">
        <f>IF(PT_kom!Q104=0," ",PT_kom!Q104)</f>
        <v>0.11926605504587157</v>
      </c>
      <c r="S100" s="132">
        <f>IF(PT_kom!R104=0," ",PT_kom!R104)</f>
        <v>0.10091743119266056</v>
      </c>
      <c r="T100" s="132">
        <f>IF(PT_kom!S104=0," ",PT_kom!S104)</f>
        <v>1</v>
      </c>
      <c r="U100" s="60" t="str">
        <f>IF(PT_kom!T104=0," ",PT_kom!T104)</f>
        <v xml:space="preserve"> </v>
      </c>
    </row>
    <row r="101" spans="2:21">
      <c r="B101" s="130" t="str">
        <f>IF(PT_kom!A105=0," ",PT_kom!A105)</f>
        <v>0617 Gol(2009)</v>
      </c>
      <c r="C101" s="131">
        <f>IF(PT_kom!B105=0," ",PT_kom!B105)</f>
        <v>2</v>
      </c>
      <c r="D101" s="131">
        <f>IF(PT_kom!C105=0," ",PT_kom!C105)</f>
        <v>4</v>
      </c>
      <c r="E101" s="131">
        <f>IF(PT_kom!D105=0," ",PT_kom!D105)</f>
        <v>10</v>
      </c>
      <c r="F101" s="131">
        <f>IF(PT_kom!E105=0," ",PT_kom!E105)</f>
        <v>9</v>
      </c>
      <c r="G101" s="131">
        <f>IF(PT_kom!F105=0," ",PT_kom!F105)</f>
        <v>14</v>
      </c>
      <c r="H101" s="131">
        <f>IF(PT_kom!G105=0," ",PT_kom!G105)</f>
        <v>25</v>
      </c>
      <c r="I101" s="131">
        <f>IF(PT_kom!H105=0," ",PT_kom!H105)</f>
        <v>22</v>
      </c>
      <c r="J101" s="131">
        <f>IF(PT_kom!I105=0," ",PT_kom!I105)</f>
        <v>86</v>
      </c>
      <c r="K101" s="130" t="str">
        <f>IF(PT_kom!J105=0," ",PT_kom!J105)</f>
        <v xml:space="preserve"> </v>
      </c>
      <c r="L101" s="130" t="str">
        <f>IF(PT_kom!K105=0," ",PT_kom!K105)</f>
        <v>0617 Gol(2009)</v>
      </c>
      <c r="M101" s="132">
        <f>IF(PT_kom!L105=0," ",PT_kom!L105)</f>
        <v>2.3255813953488372E-2</v>
      </c>
      <c r="N101" s="132">
        <f>IF(PT_kom!M105=0," ",PT_kom!M105)</f>
        <v>4.6511627906976744E-2</v>
      </c>
      <c r="O101" s="132">
        <f>IF(PT_kom!N105=0," ",PT_kom!N105)</f>
        <v>0.11627906976744186</v>
      </c>
      <c r="P101" s="132">
        <f>IF(PT_kom!O105=0," ",PT_kom!O105)</f>
        <v>0.10465116279069768</v>
      </c>
      <c r="Q101" s="132">
        <f>IF(PT_kom!P105=0," ",PT_kom!P105)</f>
        <v>0.16279069767441862</v>
      </c>
      <c r="R101" s="132">
        <f>IF(PT_kom!Q105=0," ",PT_kom!Q105)</f>
        <v>0.29069767441860467</v>
      </c>
      <c r="S101" s="132">
        <f>IF(PT_kom!R105=0," ",PT_kom!R105)</f>
        <v>0.2558139534883721</v>
      </c>
      <c r="T101" s="132">
        <f>IF(PT_kom!S105=0," ",PT_kom!S105)</f>
        <v>1</v>
      </c>
      <c r="U101" s="60" t="str">
        <f>IF(PT_kom!T105=0," ",PT_kom!T105)</f>
        <v xml:space="preserve"> </v>
      </c>
    </row>
    <row r="102" spans="2:21">
      <c r="B102" s="130" t="str">
        <f>IF(PT_kom!A106=0," ",PT_kom!A106)</f>
        <v>0618 Hemsedal (2002)</v>
      </c>
      <c r="C102" s="131">
        <f>IF(PT_kom!B106=0," ",PT_kom!B106)</f>
        <v>1</v>
      </c>
      <c r="D102" s="131">
        <f>IF(PT_kom!C106=0," ",PT_kom!C106)</f>
        <v>28</v>
      </c>
      <c r="E102" s="131">
        <f>IF(PT_kom!D106=0," ",PT_kom!D106)</f>
        <v>22</v>
      </c>
      <c r="F102" s="131">
        <f>IF(PT_kom!E106=0," ",PT_kom!E106)</f>
        <v>28</v>
      </c>
      <c r="G102" s="131">
        <f>IF(PT_kom!F106=0," ",PT_kom!F106)</f>
        <v>64</v>
      </c>
      <c r="H102" s="131">
        <f>IF(PT_kom!G106=0," ",PT_kom!G106)</f>
        <v>24</v>
      </c>
      <c r="I102" s="131">
        <f>IF(PT_kom!H106=0," ",PT_kom!H106)</f>
        <v>4</v>
      </c>
      <c r="J102" s="131">
        <f>IF(PT_kom!I106=0," ",PT_kom!I106)</f>
        <v>171</v>
      </c>
      <c r="K102" s="130" t="str">
        <f>IF(PT_kom!J106=0," ",PT_kom!J106)</f>
        <v xml:space="preserve"> </v>
      </c>
      <c r="L102" s="130" t="str">
        <f>IF(PT_kom!K106=0," ",PT_kom!K106)</f>
        <v>0618 Hemsedal (2002)</v>
      </c>
      <c r="M102" s="132">
        <f>IF(PT_kom!L106=0," ",PT_kom!L106)</f>
        <v>5.8479532163742687E-3</v>
      </c>
      <c r="N102" s="132">
        <f>IF(PT_kom!M106=0," ",PT_kom!M106)</f>
        <v>0.16374269005847952</v>
      </c>
      <c r="O102" s="132">
        <f>IF(PT_kom!N106=0," ",PT_kom!N106)</f>
        <v>0.12865497076023391</v>
      </c>
      <c r="P102" s="132">
        <f>IF(PT_kom!O106=0," ",PT_kom!O106)</f>
        <v>0.16374269005847952</v>
      </c>
      <c r="Q102" s="132">
        <f>IF(PT_kom!P106=0," ",PT_kom!P106)</f>
        <v>0.3742690058479532</v>
      </c>
      <c r="R102" s="132">
        <f>IF(PT_kom!Q106=0," ",PT_kom!Q106)</f>
        <v>0.14035087719298245</v>
      </c>
      <c r="S102" s="132">
        <f>IF(PT_kom!R106=0," ",PT_kom!R106)</f>
        <v>2.3391812865497075E-2</v>
      </c>
      <c r="T102" s="132">
        <f>IF(PT_kom!S106=0," ",PT_kom!S106)</f>
        <v>1</v>
      </c>
      <c r="U102" s="60" t="str">
        <f>IF(PT_kom!T106=0," ",PT_kom!T106)</f>
        <v xml:space="preserve"> </v>
      </c>
    </row>
    <row r="103" spans="2:21">
      <c r="B103" s="130" t="str">
        <f>IF(PT_kom!A107=0," ",PT_kom!A107)</f>
        <v>0619 Ål (2009)</v>
      </c>
      <c r="C103" s="131" t="str">
        <f>IF(PT_kom!B107=0," ",PT_kom!B107)</f>
        <v xml:space="preserve"> </v>
      </c>
      <c r="D103" s="131">
        <f>IF(PT_kom!C107=0," ",PT_kom!C107)</f>
        <v>8</v>
      </c>
      <c r="E103" s="131">
        <f>IF(PT_kom!D107=0," ",PT_kom!D107)</f>
        <v>6</v>
      </c>
      <c r="F103" s="131">
        <f>IF(PT_kom!E107=0," ",PT_kom!E107)</f>
        <v>9</v>
      </c>
      <c r="G103" s="131">
        <f>IF(PT_kom!F107=0," ",PT_kom!F107)</f>
        <v>16</v>
      </c>
      <c r="H103" s="131">
        <f>IF(PT_kom!G107=0," ",PT_kom!G107)</f>
        <v>17</v>
      </c>
      <c r="I103" s="131">
        <f>IF(PT_kom!H107=0," ",PT_kom!H107)</f>
        <v>2</v>
      </c>
      <c r="J103" s="131">
        <f>IF(PT_kom!I107=0," ",PT_kom!I107)</f>
        <v>58</v>
      </c>
      <c r="K103" s="130" t="str">
        <f>IF(PT_kom!J107=0," ",PT_kom!J107)</f>
        <v xml:space="preserve"> </v>
      </c>
      <c r="L103" s="130" t="str">
        <f>IF(PT_kom!K107=0," ",PT_kom!K107)</f>
        <v>0619 Ål (2009)</v>
      </c>
      <c r="M103" s="132" t="str">
        <f>IF(PT_kom!L107=0," ",PT_kom!L107)</f>
        <v xml:space="preserve"> </v>
      </c>
      <c r="N103" s="132">
        <f>IF(PT_kom!M107=0," ",PT_kom!M107)</f>
        <v>0.13793103448275862</v>
      </c>
      <c r="O103" s="132">
        <f>IF(PT_kom!N107=0," ",PT_kom!N107)</f>
        <v>0.10344827586206896</v>
      </c>
      <c r="P103" s="132">
        <f>IF(PT_kom!O107=0," ",PT_kom!O107)</f>
        <v>0.15517241379310345</v>
      </c>
      <c r="Q103" s="132">
        <f>IF(PT_kom!P107=0," ",PT_kom!P107)</f>
        <v>0.27586206896551724</v>
      </c>
      <c r="R103" s="132">
        <f>IF(PT_kom!Q107=0," ",PT_kom!Q107)</f>
        <v>0.29310344827586204</v>
      </c>
      <c r="S103" s="132">
        <f>IF(PT_kom!R107=0," ",PT_kom!R107)</f>
        <v>3.4482758620689655E-2</v>
      </c>
      <c r="T103" s="132">
        <f>IF(PT_kom!S107=0," ",PT_kom!S107)</f>
        <v>1</v>
      </c>
      <c r="U103" s="60" t="str">
        <f>IF(PT_kom!T107=0," ",PT_kom!T107)</f>
        <v xml:space="preserve"> </v>
      </c>
    </row>
    <row r="104" spans="2:21">
      <c r="B104" s="130" t="str">
        <f>IF(PT_kom!A108=0," ",PT_kom!A108)</f>
        <v>0620 Hol(2009)</v>
      </c>
      <c r="C104" s="131">
        <f>IF(PT_kom!B108=0," ",PT_kom!B108)</f>
        <v>10</v>
      </c>
      <c r="D104" s="131">
        <f>IF(PT_kom!C108=0," ",PT_kom!C108)</f>
        <v>8</v>
      </c>
      <c r="E104" s="131">
        <f>IF(PT_kom!D108=0," ",PT_kom!D108)</f>
        <v>12</v>
      </c>
      <c r="F104" s="131">
        <f>IF(PT_kom!E108=0," ",PT_kom!E108)</f>
        <v>4</v>
      </c>
      <c r="G104" s="131">
        <f>IF(PT_kom!F108=0," ",PT_kom!F108)</f>
        <v>17</v>
      </c>
      <c r="H104" s="131">
        <f>IF(PT_kom!G108=0," ",PT_kom!G108)</f>
        <v>22</v>
      </c>
      <c r="I104" s="131">
        <f>IF(PT_kom!H108=0," ",PT_kom!H108)</f>
        <v>4</v>
      </c>
      <c r="J104" s="131">
        <f>IF(PT_kom!I108=0," ",PT_kom!I108)</f>
        <v>77</v>
      </c>
      <c r="K104" s="130" t="str">
        <f>IF(PT_kom!J108=0," ",PT_kom!J108)</f>
        <v xml:space="preserve"> </v>
      </c>
      <c r="L104" s="130" t="str">
        <f>IF(PT_kom!K108=0," ",PT_kom!K108)</f>
        <v>0620 Hol(2009)</v>
      </c>
      <c r="M104" s="132">
        <f>IF(PT_kom!L108=0," ",PT_kom!L108)</f>
        <v>0.12987012987012986</v>
      </c>
      <c r="N104" s="132">
        <f>IF(PT_kom!M108=0," ",PT_kom!M108)</f>
        <v>0.1038961038961039</v>
      </c>
      <c r="O104" s="132">
        <f>IF(PT_kom!N108=0," ",PT_kom!N108)</f>
        <v>0.15584415584415584</v>
      </c>
      <c r="P104" s="132">
        <f>IF(PT_kom!O108=0," ",PT_kom!O108)</f>
        <v>5.1948051948051951E-2</v>
      </c>
      <c r="Q104" s="132">
        <f>IF(PT_kom!P108=0," ",PT_kom!P108)</f>
        <v>0.22077922077922077</v>
      </c>
      <c r="R104" s="132">
        <f>IF(PT_kom!Q108=0," ",PT_kom!Q108)</f>
        <v>0.2857142857142857</v>
      </c>
      <c r="S104" s="132">
        <f>IF(PT_kom!R108=0," ",PT_kom!R108)</f>
        <v>5.1948051948051951E-2</v>
      </c>
      <c r="T104" s="132">
        <f>IF(PT_kom!S108=0," ",PT_kom!S108)</f>
        <v>1</v>
      </c>
      <c r="U104" s="60" t="str">
        <f>IF(PT_kom!T108=0," ",PT_kom!T108)</f>
        <v xml:space="preserve"> </v>
      </c>
    </row>
    <row r="105" spans="2:21">
      <c r="B105" s="130" t="str">
        <f>IF(PT_kom!A109=0," ",PT_kom!A109)</f>
        <v>0621 Sigdal (2004)</v>
      </c>
      <c r="C105" s="131">
        <f>IF(PT_kom!B109=0," ",PT_kom!B109)</f>
        <v>1</v>
      </c>
      <c r="D105" s="131">
        <f>IF(PT_kom!C109=0," ",PT_kom!C109)</f>
        <v>12</v>
      </c>
      <c r="E105" s="131">
        <f>IF(PT_kom!D109=0," ",PT_kom!D109)</f>
        <v>2</v>
      </c>
      <c r="F105" s="131">
        <f>IF(PT_kom!E109=0," ",PT_kom!E109)</f>
        <v>19</v>
      </c>
      <c r="G105" s="131">
        <f>IF(PT_kom!F109=0," ",PT_kom!F109)</f>
        <v>13</v>
      </c>
      <c r="H105" s="131">
        <f>IF(PT_kom!G109=0," ",PT_kom!G109)</f>
        <v>7</v>
      </c>
      <c r="I105" s="131">
        <f>IF(PT_kom!H109=0," ",PT_kom!H109)</f>
        <v>1</v>
      </c>
      <c r="J105" s="131">
        <f>IF(PT_kom!I109=0," ",PT_kom!I109)</f>
        <v>55</v>
      </c>
      <c r="K105" s="130" t="str">
        <f>IF(PT_kom!J109=0," ",PT_kom!J109)</f>
        <v xml:space="preserve"> </v>
      </c>
      <c r="L105" s="130" t="str">
        <f>IF(PT_kom!K109=0," ",PT_kom!K109)</f>
        <v>0621 Sigdal (2004)</v>
      </c>
      <c r="M105" s="132">
        <f>IF(PT_kom!L109=0," ",PT_kom!L109)</f>
        <v>1.8181818181818181E-2</v>
      </c>
      <c r="N105" s="132">
        <f>IF(PT_kom!M109=0," ",PT_kom!M109)</f>
        <v>0.21818181818181817</v>
      </c>
      <c r="O105" s="132">
        <f>IF(PT_kom!N109=0," ",PT_kom!N109)</f>
        <v>3.6363636363636362E-2</v>
      </c>
      <c r="P105" s="132">
        <f>IF(PT_kom!O109=0," ",PT_kom!O109)</f>
        <v>0.34545454545454546</v>
      </c>
      <c r="Q105" s="132">
        <f>IF(PT_kom!P109=0," ",PT_kom!P109)</f>
        <v>0.23636363636363636</v>
      </c>
      <c r="R105" s="132">
        <f>IF(PT_kom!Q109=0," ",PT_kom!Q109)</f>
        <v>0.12727272727272726</v>
      </c>
      <c r="S105" s="132">
        <f>IF(PT_kom!R109=0," ",PT_kom!R109)</f>
        <v>1.8181818181818181E-2</v>
      </c>
      <c r="T105" s="132">
        <f>IF(PT_kom!S109=0," ",PT_kom!S109)</f>
        <v>1</v>
      </c>
      <c r="U105" s="60" t="str">
        <f>IF(PT_kom!T109=0," ",PT_kom!T109)</f>
        <v xml:space="preserve"> </v>
      </c>
    </row>
    <row r="106" spans="2:21">
      <c r="B106" s="130" t="str">
        <f>IF(PT_kom!A110=0," ",PT_kom!A110)</f>
        <v>0622 Krødsherad (2008)</v>
      </c>
      <c r="C106" s="131" t="str">
        <f>IF(PT_kom!B110=0," ",PT_kom!B110)</f>
        <v xml:space="preserve"> </v>
      </c>
      <c r="D106" s="131">
        <f>IF(PT_kom!C110=0," ",PT_kom!C110)</f>
        <v>4</v>
      </c>
      <c r="E106" s="131" t="str">
        <f>IF(PT_kom!D110=0," ",PT_kom!D110)</f>
        <v xml:space="preserve"> </v>
      </c>
      <c r="F106" s="131">
        <f>IF(PT_kom!E110=0," ",PT_kom!E110)</f>
        <v>2</v>
      </c>
      <c r="G106" s="131">
        <f>IF(PT_kom!F110=0," ",PT_kom!F110)</f>
        <v>4</v>
      </c>
      <c r="H106" s="131" t="str">
        <f>IF(PT_kom!G110=0," ",PT_kom!G110)</f>
        <v xml:space="preserve"> </v>
      </c>
      <c r="I106" s="131">
        <f>IF(PT_kom!H110=0," ",PT_kom!H110)</f>
        <v>8</v>
      </c>
      <c r="J106" s="131">
        <f>IF(PT_kom!I110=0," ",PT_kom!I110)</f>
        <v>18</v>
      </c>
      <c r="K106" s="130" t="str">
        <f>IF(PT_kom!J110=0," ",PT_kom!J110)</f>
        <v xml:space="preserve"> </v>
      </c>
      <c r="L106" s="130" t="str">
        <f>IF(PT_kom!K110=0," ",PT_kom!K110)</f>
        <v>0622 Krødsherad (2008)</v>
      </c>
      <c r="M106" s="132" t="str">
        <f>IF(PT_kom!L110=0," ",PT_kom!L110)</f>
        <v xml:space="preserve"> </v>
      </c>
      <c r="N106" s="132">
        <f>IF(PT_kom!M110=0," ",PT_kom!M110)</f>
        <v>0.22222222222222221</v>
      </c>
      <c r="O106" s="132" t="str">
        <f>IF(PT_kom!N110=0," ",PT_kom!N110)</f>
        <v xml:space="preserve"> </v>
      </c>
      <c r="P106" s="132">
        <f>IF(PT_kom!O110=0," ",PT_kom!O110)</f>
        <v>0.1111111111111111</v>
      </c>
      <c r="Q106" s="132">
        <f>IF(PT_kom!P110=0," ",PT_kom!P110)</f>
        <v>0.22222222222222221</v>
      </c>
      <c r="R106" s="132" t="str">
        <f>IF(PT_kom!Q110=0," ",PT_kom!Q110)</f>
        <v xml:space="preserve"> </v>
      </c>
      <c r="S106" s="132">
        <f>IF(PT_kom!R110=0," ",PT_kom!R110)</f>
        <v>0.44444444444444442</v>
      </c>
      <c r="T106" s="132">
        <f>IF(PT_kom!S110=0," ",PT_kom!S110)</f>
        <v>1</v>
      </c>
      <c r="U106" s="60" t="str">
        <f>IF(PT_kom!T110=0," ",PT_kom!T110)</f>
        <v xml:space="preserve"> </v>
      </c>
    </row>
    <row r="107" spans="2:21">
      <c r="B107" s="130" t="str">
        <f>IF(PT_kom!A111=0," ",PT_kom!A111)</f>
        <v>0623 Modum(2008)</v>
      </c>
      <c r="C107" s="131">
        <f>IF(PT_kom!B111=0," ",PT_kom!B111)</f>
        <v>25</v>
      </c>
      <c r="D107" s="131">
        <f>IF(PT_kom!C111=0," ",PT_kom!C111)</f>
        <v>67</v>
      </c>
      <c r="E107" s="131">
        <f>IF(PT_kom!D111=0," ",PT_kom!D111)</f>
        <v>2</v>
      </c>
      <c r="F107" s="131">
        <f>IF(PT_kom!E111=0," ",PT_kom!E111)</f>
        <v>45</v>
      </c>
      <c r="G107" s="131">
        <f>IF(PT_kom!F111=0," ",PT_kom!F111)</f>
        <v>21</v>
      </c>
      <c r="H107" s="131">
        <f>IF(PT_kom!G111=0," ",PT_kom!G111)</f>
        <v>4</v>
      </c>
      <c r="I107" s="131">
        <f>IF(PT_kom!H111=0," ",PT_kom!H111)</f>
        <v>48</v>
      </c>
      <c r="J107" s="131">
        <f>IF(PT_kom!I111=0," ",PT_kom!I111)</f>
        <v>212</v>
      </c>
      <c r="K107" s="130" t="str">
        <f>IF(PT_kom!J111=0," ",PT_kom!J111)</f>
        <v xml:space="preserve"> </v>
      </c>
      <c r="L107" s="130" t="str">
        <f>IF(PT_kom!K111=0," ",PT_kom!K111)</f>
        <v>0623 Modum(2008)</v>
      </c>
      <c r="M107" s="132">
        <f>IF(PT_kom!L111=0," ",PT_kom!L111)</f>
        <v>0.11792452830188679</v>
      </c>
      <c r="N107" s="132">
        <f>IF(PT_kom!M111=0," ",PT_kom!M111)</f>
        <v>0.31603773584905659</v>
      </c>
      <c r="O107" s="132">
        <f>IF(PT_kom!N111=0," ",PT_kom!N111)</f>
        <v>9.433962264150943E-3</v>
      </c>
      <c r="P107" s="132">
        <f>IF(PT_kom!O111=0," ",PT_kom!O111)</f>
        <v>0.21226415094339623</v>
      </c>
      <c r="Q107" s="132">
        <f>IF(PT_kom!P111=0," ",PT_kom!P111)</f>
        <v>9.9056603773584911E-2</v>
      </c>
      <c r="R107" s="132">
        <f>IF(PT_kom!Q111=0," ",PT_kom!Q111)</f>
        <v>1.8867924528301886E-2</v>
      </c>
      <c r="S107" s="132">
        <f>IF(PT_kom!R111=0," ",PT_kom!R111)</f>
        <v>0.22641509433962265</v>
      </c>
      <c r="T107" s="132">
        <f>IF(PT_kom!S111=0," ",PT_kom!S111)</f>
        <v>1</v>
      </c>
      <c r="U107" s="60" t="str">
        <f>IF(PT_kom!T111=0," ",PT_kom!T111)</f>
        <v xml:space="preserve"> </v>
      </c>
    </row>
    <row r="108" spans="2:21">
      <c r="B108" s="130" t="str">
        <f>IF(PT_kom!A112=0," ",PT_kom!A112)</f>
        <v>0624 Øvre Eiker (2005)</v>
      </c>
      <c r="C108" s="131">
        <f>IF(PT_kom!B112=0," ",PT_kom!B112)</f>
        <v>36</v>
      </c>
      <c r="D108" s="131">
        <f>IF(PT_kom!C112=0," ",PT_kom!C112)</f>
        <v>80</v>
      </c>
      <c r="E108" s="131" t="str">
        <f>IF(PT_kom!D112=0," ",PT_kom!D112)</f>
        <v xml:space="preserve"> </v>
      </c>
      <c r="F108" s="131">
        <f>IF(PT_kom!E112=0," ",PT_kom!E112)</f>
        <v>70</v>
      </c>
      <c r="G108" s="131">
        <f>IF(PT_kom!F112=0," ",PT_kom!F112)</f>
        <v>63</v>
      </c>
      <c r="H108" s="131">
        <f>IF(PT_kom!G112=0," ",PT_kom!G112)</f>
        <v>59</v>
      </c>
      <c r="I108" s="131">
        <f>IF(PT_kom!H112=0," ",PT_kom!H112)</f>
        <v>16</v>
      </c>
      <c r="J108" s="131">
        <f>IF(PT_kom!I112=0," ",PT_kom!I112)</f>
        <v>324</v>
      </c>
      <c r="K108" s="130" t="str">
        <f>IF(PT_kom!J112=0," ",PT_kom!J112)</f>
        <v xml:space="preserve"> </v>
      </c>
      <c r="L108" s="130" t="str">
        <f>IF(PT_kom!K112=0," ",PT_kom!K112)</f>
        <v>0624 Øvre Eiker (2005)</v>
      </c>
      <c r="M108" s="132">
        <f>IF(PT_kom!L112=0," ",PT_kom!L112)</f>
        <v>0.1111111111111111</v>
      </c>
      <c r="N108" s="132">
        <f>IF(PT_kom!M112=0," ",PT_kom!M112)</f>
        <v>0.24691358024691357</v>
      </c>
      <c r="O108" s="132" t="str">
        <f>IF(PT_kom!N112=0," ",PT_kom!N112)</f>
        <v xml:space="preserve"> </v>
      </c>
      <c r="P108" s="132">
        <f>IF(PT_kom!O112=0," ",PT_kom!O112)</f>
        <v>0.21604938271604937</v>
      </c>
      <c r="Q108" s="132">
        <f>IF(PT_kom!P112=0," ",PT_kom!P112)</f>
        <v>0.19444444444444445</v>
      </c>
      <c r="R108" s="132">
        <f>IF(PT_kom!Q112=0," ",PT_kom!Q112)</f>
        <v>0.18209876543209877</v>
      </c>
      <c r="S108" s="132">
        <f>IF(PT_kom!R112=0," ",PT_kom!R112)</f>
        <v>4.9382716049382713E-2</v>
      </c>
      <c r="T108" s="132">
        <f>IF(PT_kom!S112=0," ",PT_kom!S112)</f>
        <v>1</v>
      </c>
      <c r="U108" s="60" t="str">
        <f>IF(PT_kom!T112=0," ",PT_kom!T112)</f>
        <v xml:space="preserve"> </v>
      </c>
    </row>
    <row r="109" spans="2:21">
      <c r="B109" s="130" t="str">
        <f>IF(PT_kom!A113=0," ",PT_kom!A113)</f>
        <v>0625 Nedre Eiker(2005)</v>
      </c>
      <c r="C109" s="131">
        <f>IF(PT_kom!B113=0," ",PT_kom!B113)</f>
        <v>14</v>
      </c>
      <c r="D109" s="131">
        <f>IF(PT_kom!C113=0," ",PT_kom!C113)</f>
        <v>45</v>
      </c>
      <c r="E109" s="131" t="str">
        <f>IF(PT_kom!D113=0," ",PT_kom!D113)</f>
        <v xml:space="preserve"> </v>
      </c>
      <c r="F109" s="131">
        <f>IF(PT_kom!E113=0," ",PT_kom!E113)</f>
        <v>30</v>
      </c>
      <c r="G109" s="131">
        <f>IF(PT_kom!F113=0," ",PT_kom!F113)</f>
        <v>10</v>
      </c>
      <c r="H109" s="131">
        <f>IF(PT_kom!G113=0," ",PT_kom!G113)</f>
        <v>44</v>
      </c>
      <c r="I109" s="131">
        <f>IF(PT_kom!H113=0," ",PT_kom!H113)</f>
        <v>14</v>
      </c>
      <c r="J109" s="131">
        <f>IF(PT_kom!I113=0," ",PT_kom!I113)</f>
        <v>157</v>
      </c>
      <c r="K109" s="130" t="str">
        <f>IF(PT_kom!J113=0," ",PT_kom!J113)</f>
        <v xml:space="preserve"> </v>
      </c>
      <c r="L109" s="130" t="str">
        <f>IF(PT_kom!K113=0," ",PT_kom!K113)</f>
        <v>0625 Nedre Eiker(2005)</v>
      </c>
      <c r="M109" s="132">
        <f>IF(PT_kom!L113=0," ",PT_kom!L113)</f>
        <v>8.9171974522292988E-2</v>
      </c>
      <c r="N109" s="132">
        <f>IF(PT_kom!M113=0," ",PT_kom!M113)</f>
        <v>0.28662420382165604</v>
      </c>
      <c r="O109" s="132" t="str">
        <f>IF(PT_kom!N113=0," ",PT_kom!N113)</f>
        <v xml:space="preserve"> </v>
      </c>
      <c r="P109" s="132">
        <f>IF(PT_kom!O113=0," ",PT_kom!O113)</f>
        <v>0.19108280254777071</v>
      </c>
      <c r="Q109" s="132">
        <f>IF(PT_kom!P113=0," ",PT_kom!P113)</f>
        <v>6.3694267515923567E-2</v>
      </c>
      <c r="R109" s="132">
        <f>IF(PT_kom!Q113=0," ",PT_kom!Q113)</f>
        <v>0.28025477707006369</v>
      </c>
      <c r="S109" s="132">
        <f>IF(PT_kom!R113=0," ",PT_kom!R113)</f>
        <v>8.9171974522292988E-2</v>
      </c>
      <c r="T109" s="132">
        <f>IF(PT_kom!S113=0," ",PT_kom!S113)</f>
        <v>1</v>
      </c>
      <c r="U109" s="60" t="str">
        <f>IF(PT_kom!T113=0," ",PT_kom!T113)</f>
        <v xml:space="preserve"> </v>
      </c>
    </row>
    <row r="110" spans="2:21">
      <c r="B110" s="130" t="str">
        <f>IF(PT_kom!A114=0," ",PT_kom!A114)</f>
        <v>0626 Lier (2005)</v>
      </c>
      <c r="C110" s="131">
        <f>IF(PT_kom!B114=0," ",PT_kom!B114)</f>
        <v>52</v>
      </c>
      <c r="D110" s="131">
        <f>IF(PT_kom!C114=0," ",PT_kom!C114)</f>
        <v>165</v>
      </c>
      <c r="E110" s="131" t="str">
        <f>IF(PT_kom!D114=0," ",PT_kom!D114)</f>
        <v xml:space="preserve"> </v>
      </c>
      <c r="F110" s="131">
        <f>IF(PT_kom!E114=0," ",PT_kom!E114)</f>
        <v>67</v>
      </c>
      <c r="G110" s="131">
        <f>IF(PT_kom!F114=0," ",PT_kom!F114)</f>
        <v>76</v>
      </c>
      <c r="H110" s="131">
        <f>IF(PT_kom!G114=0," ",PT_kom!G114)</f>
        <v>116</v>
      </c>
      <c r="I110" s="131">
        <f>IF(PT_kom!H114=0," ",PT_kom!H114)</f>
        <v>186</v>
      </c>
      <c r="J110" s="131">
        <f>IF(PT_kom!I114=0," ",PT_kom!I114)</f>
        <v>662</v>
      </c>
      <c r="K110" s="130" t="str">
        <f>IF(PT_kom!J114=0," ",PT_kom!J114)</f>
        <v xml:space="preserve"> </v>
      </c>
      <c r="L110" s="130" t="str">
        <f>IF(PT_kom!K114=0," ",PT_kom!K114)</f>
        <v>0626 Lier (2005)</v>
      </c>
      <c r="M110" s="132">
        <f>IF(PT_kom!L114=0," ",PT_kom!L114)</f>
        <v>7.8549848942598186E-2</v>
      </c>
      <c r="N110" s="132">
        <f>IF(PT_kom!M114=0," ",PT_kom!M114)</f>
        <v>0.24924471299093656</v>
      </c>
      <c r="O110" s="132" t="str">
        <f>IF(PT_kom!N114=0," ",PT_kom!N114)</f>
        <v xml:space="preserve"> </v>
      </c>
      <c r="P110" s="132">
        <f>IF(PT_kom!O114=0," ",PT_kom!O114)</f>
        <v>0.10120845921450151</v>
      </c>
      <c r="Q110" s="132">
        <f>IF(PT_kom!P114=0," ",PT_kom!P114)</f>
        <v>0.11480362537764351</v>
      </c>
      <c r="R110" s="132">
        <f>IF(PT_kom!Q114=0," ",PT_kom!Q114)</f>
        <v>0.17522658610271905</v>
      </c>
      <c r="S110" s="132">
        <f>IF(PT_kom!R114=0," ",PT_kom!R114)</f>
        <v>0.2809667673716012</v>
      </c>
      <c r="T110" s="132">
        <f>IF(PT_kom!S114=0," ",PT_kom!S114)</f>
        <v>1</v>
      </c>
      <c r="U110" s="60" t="str">
        <f>IF(PT_kom!T114=0," ",PT_kom!T114)</f>
        <v xml:space="preserve"> </v>
      </c>
    </row>
    <row r="111" spans="2:21">
      <c r="B111" s="130" t="str">
        <f>IF(PT_kom!A115=0," ",PT_kom!A115)</f>
        <v>0627 Røyken (1999)</v>
      </c>
      <c r="C111" s="131">
        <f>IF(PT_kom!B115=0," ",PT_kom!B115)</f>
        <v>68</v>
      </c>
      <c r="D111" s="131">
        <f>IF(PT_kom!C115=0," ",PT_kom!C115)</f>
        <v>194</v>
      </c>
      <c r="E111" s="131">
        <f>IF(PT_kom!D115=0," ",PT_kom!D115)</f>
        <v>2</v>
      </c>
      <c r="F111" s="131">
        <f>IF(PT_kom!E115=0," ",PT_kom!E115)</f>
        <v>44</v>
      </c>
      <c r="G111" s="131">
        <f>IF(PT_kom!F115=0," ",PT_kom!F115)</f>
        <v>60</v>
      </c>
      <c r="H111" s="131">
        <f>IF(PT_kom!G115=0," ",PT_kom!G115)</f>
        <v>2</v>
      </c>
      <c r="I111" s="131">
        <f>IF(PT_kom!H115=0," ",PT_kom!H115)</f>
        <v>61</v>
      </c>
      <c r="J111" s="131">
        <f>IF(PT_kom!I115=0," ",PT_kom!I115)</f>
        <v>431</v>
      </c>
      <c r="K111" s="130" t="str">
        <f>IF(PT_kom!J115=0," ",PT_kom!J115)</f>
        <v xml:space="preserve"> </v>
      </c>
      <c r="L111" s="130" t="str">
        <f>IF(PT_kom!K115=0," ",PT_kom!K115)</f>
        <v>0627 Røyken (1999)</v>
      </c>
      <c r="M111" s="132">
        <f>IF(PT_kom!L115=0," ",PT_kom!L115)</f>
        <v>0.15777262180974477</v>
      </c>
      <c r="N111" s="132">
        <f>IF(PT_kom!M115=0," ",PT_kom!M115)</f>
        <v>0.45011600928074247</v>
      </c>
      <c r="O111" s="132">
        <f>IF(PT_kom!N115=0," ",PT_kom!N115)</f>
        <v>4.6403712296983757E-3</v>
      </c>
      <c r="P111" s="132">
        <f>IF(PT_kom!O115=0," ",PT_kom!O115)</f>
        <v>0.10208816705336426</v>
      </c>
      <c r="Q111" s="132">
        <f>IF(PT_kom!P115=0," ",PT_kom!P115)</f>
        <v>0.13921113689095127</v>
      </c>
      <c r="R111" s="132">
        <f>IF(PT_kom!Q115=0," ",PT_kom!Q115)</f>
        <v>4.6403712296983757E-3</v>
      </c>
      <c r="S111" s="132">
        <f>IF(PT_kom!R115=0," ",PT_kom!R115)</f>
        <v>0.14153132250580047</v>
      </c>
      <c r="T111" s="132">
        <f>IF(PT_kom!S115=0," ",PT_kom!S115)</f>
        <v>1</v>
      </c>
      <c r="U111" s="60" t="str">
        <f>IF(PT_kom!T115=0," ",PT_kom!T115)</f>
        <v xml:space="preserve"> </v>
      </c>
    </row>
    <row r="112" spans="2:21">
      <c r="B112" s="130" t="str">
        <f>IF(PT_kom!A116=0," ",PT_kom!A116)</f>
        <v>0628 Hurum(2003)</v>
      </c>
      <c r="C112" s="131">
        <f>IF(PT_kom!B116=0," ",PT_kom!B116)</f>
        <v>8</v>
      </c>
      <c r="D112" s="131">
        <f>IF(PT_kom!C116=0," ",PT_kom!C116)</f>
        <v>24</v>
      </c>
      <c r="E112" s="131">
        <f>IF(PT_kom!D116=0," ",PT_kom!D116)</f>
        <v>2</v>
      </c>
      <c r="F112" s="131">
        <f>IF(PT_kom!E116=0," ",PT_kom!E116)</f>
        <v>50</v>
      </c>
      <c r="G112" s="131">
        <f>IF(PT_kom!F116=0," ",PT_kom!F116)</f>
        <v>6</v>
      </c>
      <c r="H112" s="131">
        <f>IF(PT_kom!G116=0," ",PT_kom!G116)</f>
        <v>4</v>
      </c>
      <c r="I112" s="131">
        <f>IF(PT_kom!H116=0," ",PT_kom!H116)</f>
        <v>53</v>
      </c>
      <c r="J112" s="131">
        <f>IF(PT_kom!I116=0," ",PT_kom!I116)</f>
        <v>147</v>
      </c>
      <c r="K112" s="130" t="str">
        <f>IF(PT_kom!J116=0," ",PT_kom!J116)</f>
        <v xml:space="preserve"> </v>
      </c>
      <c r="L112" s="130" t="str">
        <f>IF(PT_kom!K116=0," ",PT_kom!K116)</f>
        <v>0628 Hurum(2003)</v>
      </c>
      <c r="M112" s="132">
        <f>IF(PT_kom!L116=0," ",PT_kom!L116)</f>
        <v>5.4421768707482991E-2</v>
      </c>
      <c r="N112" s="132">
        <f>IF(PT_kom!M116=0," ",PT_kom!M116)</f>
        <v>0.16326530612244897</v>
      </c>
      <c r="O112" s="132">
        <f>IF(PT_kom!N116=0," ",PT_kom!N116)</f>
        <v>1.3605442176870748E-2</v>
      </c>
      <c r="P112" s="132">
        <f>IF(PT_kom!O116=0," ",PT_kom!O116)</f>
        <v>0.3401360544217687</v>
      </c>
      <c r="Q112" s="132">
        <f>IF(PT_kom!P116=0," ",PT_kom!P116)</f>
        <v>4.0816326530612242E-2</v>
      </c>
      <c r="R112" s="132">
        <f>IF(PT_kom!Q116=0," ",PT_kom!Q116)</f>
        <v>2.7210884353741496E-2</v>
      </c>
      <c r="S112" s="132">
        <f>IF(PT_kom!R116=0," ",PT_kom!R116)</f>
        <v>0.36054421768707484</v>
      </c>
      <c r="T112" s="132">
        <f>IF(PT_kom!S116=0," ",PT_kom!S116)</f>
        <v>1</v>
      </c>
      <c r="U112" s="60" t="str">
        <f>IF(PT_kom!T116=0," ",PT_kom!T116)</f>
        <v xml:space="preserve"> </v>
      </c>
    </row>
    <row r="113" spans="2:21">
      <c r="B113" s="130" t="str">
        <f>IF(PT_kom!A117=0," ",PT_kom!A117)</f>
        <v>0631 Flesberg (2004)</v>
      </c>
      <c r="C113" s="131">
        <f>IF(PT_kom!B117=0," ",PT_kom!B117)</f>
        <v>2</v>
      </c>
      <c r="D113" s="131">
        <f>IF(PT_kom!C117=0," ",PT_kom!C117)</f>
        <v>7</v>
      </c>
      <c r="E113" s="131" t="str">
        <f>IF(PT_kom!D117=0," ",PT_kom!D117)</f>
        <v xml:space="preserve"> </v>
      </c>
      <c r="F113" s="131">
        <f>IF(PT_kom!E117=0," ",PT_kom!E117)</f>
        <v>4</v>
      </c>
      <c r="G113" s="131">
        <f>IF(PT_kom!F117=0," ",PT_kom!F117)</f>
        <v>7</v>
      </c>
      <c r="H113" s="131">
        <f>IF(PT_kom!G117=0," ",PT_kom!G117)</f>
        <v>7</v>
      </c>
      <c r="I113" s="131">
        <f>IF(PT_kom!H117=0," ",PT_kom!H117)</f>
        <v>9</v>
      </c>
      <c r="J113" s="131">
        <f>IF(PT_kom!I117=0," ",PT_kom!I117)</f>
        <v>36</v>
      </c>
      <c r="K113" s="130" t="str">
        <f>IF(PT_kom!J117=0," ",PT_kom!J117)</f>
        <v xml:space="preserve"> </v>
      </c>
      <c r="L113" s="130" t="str">
        <f>IF(PT_kom!K117=0," ",PT_kom!K117)</f>
        <v>0631 Flesberg (2004)</v>
      </c>
      <c r="M113" s="132">
        <f>IF(PT_kom!L117=0," ",PT_kom!L117)</f>
        <v>5.5555555555555552E-2</v>
      </c>
      <c r="N113" s="132">
        <f>IF(PT_kom!M117=0," ",PT_kom!M117)</f>
        <v>0.19444444444444445</v>
      </c>
      <c r="O113" s="132" t="str">
        <f>IF(PT_kom!N117=0," ",PT_kom!N117)</f>
        <v xml:space="preserve"> </v>
      </c>
      <c r="P113" s="132">
        <f>IF(PT_kom!O117=0," ",PT_kom!O117)</f>
        <v>0.1111111111111111</v>
      </c>
      <c r="Q113" s="132">
        <f>IF(PT_kom!P117=0," ",PT_kom!P117)</f>
        <v>0.19444444444444445</v>
      </c>
      <c r="R113" s="132">
        <f>IF(PT_kom!Q117=0," ",PT_kom!Q117)</f>
        <v>0.19444444444444445</v>
      </c>
      <c r="S113" s="132">
        <f>IF(PT_kom!R117=0," ",PT_kom!R117)</f>
        <v>0.25</v>
      </c>
      <c r="T113" s="132">
        <f>IF(PT_kom!S117=0," ",PT_kom!S117)</f>
        <v>1</v>
      </c>
      <c r="U113" s="60" t="str">
        <f>IF(PT_kom!T117=0," ",PT_kom!T117)</f>
        <v xml:space="preserve"> </v>
      </c>
    </row>
    <row r="114" spans="2:21">
      <c r="B114" s="130" t="str">
        <f>IF(PT_kom!A118=0," ",PT_kom!A118)</f>
        <v>0632 Rollag (2004)</v>
      </c>
      <c r="C114" s="131">
        <f>IF(PT_kom!B118=0," ",PT_kom!B118)</f>
        <v>2</v>
      </c>
      <c r="D114" s="131">
        <f>IF(PT_kom!C118=0," ",PT_kom!C118)</f>
        <v>1</v>
      </c>
      <c r="E114" s="131" t="str">
        <f>IF(PT_kom!D118=0," ",PT_kom!D118)</f>
        <v xml:space="preserve"> </v>
      </c>
      <c r="F114" s="131">
        <f>IF(PT_kom!E118=0," ",PT_kom!E118)</f>
        <v>38</v>
      </c>
      <c r="G114" s="131">
        <f>IF(PT_kom!F118=0," ",PT_kom!F118)</f>
        <v>3</v>
      </c>
      <c r="H114" s="131">
        <f>IF(PT_kom!G118=0," ",PT_kom!G118)</f>
        <v>16</v>
      </c>
      <c r="I114" s="131">
        <f>IF(PT_kom!H118=0," ",PT_kom!H118)</f>
        <v>16</v>
      </c>
      <c r="J114" s="131">
        <f>IF(PT_kom!I118=0," ",PT_kom!I118)</f>
        <v>76</v>
      </c>
      <c r="K114" s="130" t="str">
        <f>IF(PT_kom!J118=0," ",PT_kom!J118)</f>
        <v xml:space="preserve"> </v>
      </c>
      <c r="L114" s="130" t="str">
        <f>IF(PT_kom!K118=0," ",PT_kom!K118)</f>
        <v>0632 Rollag (2004)</v>
      </c>
      <c r="M114" s="132">
        <f>IF(PT_kom!L118=0," ",PT_kom!L118)</f>
        <v>2.6315789473684209E-2</v>
      </c>
      <c r="N114" s="132">
        <f>IF(PT_kom!M118=0," ",PT_kom!M118)</f>
        <v>1.3157894736842105E-2</v>
      </c>
      <c r="O114" s="132" t="str">
        <f>IF(PT_kom!N118=0," ",PT_kom!N118)</f>
        <v xml:space="preserve"> </v>
      </c>
      <c r="P114" s="132">
        <f>IF(PT_kom!O118=0," ",PT_kom!O118)</f>
        <v>0.5</v>
      </c>
      <c r="Q114" s="132">
        <f>IF(PT_kom!P118=0," ",PT_kom!P118)</f>
        <v>3.9473684210526314E-2</v>
      </c>
      <c r="R114" s="132">
        <f>IF(PT_kom!Q118=0," ",PT_kom!Q118)</f>
        <v>0.21052631578947367</v>
      </c>
      <c r="S114" s="132">
        <f>IF(PT_kom!R118=0," ",PT_kom!R118)</f>
        <v>0.21052631578947367</v>
      </c>
      <c r="T114" s="132">
        <f>IF(PT_kom!S118=0," ",PT_kom!S118)</f>
        <v>1</v>
      </c>
      <c r="U114" s="60" t="str">
        <f>IF(PT_kom!T118=0," ",PT_kom!T118)</f>
        <v xml:space="preserve"> </v>
      </c>
    </row>
    <row r="115" spans="2:21">
      <c r="B115" s="130" t="str">
        <f>IF(PT_kom!A119=0," ",PT_kom!A119)</f>
        <v>0633 Nore og Uvdal (2004)</v>
      </c>
      <c r="C115" s="131">
        <f>IF(PT_kom!B119=0," ",PT_kom!B119)</f>
        <v>1</v>
      </c>
      <c r="D115" s="131">
        <f>IF(PT_kom!C119=0," ",PT_kom!C119)</f>
        <v>10</v>
      </c>
      <c r="E115" s="131" t="str">
        <f>IF(PT_kom!D119=0," ",PT_kom!D119)</f>
        <v xml:space="preserve"> </v>
      </c>
      <c r="F115" s="131">
        <f>IF(PT_kom!E119=0," ",PT_kom!E119)</f>
        <v>23</v>
      </c>
      <c r="G115" s="131">
        <f>IF(PT_kom!F119=0," ",PT_kom!F119)</f>
        <v>22</v>
      </c>
      <c r="H115" s="131">
        <f>IF(PT_kom!G119=0," ",PT_kom!G119)</f>
        <v>8</v>
      </c>
      <c r="I115" s="131">
        <f>IF(PT_kom!H119=0," ",PT_kom!H119)</f>
        <v>2</v>
      </c>
      <c r="J115" s="131">
        <f>IF(PT_kom!I119=0," ",PT_kom!I119)</f>
        <v>66</v>
      </c>
      <c r="K115" s="130" t="str">
        <f>IF(PT_kom!J119=0," ",PT_kom!J119)</f>
        <v xml:space="preserve"> </v>
      </c>
      <c r="L115" s="130" t="str">
        <f>IF(PT_kom!K119=0," ",PT_kom!K119)</f>
        <v>0633 Nore og Uvdal (2004)</v>
      </c>
      <c r="M115" s="132">
        <f>IF(PT_kom!L119=0," ",PT_kom!L119)</f>
        <v>1.5151515151515152E-2</v>
      </c>
      <c r="N115" s="132">
        <f>IF(PT_kom!M119=0," ",PT_kom!M119)</f>
        <v>0.15151515151515152</v>
      </c>
      <c r="O115" s="132" t="str">
        <f>IF(PT_kom!N119=0," ",PT_kom!N119)</f>
        <v xml:space="preserve"> </v>
      </c>
      <c r="P115" s="132">
        <f>IF(PT_kom!O119=0," ",PT_kom!O119)</f>
        <v>0.34848484848484851</v>
      </c>
      <c r="Q115" s="132">
        <f>IF(PT_kom!P119=0," ",PT_kom!P119)</f>
        <v>0.33333333333333331</v>
      </c>
      <c r="R115" s="132">
        <f>IF(PT_kom!Q119=0," ",PT_kom!Q119)</f>
        <v>0.12121212121212122</v>
      </c>
      <c r="S115" s="132">
        <f>IF(PT_kom!R119=0," ",PT_kom!R119)</f>
        <v>3.0303030303030304E-2</v>
      </c>
      <c r="T115" s="132">
        <f>IF(PT_kom!S119=0," ",PT_kom!S119)</f>
        <v>1</v>
      </c>
      <c r="U115" s="60" t="str">
        <f>IF(PT_kom!T119=0," ",PT_kom!T119)</f>
        <v xml:space="preserve"> </v>
      </c>
    </row>
    <row r="116" spans="2:21">
      <c r="B116" s="130" t="str">
        <f>IF(PT_kom!A120=0," ",PT_kom!A120)</f>
        <v>0701 Horten (2002)</v>
      </c>
      <c r="C116" s="131">
        <f>IF(PT_kom!B120=0," ",PT_kom!B120)</f>
        <v>72</v>
      </c>
      <c r="D116" s="131">
        <f>IF(PT_kom!C120=0," ",PT_kom!C120)</f>
        <v>64</v>
      </c>
      <c r="E116" s="131" t="str">
        <f>IF(PT_kom!D120=0," ",PT_kom!D120)</f>
        <v xml:space="preserve"> </v>
      </c>
      <c r="F116" s="131">
        <f>IF(PT_kom!E120=0," ",PT_kom!E120)</f>
        <v>48</v>
      </c>
      <c r="G116" s="131">
        <f>IF(PT_kom!F120=0," ",PT_kom!F120)</f>
        <v>84</v>
      </c>
      <c r="H116" s="131">
        <f>IF(PT_kom!G120=0," ",PT_kom!G120)</f>
        <v>26</v>
      </c>
      <c r="I116" s="131">
        <f>IF(PT_kom!H120=0," ",PT_kom!H120)</f>
        <v>63</v>
      </c>
      <c r="J116" s="131">
        <f>IF(PT_kom!I120=0," ",PT_kom!I120)</f>
        <v>357</v>
      </c>
      <c r="K116" s="130" t="str">
        <f>IF(PT_kom!J120=0," ",PT_kom!J120)</f>
        <v xml:space="preserve"> </v>
      </c>
      <c r="L116" s="130" t="str">
        <f>IF(PT_kom!K120=0," ",PT_kom!K120)</f>
        <v>0701 Horten (2002)</v>
      </c>
      <c r="M116" s="132">
        <f>IF(PT_kom!L120=0," ",PT_kom!L120)</f>
        <v>0.20168067226890757</v>
      </c>
      <c r="N116" s="132">
        <f>IF(PT_kom!M120=0," ",PT_kom!M120)</f>
        <v>0.17927170868347339</v>
      </c>
      <c r="O116" s="132" t="str">
        <f>IF(PT_kom!N120=0," ",PT_kom!N120)</f>
        <v xml:space="preserve"> </v>
      </c>
      <c r="P116" s="132">
        <f>IF(PT_kom!O120=0," ",PT_kom!O120)</f>
        <v>0.13445378151260504</v>
      </c>
      <c r="Q116" s="132">
        <f>IF(PT_kom!P120=0," ",PT_kom!P120)</f>
        <v>0.23529411764705882</v>
      </c>
      <c r="R116" s="132">
        <f>IF(PT_kom!Q120=0," ",PT_kom!Q120)</f>
        <v>7.2829131652661069E-2</v>
      </c>
      <c r="S116" s="132">
        <f>IF(PT_kom!R120=0," ",PT_kom!R120)</f>
        <v>0.17647058823529413</v>
      </c>
      <c r="T116" s="132">
        <f>IF(PT_kom!S120=0," ",PT_kom!S120)</f>
        <v>1</v>
      </c>
      <c r="U116" s="60" t="str">
        <f>IF(PT_kom!T120=0," ",PT_kom!T120)</f>
        <v xml:space="preserve"> </v>
      </c>
    </row>
    <row r="117" spans="2:21">
      <c r="B117" s="130" t="str">
        <f>IF(PT_kom!A121=0," ",PT_kom!A121)</f>
        <v>0702 Holmestrand (2002)</v>
      </c>
      <c r="C117" s="131">
        <f>IF(PT_kom!B121=0," ",PT_kom!B121)</f>
        <v>45</v>
      </c>
      <c r="D117" s="131">
        <f>IF(PT_kom!C121=0," ",PT_kom!C121)</f>
        <v>24</v>
      </c>
      <c r="E117" s="131" t="str">
        <f>IF(PT_kom!D121=0," ",PT_kom!D121)</f>
        <v xml:space="preserve"> </v>
      </c>
      <c r="F117" s="131">
        <f>IF(PT_kom!E121=0," ",PT_kom!E121)</f>
        <v>7</v>
      </c>
      <c r="G117" s="131">
        <f>IF(PT_kom!F121=0," ",PT_kom!F121)</f>
        <v>16</v>
      </c>
      <c r="H117" s="131">
        <f>IF(PT_kom!G121=0," ",PT_kom!G121)</f>
        <v>74</v>
      </c>
      <c r="I117" s="131">
        <f>IF(PT_kom!H121=0," ",PT_kom!H121)</f>
        <v>4</v>
      </c>
      <c r="J117" s="131">
        <f>IF(PT_kom!I121=0," ",PT_kom!I121)</f>
        <v>170</v>
      </c>
      <c r="K117" s="130" t="str">
        <f>IF(PT_kom!J121=0," ",PT_kom!J121)</f>
        <v xml:space="preserve"> </v>
      </c>
      <c r="L117" s="130" t="str">
        <f>IF(PT_kom!K121=0," ",PT_kom!K121)</f>
        <v>0702 Holmestrand (2002)</v>
      </c>
      <c r="M117" s="132">
        <f>IF(PT_kom!L121=0," ",PT_kom!L121)</f>
        <v>0.26470588235294118</v>
      </c>
      <c r="N117" s="132">
        <f>IF(PT_kom!M121=0," ",PT_kom!M121)</f>
        <v>0.14117647058823529</v>
      </c>
      <c r="O117" s="132" t="str">
        <f>IF(PT_kom!N121=0," ",PT_kom!N121)</f>
        <v xml:space="preserve"> </v>
      </c>
      <c r="P117" s="132">
        <f>IF(PT_kom!O121=0," ",PT_kom!O121)</f>
        <v>4.1176470588235294E-2</v>
      </c>
      <c r="Q117" s="132">
        <f>IF(PT_kom!P121=0," ",PT_kom!P121)</f>
        <v>9.4117647058823528E-2</v>
      </c>
      <c r="R117" s="132">
        <f>IF(PT_kom!Q121=0," ",PT_kom!Q121)</f>
        <v>0.43529411764705883</v>
      </c>
      <c r="S117" s="132">
        <f>IF(PT_kom!R121=0," ",PT_kom!R121)</f>
        <v>2.3529411764705882E-2</v>
      </c>
      <c r="T117" s="132">
        <f>IF(PT_kom!S121=0," ",PT_kom!S121)</f>
        <v>1</v>
      </c>
      <c r="U117" s="60" t="str">
        <f>IF(PT_kom!T121=0," ",PT_kom!T121)</f>
        <v xml:space="preserve"> </v>
      </c>
    </row>
    <row r="118" spans="2:21">
      <c r="B118" s="130" t="str">
        <f>IF(PT_kom!A122=0," ",PT_kom!A122)</f>
        <v>0704 Tønsberg(2002)</v>
      </c>
      <c r="C118" s="131">
        <f>IF(PT_kom!B122=0," ",PT_kom!B122)</f>
        <v>73</v>
      </c>
      <c r="D118" s="131">
        <f>IF(PT_kom!C122=0," ",PT_kom!C122)</f>
        <v>140</v>
      </c>
      <c r="E118" s="131">
        <f>IF(PT_kom!D122=0," ",PT_kom!D122)</f>
        <v>2</v>
      </c>
      <c r="F118" s="131">
        <f>IF(PT_kom!E122=0," ",PT_kom!E122)</f>
        <v>136</v>
      </c>
      <c r="G118" s="131">
        <f>IF(PT_kom!F122=0," ",PT_kom!F122)</f>
        <v>227</v>
      </c>
      <c r="H118" s="131">
        <f>IF(PT_kom!G122=0," ",PT_kom!G122)</f>
        <v>76</v>
      </c>
      <c r="I118" s="131">
        <f>IF(PT_kom!H122=0," ",PT_kom!H122)</f>
        <v>127</v>
      </c>
      <c r="J118" s="131">
        <f>IF(PT_kom!I122=0," ",PT_kom!I122)</f>
        <v>781</v>
      </c>
      <c r="K118" s="130" t="str">
        <f>IF(PT_kom!J122=0," ",PT_kom!J122)</f>
        <v xml:space="preserve"> </v>
      </c>
      <c r="L118" s="130" t="str">
        <f>IF(PT_kom!K122=0," ",PT_kom!K122)</f>
        <v>0704 Tønsberg(2002)</v>
      </c>
      <c r="M118" s="132">
        <f>IF(PT_kom!L122=0," ",PT_kom!L122)</f>
        <v>9.3469910371318826E-2</v>
      </c>
      <c r="N118" s="132">
        <f>IF(PT_kom!M122=0," ",PT_kom!M122)</f>
        <v>0.17925736235595391</v>
      </c>
      <c r="O118" s="132">
        <f>IF(PT_kom!N122=0," ",PT_kom!N122)</f>
        <v>2.5608194622279128E-3</v>
      </c>
      <c r="P118" s="132">
        <f>IF(PT_kom!O122=0," ",PT_kom!O122)</f>
        <v>0.17413572343149808</v>
      </c>
      <c r="Q118" s="132">
        <f>IF(PT_kom!P122=0," ",PT_kom!P122)</f>
        <v>0.29065300896286811</v>
      </c>
      <c r="R118" s="132">
        <f>IF(PT_kom!Q122=0," ",PT_kom!Q122)</f>
        <v>9.7311139564660698E-2</v>
      </c>
      <c r="S118" s="132">
        <f>IF(PT_kom!R122=0," ",PT_kom!R122)</f>
        <v>0.16261203585147246</v>
      </c>
      <c r="T118" s="132">
        <f>IF(PT_kom!S122=0," ",PT_kom!S122)</f>
        <v>1</v>
      </c>
      <c r="U118" s="60" t="str">
        <f>IF(PT_kom!T122=0," ",PT_kom!T122)</f>
        <v xml:space="preserve"> </v>
      </c>
    </row>
    <row r="119" spans="2:21">
      <c r="B119" s="130" t="str">
        <f>IF(PT_kom!A123=0," ",PT_kom!A123)</f>
        <v>0706 Sandefjord (2002)</v>
      </c>
      <c r="C119" s="131">
        <f>IF(PT_kom!B123=0," ",PT_kom!B123)</f>
        <v>54</v>
      </c>
      <c r="D119" s="131">
        <f>IF(PT_kom!C123=0," ",PT_kom!C123)</f>
        <v>111</v>
      </c>
      <c r="E119" s="131">
        <f>IF(PT_kom!D123=0," ",PT_kom!D123)</f>
        <v>1</v>
      </c>
      <c r="F119" s="131">
        <f>IF(PT_kom!E123=0," ",PT_kom!E123)</f>
        <v>128</v>
      </c>
      <c r="G119" s="131">
        <f>IF(PT_kom!F123=0," ",PT_kom!F123)</f>
        <v>71</v>
      </c>
      <c r="H119" s="131">
        <f>IF(PT_kom!G123=0," ",PT_kom!G123)</f>
        <v>107</v>
      </c>
      <c r="I119" s="131">
        <f>IF(PT_kom!H123=0," ",PT_kom!H123)</f>
        <v>202</v>
      </c>
      <c r="J119" s="131">
        <f>IF(PT_kom!I123=0," ",PT_kom!I123)</f>
        <v>674</v>
      </c>
      <c r="K119" s="130" t="str">
        <f>IF(PT_kom!J123=0," ",PT_kom!J123)</f>
        <v xml:space="preserve"> </v>
      </c>
      <c r="L119" s="130" t="str">
        <f>IF(PT_kom!K123=0," ",PT_kom!K123)</f>
        <v>0706 Sandefjord (2002)</v>
      </c>
      <c r="M119" s="132">
        <f>IF(PT_kom!L123=0," ",PT_kom!L123)</f>
        <v>8.0118694362017809E-2</v>
      </c>
      <c r="N119" s="132">
        <f>IF(PT_kom!M123=0," ",PT_kom!M123)</f>
        <v>0.16468842729970326</v>
      </c>
      <c r="O119" s="132">
        <f>IF(PT_kom!N123=0," ",PT_kom!N123)</f>
        <v>1.483679525222552E-3</v>
      </c>
      <c r="P119" s="132">
        <f>IF(PT_kom!O123=0," ",PT_kom!O123)</f>
        <v>0.18991097922848665</v>
      </c>
      <c r="Q119" s="132">
        <f>IF(PT_kom!P123=0," ",PT_kom!P123)</f>
        <v>0.10534124629080119</v>
      </c>
      <c r="R119" s="132">
        <f>IF(PT_kom!Q123=0," ",PT_kom!Q123)</f>
        <v>0.15875370919881307</v>
      </c>
      <c r="S119" s="132">
        <f>IF(PT_kom!R123=0," ",PT_kom!R123)</f>
        <v>0.29970326409495551</v>
      </c>
      <c r="T119" s="132">
        <f>IF(PT_kom!S123=0," ",PT_kom!S123)</f>
        <v>1</v>
      </c>
      <c r="U119" s="60" t="str">
        <f>IF(PT_kom!T123=0," ",PT_kom!T123)</f>
        <v xml:space="preserve"> </v>
      </c>
    </row>
    <row r="120" spans="2:21">
      <c r="B120" s="130" t="str">
        <f>IF(PT_kom!A124=0," ",PT_kom!A124)</f>
        <v>0709 Larvik (2002)</v>
      </c>
      <c r="C120" s="131">
        <f>IF(PT_kom!B124=0," ",PT_kom!B124)</f>
        <v>28</v>
      </c>
      <c r="D120" s="131">
        <f>IF(PT_kom!C124=0," ",PT_kom!C124)</f>
        <v>63</v>
      </c>
      <c r="E120" s="131">
        <f>IF(PT_kom!D124=0," ",PT_kom!D124)</f>
        <v>3</v>
      </c>
      <c r="F120" s="131">
        <f>IF(PT_kom!E124=0," ",PT_kom!E124)</f>
        <v>87</v>
      </c>
      <c r="G120" s="131">
        <f>IF(PT_kom!F124=0," ",PT_kom!F124)</f>
        <v>185</v>
      </c>
      <c r="H120" s="131">
        <f>IF(PT_kom!G124=0," ",PT_kom!G124)</f>
        <v>53</v>
      </c>
      <c r="I120" s="131">
        <f>IF(PT_kom!H124=0," ",PT_kom!H124)</f>
        <v>59</v>
      </c>
      <c r="J120" s="131">
        <f>IF(PT_kom!I124=0," ",PT_kom!I124)</f>
        <v>478</v>
      </c>
      <c r="K120" s="130" t="str">
        <f>IF(PT_kom!J124=0," ",PT_kom!J124)</f>
        <v xml:space="preserve"> </v>
      </c>
      <c r="L120" s="130" t="str">
        <f>IF(PT_kom!K124=0," ",PT_kom!K124)</f>
        <v>0709 Larvik (2002)</v>
      </c>
      <c r="M120" s="132">
        <f>IF(PT_kom!L124=0," ",PT_kom!L124)</f>
        <v>5.8577405857740586E-2</v>
      </c>
      <c r="N120" s="132">
        <f>IF(PT_kom!M124=0," ",PT_kom!M124)</f>
        <v>0.13179916317991633</v>
      </c>
      <c r="O120" s="132">
        <f>IF(PT_kom!N124=0," ",PT_kom!N124)</f>
        <v>6.2761506276150627E-3</v>
      </c>
      <c r="P120" s="132">
        <f>IF(PT_kom!O124=0," ",PT_kom!O124)</f>
        <v>0.18200836820083682</v>
      </c>
      <c r="Q120" s="132">
        <f>IF(PT_kom!P124=0," ",PT_kom!P124)</f>
        <v>0.38702928870292885</v>
      </c>
      <c r="R120" s="132">
        <f>IF(PT_kom!Q124=0," ",PT_kom!Q124)</f>
        <v>0.11087866108786611</v>
      </c>
      <c r="S120" s="132">
        <f>IF(PT_kom!R124=0," ",PT_kom!R124)</f>
        <v>0.12343096234309624</v>
      </c>
      <c r="T120" s="132">
        <f>IF(PT_kom!S124=0," ",PT_kom!S124)</f>
        <v>1</v>
      </c>
      <c r="U120" s="60" t="str">
        <f>IF(PT_kom!T124=0," ",PT_kom!T124)</f>
        <v xml:space="preserve"> </v>
      </c>
    </row>
    <row r="121" spans="2:21">
      <c r="B121" s="130" t="str">
        <f>IF(PT_kom!A125=0," ",PT_kom!A125)</f>
        <v>0711 Svelvik(2002)</v>
      </c>
      <c r="C121" s="131">
        <f>IF(PT_kom!B125=0," ",PT_kom!B125)</f>
        <v>5</v>
      </c>
      <c r="D121" s="131">
        <f>IF(PT_kom!C125=0," ",PT_kom!C125)</f>
        <v>14</v>
      </c>
      <c r="E121" s="131">
        <f>IF(PT_kom!D125=0," ",PT_kom!D125)</f>
        <v>1</v>
      </c>
      <c r="F121" s="131">
        <f>IF(PT_kom!E125=0," ",PT_kom!E125)</f>
        <v>36</v>
      </c>
      <c r="G121" s="131">
        <f>IF(PT_kom!F125=0," ",PT_kom!F125)</f>
        <v>7</v>
      </c>
      <c r="H121" s="131">
        <f>IF(PT_kom!G125=0," ",PT_kom!G125)</f>
        <v>3</v>
      </c>
      <c r="I121" s="131">
        <f>IF(PT_kom!H125=0," ",PT_kom!H125)</f>
        <v>5</v>
      </c>
      <c r="J121" s="131">
        <f>IF(PT_kom!I125=0," ",PT_kom!I125)</f>
        <v>71</v>
      </c>
      <c r="K121" s="130" t="str">
        <f>IF(PT_kom!J125=0," ",PT_kom!J125)</f>
        <v xml:space="preserve"> </v>
      </c>
      <c r="L121" s="130" t="str">
        <f>IF(PT_kom!K125=0," ",PT_kom!K125)</f>
        <v>0711 Svelvik(2002)</v>
      </c>
      <c r="M121" s="132">
        <f>IF(PT_kom!L125=0," ",PT_kom!L125)</f>
        <v>7.0422535211267609E-2</v>
      </c>
      <c r="N121" s="132">
        <f>IF(PT_kom!M125=0," ",PT_kom!M125)</f>
        <v>0.19718309859154928</v>
      </c>
      <c r="O121" s="132">
        <f>IF(PT_kom!N125=0," ",PT_kom!N125)</f>
        <v>1.4084507042253521E-2</v>
      </c>
      <c r="P121" s="132">
        <f>IF(PT_kom!O125=0," ",PT_kom!O125)</f>
        <v>0.50704225352112675</v>
      </c>
      <c r="Q121" s="132">
        <f>IF(PT_kom!P125=0," ",PT_kom!P125)</f>
        <v>9.8591549295774641E-2</v>
      </c>
      <c r="R121" s="132">
        <f>IF(PT_kom!Q125=0," ",PT_kom!Q125)</f>
        <v>4.2253521126760563E-2</v>
      </c>
      <c r="S121" s="132">
        <f>IF(PT_kom!R125=0," ",PT_kom!R125)</f>
        <v>7.0422535211267609E-2</v>
      </c>
      <c r="T121" s="132">
        <f>IF(PT_kom!S125=0," ",PT_kom!S125)</f>
        <v>1</v>
      </c>
      <c r="U121" s="60" t="str">
        <f>IF(PT_kom!T125=0," ",PT_kom!T125)</f>
        <v xml:space="preserve"> </v>
      </c>
    </row>
    <row r="122" spans="2:21">
      <c r="B122" s="130" t="str">
        <f>IF(PT_kom!A126=0," ",PT_kom!A126)</f>
        <v>0713 Sande (2002)</v>
      </c>
      <c r="C122" s="131">
        <f>IF(PT_kom!B126=0," ",PT_kom!B126)</f>
        <v>20</v>
      </c>
      <c r="D122" s="131">
        <f>IF(PT_kom!C126=0," ",PT_kom!C126)</f>
        <v>56</v>
      </c>
      <c r="E122" s="131">
        <f>IF(PT_kom!D126=0," ",PT_kom!D126)</f>
        <v>3</v>
      </c>
      <c r="F122" s="131">
        <f>IF(PT_kom!E126=0," ",PT_kom!E126)</f>
        <v>98</v>
      </c>
      <c r="G122" s="131">
        <f>IF(PT_kom!F126=0," ",PT_kom!F126)</f>
        <v>31</v>
      </c>
      <c r="H122" s="131">
        <f>IF(PT_kom!G126=0," ",PT_kom!G126)</f>
        <v>13</v>
      </c>
      <c r="I122" s="131">
        <f>IF(PT_kom!H126=0," ",PT_kom!H126)</f>
        <v>303</v>
      </c>
      <c r="J122" s="131">
        <f>IF(PT_kom!I126=0," ",PT_kom!I126)</f>
        <v>524</v>
      </c>
      <c r="K122" s="130" t="str">
        <f>IF(PT_kom!J126=0," ",PT_kom!J126)</f>
        <v xml:space="preserve"> </v>
      </c>
      <c r="L122" s="130" t="str">
        <f>IF(PT_kom!K126=0," ",PT_kom!K126)</f>
        <v>0713 Sande (2002)</v>
      </c>
      <c r="M122" s="132">
        <f>IF(PT_kom!L126=0," ",PT_kom!L126)</f>
        <v>3.8167938931297711E-2</v>
      </c>
      <c r="N122" s="132">
        <f>IF(PT_kom!M126=0," ",PT_kom!M126)</f>
        <v>0.10687022900763359</v>
      </c>
      <c r="O122" s="132">
        <f>IF(PT_kom!N126=0," ",PT_kom!N126)</f>
        <v>5.7251908396946565E-3</v>
      </c>
      <c r="P122" s="132">
        <f>IF(PT_kom!O126=0," ",PT_kom!O126)</f>
        <v>0.18702290076335878</v>
      </c>
      <c r="Q122" s="132">
        <f>IF(PT_kom!P126=0," ",PT_kom!P126)</f>
        <v>5.9160305343511452E-2</v>
      </c>
      <c r="R122" s="132">
        <f>IF(PT_kom!Q126=0," ",PT_kom!Q126)</f>
        <v>2.4809160305343511E-2</v>
      </c>
      <c r="S122" s="132">
        <f>IF(PT_kom!R126=0," ",PT_kom!R126)</f>
        <v>0.5782442748091603</v>
      </c>
      <c r="T122" s="132">
        <f>IF(PT_kom!S126=0," ",PT_kom!S126)</f>
        <v>1</v>
      </c>
      <c r="U122" s="60" t="str">
        <f>IF(PT_kom!T126=0," ",PT_kom!T126)</f>
        <v xml:space="preserve"> </v>
      </c>
    </row>
    <row r="123" spans="2:21">
      <c r="B123" s="130" t="str">
        <f>IF(PT_kom!A127=0," ",PT_kom!A127)</f>
        <v>0714 Hof(2002)</v>
      </c>
      <c r="C123" s="131">
        <f>IF(PT_kom!B127=0," ",PT_kom!B127)</f>
        <v>4</v>
      </c>
      <c r="D123" s="131">
        <f>IF(PT_kom!C127=0," ",PT_kom!C127)</f>
        <v>6</v>
      </c>
      <c r="E123" s="131" t="str">
        <f>IF(PT_kom!D127=0," ",PT_kom!D127)</f>
        <v xml:space="preserve"> </v>
      </c>
      <c r="F123" s="131">
        <f>IF(PT_kom!E127=0," ",PT_kom!E127)</f>
        <v>2</v>
      </c>
      <c r="G123" s="131">
        <f>IF(PT_kom!F127=0," ",PT_kom!F127)</f>
        <v>6</v>
      </c>
      <c r="H123" s="131">
        <f>IF(PT_kom!G127=0," ",PT_kom!G127)</f>
        <v>4</v>
      </c>
      <c r="I123" s="131">
        <f>IF(PT_kom!H127=0," ",PT_kom!H127)</f>
        <v>52</v>
      </c>
      <c r="J123" s="131">
        <f>IF(PT_kom!I127=0," ",PT_kom!I127)</f>
        <v>74</v>
      </c>
      <c r="K123" s="130" t="str">
        <f>IF(PT_kom!J127=0," ",PT_kom!J127)</f>
        <v xml:space="preserve"> </v>
      </c>
      <c r="L123" s="130" t="str">
        <f>IF(PT_kom!K127=0," ",PT_kom!K127)</f>
        <v>0714 Hof(2002)</v>
      </c>
      <c r="M123" s="132">
        <f>IF(PT_kom!L127=0," ",PT_kom!L127)</f>
        <v>5.4054054054054057E-2</v>
      </c>
      <c r="N123" s="132">
        <f>IF(PT_kom!M127=0," ",PT_kom!M127)</f>
        <v>8.1081081081081086E-2</v>
      </c>
      <c r="O123" s="132" t="str">
        <f>IF(PT_kom!N127=0," ",PT_kom!N127)</f>
        <v xml:space="preserve"> </v>
      </c>
      <c r="P123" s="132">
        <f>IF(PT_kom!O127=0," ",PT_kom!O127)</f>
        <v>2.7027027027027029E-2</v>
      </c>
      <c r="Q123" s="132">
        <f>IF(PT_kom!P127=0," ",PT_kom!P127)</f>
        <v>8.1081081081081086E-2</v>
      </c>
      <c r="R123" s="132">
        <f>IF(PT_kom!Q127=0," ",PT_kom!Q127)</f>
        <v>5.4054054054054057E-2</v>
      </c>
      <c r="S123" s="132">
        <f>IF(PT_kom!R127=0," ",PT_kom!R127)</f>
        <v>0.70270270270270274</v>
      </c>
      <c r="T123" s="132">
        <f>IF(PT_kom!S127=0," ",PT_kom!S127)</f>
        <v>1</v>
      </c>
      <c r="U123" s="60" t="str">
        <f>IF(PT_kom!T127=0," ",PT_kom!T127)</f>
        <v xml:space="preserve"> </v>
      </c>
    </row>
    <row r="124" spans="2:21">
      <c r="B124" s="130" t="str">
        <f>IF(PT_kom!A128=0," ",PT_kom!A128)</f>
        <v>0716 Re (2002)</v>
      </c>
      <c r="C124" s="131">
        <f>IF(PT_kom!B128=0," ",PT_kom!B128)</f>
        <v>20</v>
      </c>
      <c r="D124" s="131">
        <f>IF(PT_kom!C128=0," ",PT_kom!C128)</f>
        <v>42</v>
      </c>
      <c r="E124" s="131" t="str">
        <f>IF(PT_kom!D128=0," ",PT_kom!D128)</f>
        <v xml:space="preserve"> </v>
      </c>
      <c r="F124" s="131">
        <f>IF(PT_kom!E128=0," ",PT_kom!E128)</f>
        <v>156</v>
      </c>
      <c r="G124" s="131">
        <f>IF(PT_kom!F128=0," ",PT_kom!F128)</f>
        <v>105</v>
      </c>
      <c r="H124" s="131">
        <f>IF(PT_kom!G128=0," ",PT_kom!G128)</f>
        <v>33</v>
      </c>
      <c r="I124" s="131">
        <f>IF(PT_kom!H128=0," ",PT_kom!H128)</f>
        <v>48</v>
      </c>
      <c r="J124" s="131">
        <f>IF(PT_kom!I128=0," ",PT_kom!I128)</f>
        <v>404</v>
      </c>
      <c r="K124" s="130" t="str">
        <f>IF(PT_kom!J128=0," ",PT_kom!J128)</f>
        <v xml:space="preserve"> </v>
      </c>
      <c r="L124" s="130" t="str">
        <f>IF(PT_kom!K128=0," ",PT_kom!K128)</f>
        <v>0716 Re (2002)</v>
      </c>
      <c r="M124" s="132">
        <f>IF(PT_kom!L128=0," ",PT_kom!L128)</f>
        <v>4.9504950495049507E-2</v>
      </c>
      <c r="N124" s="132">
        <f>IF(PT_kom!M128=0," ",PT_kom!M128)</f>
        <v>0.10396039603960396</v>
      </c>
      <c r="O124" s="132" t="str">
        <f>IF(PT_kom!N128=0," ",PT_kom!N128)</f>
        <v xml:space="preserve"> </v>
      </c>
      <c r="P124" s="132">
        <f>IF(PT_kom!O128=0," ",PT_kom!O128)</f>
        <v>0.38613861386138615</v>
      </c>
      <c r="Q124" s="132">
        <f>IF(PT_kom!P128=0," ",PT_kom!P128)</f>
        <v>0.25990099009900991</v>
      </c>
      <c r="R124" s="132">
        <f>IF(PT_kom!Q128=0," ",PT_kom!Q128)</f>
        <v>8.1683168316831686E-2</v>
      </c>
      <c r="S124" s="132">
        <f>IF(PT_kom!R128=0," ",PT_kom!R128)</f>
        <v>0.11881188118811881</v>
      </c>
      <c r="T124" s="132">
        <f>IF(PT_kom!S128=0," ",PT_kom!S128)</f>
        <v>1</v>
      </c>
      <c r="U124" s="60" t="str">
        <f>IF(PT_kom!T128=0," ",PT_kom!T128)</f>
        <v xml:space="preserve"> </v>
      </c>
    </row>
    <row r="125" spans="2:21">
      <c r="B125" s="130" t="str">
        <f>IF(PT_kom!A129=0," ",PT_kom!A129)</f>
        <v>0719 Andebu (2002)</v>
      </c>
      <c r="C125" s="131">
        <f>IF(PT_kom!B129=0," ",PT_kom!B129)</f>
        <v>9</v>
      </c>
      <c r="D125" s="131">
        <f>IF(PT_kom!C129=0," ",PT_kom!C129)</f>
        <v>49</v>
      </c>
      <c r="E125" s="131">
        <f>IF(PT_kom!D129=0," ",PT_kom!D129)</f>
        <v>3</v>
      </c>
      <c r="F125" s="131">
        <f>IF(PT_kom!E129=0," ",PT_kom!E129)</f>
        <v>59</v>
      </c>
      <c r="G125" s="131">
        <f>IF(PT_kom!F129=0," ",PT_kom!F129)</f>
        <v>19</v>
      </c>
      <c r="H125" s="131">
        <f>IF(PT_kom!G129=0," ",PT_kom!G129)</f>
        <v>18</v>
      </c>
      <c r="I125" s="131">
        <f>IF(PT_kom!H129=0," ",PT_kom!H129)</f>
        <v>4</v>
      </c>
      <c r="J125" s="131">
        <f>IF(PT_kom!I129=0," ",PT_kom!I129)</f>
        <v>161</v>
      </c>
      <c r="K125" s="130" t="str">
        <f>IF(PT_kom!J129=0," ",PT_kom!J129)</f>
        <v xml:space="preserve"> </v>
      </c>
      <c r="L125" s="130" t="str">
        <f>IF(PT_kom!K129=0," ",PT_kom!K129)</f>
        <v>0719 Andebu (2002)</v>
      </c>
      <c r="M125" s="132">
        <f>IF(PT_kom!L129=0," ",PT_kom!L129)</f>
        <v>5.5900621118012424E-2</v>
      </c>
      <c r="N125" s="132">
        <f>IF(PT_kom!M129=0," ",PT_kom!M129)</f>
        <v>0.30434782608695654</v>
      </c>
      <c r="O125" s="132">
        <f>IF(PT_kom!N129=0," ",PT_kom!N129)</f>
        <v>1.8633540372670808E-2</v>
      </c>
      <c r="P125" s="132">
        <f>IF(PT_kom!O129=0," ",PT_kom!O129)</f>
        <v>0.36645962732919257</v>
      </c>
      <c r="Q125" s="132">
        <f>IF(PT_kom!P129=0," ",PT_kom!P129)</f>
        <v>0.11801242236024845</v>
      </c>
      <c r="R125" s="132">
        <f>IF(PT_kom!Q129=0," ",PT_kom!Q129)</f>
        <v>0.11180124223602485</v>
      </c>
      <c r="S125" s="132">
        <f>IF(PT_kom!R129=0," ",PT_kom!R129)</f>
        <v>2.4844720496894408E-2</v>
      </c>
      <c r="T125" s="132">
        <f>IF(PT_kom!S129=0," ",PT_kom!S129)</f>
        <v>1</v>
      </c>
      <c r="U125" s="60" t="str">
        <f>IF(PT_kom!T129=0," ",PT_kom!T129)</f>
        <v xml:space="preserve"> </v>
      </c>
    </row>
    <row r="126" spans="2:21">
      <c r="B126" s="130" t="str">
        <f>IF(PT_kom!A130=0," ",PT_kom!A130)</f>
        <v>0720 Stokke (2002)</v>
      </c>
      <c r="C126" s="131">
        <f>IF(PT_kom!B130=0," ",PT_kom!B130)</f>
        <v>37</v>
      </c>
      <c r="D126" s="131">
        <f>IF(PT_kom!C130=0," ",PT_kom!C130)</f>
        <v>60</v>
      </c>
      <c r="E126" s="131">
        <f>IF(PT_kom!D130=0," ",PT_kom!D130)</f>
        <v>1</v>
      </c>
      <c r="F126" s="131">
        <f>IF(PT_kom!E130=0," ",PT_kom!E130)</f>
        <v>153</v>
      </c>
      <c r="G126" s="131">
        <f>IF(PT_kom!F130=0," ",PT_kom!F130)</f>
        <v>134</v>
      </c>
      <c r="H126" s="131">
        <f>IF(PT_kom!G130=0," ",PT_kom!G130)</f>
        <v>7</v>
      </c>
      <c r="I126" s="131">
        <f>IF(PT_kom!H130=0," ",PT_kom!H130)</f>
        <v>68</v>
      </c>
      <c r="J126" s="131">
        <f>IF(PT_kom!I130=0," ",PT_kom!I130)</f>
        <v>460</v>
      </c>
      <c r="K126" s="130" t="str">
        <f>IF(PT_kom!J130=0," ",PT_kom!J130)</f>
        <v xml:space="preserve"> </v>
      </c>
      <c r="L126" s="130" t="str">
        <f>IF(PT_kom!K130=0," ",PT_kom!K130)</f>
        <v>0720 Stokke (2002)</v>
      </c>
      <c r="M126" s="132">
        <f>IF(PT_kom!L130=0," ",PT_kom!L130)</f>
        <v>8.0434782608695646E-2</v>
      </c>
      <c r="N126" s="132">
        <f>IF(PT_kom!M130=0," ",PT_kom!M130)</f>
        <v>0.13043478260869565</v>
      </c>
      <c r="O126" s="132">
        <f>IF(PT_kom!N130=0," ",PT_kom!N130)</f>
        <v>2.1739130434782609E-3</v>
      </c>
      <c r="P126" s="132">
        <f>IF(PT_kom!O130=0," ",PT_kom!O130)</f>
        <v>0.33260869565217394</v>
      </c>
      <c r="Q126" s="132">
        <f>IF(PT_kom!P130=0," ",PT_kom!P130)</f>
        <v>0.29130434782608694</v>
      </c>
      <c r="R126" s="132">
        <f>IF(PT_kom!Q130=0," ",PT_kom!Q130)</f>
        <v>1.5217391304347827E-2</v>
      </c>
      <c r="S126" s="132">
        <f>IF(PT_kom!R130=0," ",PT_kom!R130)</f>
        <v>0.14782608695652175</v>
      </c>
      <c r="T126" s="132">
        <f>IF(PT_kom!S130=0," ",PT_kom!S130)</f>
        <v>1</v>
      </c>
      <c r="U126" s="60" t="str">
        <f>IF(PT_kom!T130=0," ",PT_kom!T130)</f>
        <v xml:space="preserve"> </v>
      </c>
    </row>
    <row r="127" spans="2:21">
      <c r="B127" s="130" t="str">
        <f>IF(PT_kom!A131=0," ",PT_kom!A131)</f>
        <v>0722 Nøtterøy(2002)</v>
      </c>
      <c r="C127" s="131">
        <f>IF(PT_kom!B131=0," ",PT_kom!B131)</f>
        <v>77</v>
      </c>
      <c r="D127" s="131">
        <f>IF(PT_kom!C131=0," ",PT_kom!C131)</f>
        <v>43</v>
      </c>
      <c r="E127" s="131">
        <f>IF(PT_kom!D131=0," ",PT_kom!D131)</f>
        <v>9</v>
      </c>
      <c r="F127" s="131">
        <f>IF(PT_kom!E131=0," ",PT_kom!E131)</f>
        <v>52</v>
      </c>
      <c r="G127" s="131">
        <f>IF(PT_kom!F131=0," ",PT_kom!F131)</f>
        <v>23</v>
      </c>
      <c r="H127" s="131">
        <f>IF(PT_kom!G131=0," ",PT_kom!G131)</f>
        <v>15</v>
      </c>
      <c r="I127" s="131">
        <f>IF(PT_kom!H131=0," ",PT_kom!H131)</f>
        <v>39</v>
      </c>
      <c r="J127" s="131">
        <f>IF(PT_kom!I131=0," ",PT_kom!I131)</f>
        <v>258</v>
      </c>
      <c r="K127" s="130" t="str">
        <f>IF(PT_kom!J131=0," ",PT_kom!J131)</f>
        <v xml:space="preserve"> </v>
      </c>
      <c r="L127" s="130" t="str">
        <f>IF(PT_kom!K131=0," ",PT_kom!K131)</f>
        <v>0722 Nøtterøy(2002)</v>
      </c>
      <c r="M127" s="132">
        <f>IF(PT_kom!L131=0," ",PT_kom!L131)</f>
        <v>0.29844961240310075</v>
      </c>
      <c r="N127" s="132">
        <f>IF(PT_kom!M131=0," ",PT_kom!M131)</f>
        <v>0.16666666666666666</v>
      </c>
      <c r="O127" s="132">
        <f>IF(PT_kom!N131=0," ",PT_kom!N131)</f>
        <v>3.4883720930232558E-2</v>
      </c>
      <c r="P127" s="132">
        <f>IF(PT_kom!O131=0," ",PT_kom!O131)</f>
        <v>0.20155038759689922</v>
      </c>
      <c r="Q127" s="132">
        <f>IF(PT_kom!P131=0," ",PT_kom!P131)</f>
        <v>8.9147286821705432E-2</v>
      </c>
      <c r="R127" s="132">
        <f>IF(PT_kom!Q131=0," ",PT_kom!Q131)</f>
        <v>5.8139534883720929E-2</v>
      </c>
      <c r="S127" s="132">
        <f>IF(PT_kom!R131=0," ",PT_kom!R131)</f>
        <v>0.15116279069767441</v>
      </c>
      <c r="T127" s="132">
        <f>IF(PT_kom!S131=0," ",PT_kom!S131)</f>
        <v>1</v>
      </c>
      <c r="U127" s="60" t="str">
        <f>IF(PT_kom!T131=0," ",PT_kom!T131)</f>
        <v xml:space="preserve"> </v>
      </c>
    </row>
    <row r="128" spans="2:21">
      <c r="B128" s="130" t="str">
        <f>IF(PT_kom!A132=0," ",PT_kom!A132)</f>
        <v>0723 Tjøme (2002)</v>
      </c>
      <c r="C128" s="131">
        <f>IF(PT_kom!B132=0," ",PT_kom!B132)</f>
        <v>14</v>
      </c>
      <c r="D128" s="131">
        <f>IF(PT_kom!C132=0," ",PT_kom!C132)</f>
        <v>47</v>
      </c>
      <c r="E128" s="131">
        <f>IF(PT_kom!D132=0," ",PT_kom!D132)</f>
        <v>7</v>
      </c>
      <c r="F128" s="131">
        <f>IF(PT_kom!E132=0," ",PT_kom!E132)</f>
        <v>11</v>
      </c>
      <c r="G128" s="131">
        <f>IF(PT_kom!F132=0," ",PT_kom!F132)</f>
        <v>13</v>
      </c>
      <c r="H128" s="131">
        <f>IF(PT_kom!G132=0," ",PT_kom!G132)</f>
        <v>14</v>
      </c>
      <c r="I128" s="131">
        <f>IF(PT_kom!H132=0," ",PT_kom!H132)</f>
        <v>97</v>
      </c>
      <c r="J128" s="131">
        <f>IF(PT_kom!I132=0," ",PT_kom!I132)</f>
        <v>203</v>
      </c>
      <c r="K128" s="130" t="str">
        <f>IF(PT_kom!J132=0," ",PT_kom!J132)</f>
        <v xml:space="preserve"> </v>
      </c>
      <c r="L128" s="130" t="str">
        <f>IF(PT_kom!K132=0," ",PT_kom!K132)</f>
        <v>0723 Tjøme (2002)</v>
      </c>
      <c r="M128" s="132">
        <f>IF(PT_kom!L132=0," ",PT_kom!L132)</f>
        <v>6.8965517241379309E-2</v>
      </c>
      <c r="N128" s="132">
        <f>IF(PT_kom!M132=0," ",PT_kom!M132)</f>
        <v>0.23152709359605911</v>
      </c>
      <c r="O128" s="132">
        <f>IF(PT_kom!N132=0," ",PT_kom!N132)</f>
        <v>3.4482758620689655E-2</v>
      </c>
      <c r="P128" s="132">
        <f>IF(PT_kom!O132=0," ",PT_kom!O132)</f>
        <v>5.4187192118226604E-2</v>
      </c>
      <c r="Q128" s="132">
        <f>IF(PT_kom!P132=0," ",PT_kom!P132)</f>
        <v>6.4039408866995079E-2</v>
      </c>
      <c r="R128" s="132">
        <f>IF(PT_kom!Q132=0," ",PT_kom!Q132)</f>
        <v>6.8965517241379309E-2</v>
      </c>
      <c r="S128" s="132">
        <f>IF(PT_kom!R132=0," ",PT_kom!R132)</f>
        <v>0.47783251231527096</v>
      </c>
      <c r="T128" s="132">
        <f>IF(PT_kom!S132=0," ",PT_kom!S132)</f>
        <v>1</v>
      </c>
      <c r="U128" s="60" t="str">
        <f>IF(PT_kom!T132=0," ",PT_kom!T132)</f>
        <v xml:space="preserve"> </v>
      </c>
    </row>
    <row r="129" spans="2:21">
      <c r="B129" s="130" t="str">
        <f>IF(PT_kom!A133=0," ",PT_kom!A133)</f>
        <v>0728 Lardal (2002)</v>
      </c>
      <c r="C129" s="131">
        <f>IF(PT_kom!B133=0," ",PT_kom!B133)</f>
        <v>3</v>
      </c>
      <c r="D129" s="131">
        <f>IF(PT_kom!C133=0," ",PT_kom!C133)</f>
        <v>28</v>
      </c>
      <c r="E129" s="131">
        <f>IF(PT_kom!D133=0," ",PT_kom!D133)</f>
        <v>3</v>
      </c>
      <c r="F129" s="131">
        <f>IF(PT_kom!E133=0," ",PT_kom!E133)</f>
        <v>42</v>
      </c>
      <c r="G129" s="131">
        <f>IF(PT_kom!F133=0," ",PT_kom!F133)</f>
        <v>11</v>
      </c>
      <c r="H129" s="131">
        <f>IF(PT_kom!G133=0," ",PT_kom!G133)</f>
        <v>15</v>
      </c>
      <c r="I129" s="131">
        <f>IF(PT_kom!H133=0," ",PT_kom!H133)</f>
        <v>21</v>
      </c>
      <c r="J129" s="131">
        <f>IF(PT_kom!I133=0," ",PT_kom!I133)</f>
        <v>123</v>
      </c>
      <c r="K129" s="130" t="str">
        <f>IF(PT_kom!J133=0," ",PT_kom!J133)</f>
        <v xml:space="preserve"> </v>
      </c>
      <c r="L129" s="130" t="str">
        <f>IF(PT_kom!K133=0," ",PT_kom!K133)</f>
        <v>0728 Lardal (2002)</v>
      </c>
      <c r="M129" s="132">
        <f>IF(PT_kom!L133=0," ",PT_kom!L133)</f>
        <v>2.4390243902439025E-2</v>
      </c>
      <c r="N129" s="132">
        <f>IF(PT_kom!M133=0," ",PT_kom!M133)</f>
        <v>0.22764227642276422</v>
      </c>
      <c r="O129" s="132">
        <f>IF(PT_kom!N133=0," ",PT_kom!N133)</f>
        <v>2.4390243902439025E-2</v>
      </c>
      <c r="P129" s="132">
        <f>IF(PT_kom!O133=0," ",PT_kom!O133)</f>
        <v>0.34146341463414637</v>
      </c>
      <c r="Q129" s="132">
        <f>IF(PT_kom!P133=0," ",PT_kom!P133)</f>
        <v>8.943089430894309E-2</v>
      </c>
      <c r="R129" s="132">
        <f>IF(PT_kom!Q133=0," ",PT_kom!Q133)</f>
        <v>0.12195121951219512</v>
      </c>
      <c r="S129" s="132">
        <f>IF(PT_kom!R133=0," ",PT_kom!R133)</f>
        <v>0.17073170731707318</v>
      </c>
      <c r="T129" s="132">
        <f>IF(PT_kom!S133=0," ",PT_kom!S133)</f>
        <v>1</v>
      </c>
      <c r="U129" s="60" t="str">
        <f>IF(PT_kom!T133=0," ",PT_kom!T133)</f>
        <v xml:space="preserve"> </v>
      </c>
    </row>
    <row r="130" spans="2:21">
      <c r="B130" s="130" t="str">
        <f>IF(PT_kom!A134=0," ",PT_kom!A134)</f>
        <v>0805 Porsgrunn (2002)</v>
      </c>
      <c r="C130" s="131">
        <f>IF(PT_kom!B134=0," ",PT_kom!B134)</f>
        <v>51</v>
      </c>
      <c r="D130" s="131">
        <f>IF(PT_kom!C134=0," ",PT_kom!C134)</f>
        <v>156</v>
      </c>
      <c r="E130" s="131">
        <f>IF(PT_kom!D134=0," ",PT_kom!D134)</f>
        <v>3</v>
      </c>
      <c r="F130" s="131">
        <f>IF(PT_kom!E134=0," ",PT_kom!E134)</f>
        <v>35</v>
      </c>
      <c r="G130" s="131">
        <f>IF(PT_kom!F134=0," ",PT_kom!F134)</f>
        <v>61</v>
      </c>
      <c r="H130" s="131">
        <f>IF(PT_kom!G134=0," ",PT_kom!G134)</f>
        <v>58</v>
      </c>
      <c r="I130" s="131">
        <f>IF(PT_kom!H134=0," ",PT_kom!H134)</f>
        <v>57</v>
      </c>
      <c r="J130" s="131">
        <f>IF(PT_kom!I134=0," ",PT_kom!I134)</f>
        <v>421</v>
      </c>
      <c r="K130" s="130" t="str">
        <f>IF(PT_kom!J134=0," ",PT_kom!J134)</f>
        <v xml:space="preserve"> </v>
      </c>
      <c r="L130" s="130" t="str">
        <f>IF(PT_kom!K134=0," ",PT_kom!K134)</f>
        <v>0805 Porsgrunn (2002)</v>
      </c>
      <c r="M130" s="132">
        <f>IF(PT_kom!L134=0," ",PT_kom!L134)</f>
        <v>0.12114014251781473</v>
      </c>
      <c r="N130" s="132">
        <f>IF(PT_kom!M134=0," ",PT_kom!M134)</f>
        <v>0.37054631828978624</v>
      </c>
      <c r="O130" s="132">
        <f>IF(PT_kom!N134=0," ",PT_kom!N134)</f>
        <v>7.1258907363420431E-3</v>
      </c>
      <c r="P130" s="132">
        <f>IF(PT_kom!O134=0," ",PT_kom!O134)</f>
        <v>8.3135391923990498E-2</v>
      </c>
      <c r="Q130" s="132">
        <f>IF(PT_kom!P134=0," ",PT_kom!P134)</f>
        <v>0.14489311163895488</v>
      </c>
      <c r="R130" s="132">
        <f>IF(PT_kom!Q134=0," ",PT_kom!Q134)</f>
        <v>0.13776722090261281</v>
      </c>
      <c r="S130" s="132">
        <f>IF(PT_kom!R134=0," ",PT_kom!R134)</f>
        <v>0.13539192399049882</v>
      </c>
      <c r="T130" s="132">
        <f>IF(PT_kom!S134=0," ",PT_kom!S134)</f>
        <v>1</v>
      </c>
      <c r="U130" s="60" t="str">
        <f>IF(PT_kom!T134=0," ",PT_kom!T134)</f>
        <v xml:space="preserve"> </v>
      </c>
    </row>
    <row r="131" spans="2:21">
      <c r="B131" s="130" t="str">
        <f>IF(PT_kom!A135=0," ",PT_kom!A135)</f>
        <v>0806 Skien (2001)</v>
      </c>
      <c r="C131" s="131">
        <f>IF(PT_kom!B135=0," ",PT_kom!B135)</f>
        <v>142</v>
      </c>
      <c r="D131" s="131">
        <f>IF(PT_kom!C135=0," ",PT_kom!C135)</f>
        <v>281</v>
      </c>
      <c r="E131" s="131">
        <f>IF(PT_kom!D135=0," ",PT_kom!D135)</f>
        <v>8</v>
      </c>
      <c r="F131" s="131">
        <f>IF(PT_kom!E135=0," ",PT_kom!E135)</f>
        <v>452</v>
      </c>
      <c r="G131" s="131">
        <f>IF(PT_kom!F135=0," ",PT_kom!F135)</f>
        <v>110</v>
      </c>
      <c r="H131" s="131">
        <f>IF(PT_kom!G135=0," ",PT_kom!G135)</f>
        <v>66</v>
      </c>
      <c r="I131" s="131">
        <f>IF(PT_kom!H135=0," ",PT_kom!H135)</f>
        <v>80</v>
      </c>
      <c r="J131" s="131">
        <f>IF(PT_kom!I135=0," ",PT_kom!I135)</f>
        <v>1139</v>
      </c>
      <c r="K131" s="130" t="str">
        <f>IF(PT_kom!J135=0," ",PT_kom!J135)</f>
        <v xml:space="preserve"> </v>
      </c>
      <c r="L131" s="130" t="str">
        <f>IF(PT_kom!K135=0," ",PT_kom!K135)</f>
        <v>0806 Skien (2001)</v>
      </c>
      <c r="M131" s="132">
        <f>IF(PT_kom!L135=0," ",PT_kom!L135)</f>
        <v>0.12467076382791922</v>
      </c>
      <c r="N131" s="132">
        <f>IF(PT_kom!M135=0," ",PT_kom!M135)</f>
        <v>0.24670763827919229</v>
      </c>
      <c r="O131" s="132">
        <f>IF(PT_kom!N135=0," ",PT_kom!N135)</f>
        <v>7.0237050043898156E-3</v>
      </c>
      <c r="P131" s="132">
        <f>IF(PT_kom!O135=0," ",PT_kom!O135)</f>
        <v>0.39683933274802458</v>
      </c>
      <c r="Q131" s="132">
        <f>IF(PT_kom!P135=0," ",PT_kom!P135)</f>
        <v>9.6575943810359971E-2</v>
      </c>
      <c r="R131" s="132">
        <f>IF(PT_kom!Q135=0," ",PT_kom!Q135)</f>
        <v>5.7945566286215978E-2</v>
      </c>
      <c r="S131" s="132">
        <f>IF(PT_kom!R135=0," ",PT_kom!R135)</f>
        <v>7.0237050043898158E-2</v>
      </c>
      <c r="T131" s="132">
        <f>IF(PT_kom!S135=0," ",PT_kom!S135)</f>
        <v>1</v>
      </c>
      <c r="U131" s="60" t="str">
        <f>IF(PT_kom!T135=0," ",PT_kom!T135)</f>
        <v xml:space="preserve"> </v>
      </c>
    </row>
    <row r="132" spans="2:21">
      <c r="B132" s="130" t="str">
        <f>IF(PT_kom!A136=0," ",PT_kom!A136)</f>
        <v>0807 Notodden (2004)</v>
      </c>
      <c r="C132" s="131">
        <f>IF(PT_kom!B136=0," ",PT_kom!B136)</f>
        <v>14</v>
      </c>
      <c r="D132" s="131">
        <f>IF(PT_kom!C136=0," ",PT_kom!C136)</f>
        <v>21</v>
      </c>
      <c r="E132" s="131">
        <f>IF(PT_kom!D136=0," ",PT_kom!D136)</f>
        <v>2</v>
      </c>
      <c r="F132" s="131">
        <f>IF(PT_kom!E136=0," ",PT_kom!E136)</f>
        <v>15</v>
      </c>
      <c r="G132" s="131">
        <f>IF(PT_kom!F136=0," ",PT_kom!F136)</f>
        <v>13</v>
      </c>
      <c r="H132" s="131">
        <f>IF(PT_kom!G136=0," ",PT_kom!G136)</f>
        <v>2</v>
      </c>
      <c r="I132" s="131">
        <f>IF(PT_kom!H136=0," ",PT_kom!H136)</f>
        <v>10</v>
      </c>
      <c r="J132" s="131">
        <f>IF(PT_kom!I136=0," ",PT_kom!I136)</f>
        <v>77</v>
      </c>
      <c r="K132" s="130" t="str">
        <f>IF(PT_kom!J136=0," ",PT_kom!J136)</f>
        <v xml:space="preserve"> </v>
      </c>
      <c r="L132" s="130" t="str">
        <f>IF(PT_kom!K136=0," ",PT_kom!K136)</f>
        <v>0807 Notodden (2004)</v>
      </c>
      <c r="M132" s="132">
        <f>IF(PT_kom!L136=0," ",PT_kom!L136)</f>
        <v>0.18181818181818182</v>
      </c>
      <c r="N132" s="132">
        <f>IF(PT_kom!M136=0," ",PT_kom!M136)</f>
        <v>0.27272727272727271</v>
      </c>
      <c r="O132" s="132">
        <f>IF(PT_kom!N136=0," ",PT_kom!N136)</f>
        <v>2.5974025974025976E-2</v>
      </c>
      <c r="P132" s="132">
        <f>IF(PT_kom!O136=0," ",PT_kom!O136)</f>
        <v>0.19480519480519481</v>
      </c>
      <c r="Q132" s="132">
        <f>IF(PT_kom!P136=0," ",PT_kom!P136)</f>
        <v>0.16883116883116883</v>
      </c>
      <c r="R132" s="132">
        <f>IF(PT_kom!Q136=0," ",PT_kom!Q136)</f>
        <v>2.5974025974025976E-2</v>
      </c>
      <c r="S132" s="132">
        <f>IF(PT_kom!R136=0," ",PT_kom!R136)</f>
        <v>0.12987012987012986</v>
      </c>
      <c r="T132" s="132">
        <f>IF(PT_kom!S136=0," ",PT_kom!S136)</f>
        <v>1</v>
      </c>
      <c r="U132" s="60" t="str">
        <f>IF(PT_kom!T136=0," ",PT_kom!T136)</f>
        <v xml:space="preserve"> </v>
      </c>
    </row>
    <row r="133" spans="2:21">
      <c r="B133" s="130" t="str">
        <f>IF(PT_kom!A137=0," ",PT_kom!A137)</f>
        <v>0811 Siljan (2004)</v>
      </c>
      <c r="C133" s="131" t="str">
        <f>IF(PT_kom!B137=0," ",PT_kom!B137)</f>
        <v xml:space="preserve"> </v>
      </c>
      <c r="D133" s="131">
        <f>IF(PT_kom!C137=0," ",PT_kom!C137)</f>
        <v>8</v>
      </c>
      <c r="E133" s="131">
        <f>IF(PT_kom!D137=0," ",PT_kom!D137)</f>
        <v>1</v>
      </c>
      <c r="F133" s="131" t="str">
        <f>IF(PT_kom!E137=0," ",PT_kom!E137)</f>
        <v xml:space="preserve"> </v>
      </c>
      <c r="G133" s="131">
        <f>IF(PT_kom!F137=0," ",PT_kom!F137)</f>
        <v>2</v>
      </c>
      <c r="H133" s="131" t="str">
        <f>IF(PT_kom!G137=0," ",PT_kom!G137)</f>
        <v xml:space="preserve"> </v>
      </c>
      <c r="I133" s="131">
        <f>IF(PT_kom!H137=0," ",PT_kom!H137)</f>
        <v>3</v>
      </c>
      <c r="J133" s="131">
        <f>IF(PT_kom!I137=0," ",PT_kom!I137)</f>
        <v>14</v>
      </c>
      <c r="K133" s="130" t="str">
        <f>IF(PT_kom!J137=0," ",PT_kom!J137)</f>
        <v xml:space="preserve"> </v>
      </c>
      <c r="L133" s="130" t="str">
        <f>IF(PT_kom!K137=0," ",PT_kom!K137)</f>
        <v>0811 Siljan (2004)</v>
      </c>
      <c r="M133" s="132" t="str">
        <f>IF(PT_kom!L137=0," ",PT_kom!L137)</f>
        <v xml:space="preserve"> </v>
      </c>
      <c r="N133" s="132">
        <f>IF(PT_kom!M137=0," ",PT_kom!M137)</f>
        <v>0.5714285714285714</v>
      </c>
      <c r="O133" s="132">
        <f>IF(PT_kom!N137=0," ",PT_kom!N137)</f>
        <v>7.1428571428571425E-2</v>
      </c>
      <c r="P133" s="132" t="str">
        <f>IF(PT_kom!O137=0," ",PT_kom!O137)</f>
        <v xml:space="preserve"> </v>
      </c>
      <c r="Q133" s="132">
        <f>IF(PT_kom!P137=0," ",PT_kom!P137)</f>
        <v>0.14285714285714285</v>
      </c>
      <c r="R133" s="132" t="str">
        <f>IF(PT_kom!Q137=0," ",PT_kom!Q137)</f>
        <v xml:space="preserve"> </v>
      </c>
      <c r="S133" s="132">
        <f>IF(PT_kom!R137=0," ",PT_kom!R137)</f>
        <v>0.21428571428571427</v>
      </c>
      <c r="T133" s="132">
        <f>IF(PT_kom!S137=0," ",PT_kom!S137)</f>
        <v>1</v>
      </c>
      <c r="U133" s="60" t="str">
        <f>IF(PT_kom!T137=0," ",PT_kom!T137)</f>
        <v xml:space="preserve"> </v>
      </c>
    </row>
    <row r="134" spans="2:21">
      <c r="B134" s="130" t="str">
        <f>IF(PT_kom!A138=0," ",PT_kom!A138)</f>
        <v>0814 Bamble (2004)</v>
      </c>
      <c r="C134" s="131" t="str">
        <f>IF(PT_kom!B138=0," ",PT_kom!B138)</f>
        <v xml:space="preserve"> </v>
      </c>
      <c r="D134" s="131">
        <f>IF(PT_kom!C138=0," ",PT_kom!C138)</f>
        <v>57</v>
      </c>
      <c r="E134" s="131" t="str">
        <f>IF(PT_kom!D138=0," ",PT_kom!D138)</f>
        <v xml:space="preserve"> </v>
      </c>
      <c r="F134" s="131">
        <f>IF(PT_kom!E138=0," ",PT_kom!E138)</f>
        <v>6</v>
      </c>
      <c r="G134" s="131">
        <f>IF(PT_kom!F138=0," ",PT_kom!F138)</f>
        <v>23</v>
      </c>
      <c r="H134" s="131">
        <f>IF(PT_kom!G138=0," ",PT_kom!G138)</f>
        <v>21</v>
      </c>
      <c r="I134" s="131">
        <f>IF(PT_kom!H138=0," ",PT_kom!H138)</f>
        <v>17</v>
      </c>
      <c r="J134" s="131">
        <f>IF(PT_kom!I138=0," ",PT_kom!I138)</f>
        <v>124</v>
      </c>
      <c r="K134" s="130" t="str">
        <f>IF(PT_kom!J138=0," ",PT_kom!J138)</f>
        <v xml:space="preserve"> </v>
      </c>
      <c r="L134" s="130" t="str">
        <f>IF(PT_kom!K138=0," ",PT_kom!K138)</f>
        <v>0814 Bamble (2004)</v>
      </c>
      <c r="M134" s="132" t="str">
        <f>IF(PT_kom!L138=0," ",PT_kom!L138)</f>
        <v xml:space="preserve"> </v>
      </c>
      <c r="N134" s="132">
        <f>IF(PT_kom!M138=0," ",PT_kom!M138)</f>
        <v>0.45967741935483869</v>
      </c>
      <c r="O134" s="132" t="str">
        <f>IF(PT_kom!N138=0," ",PT_kom!N138)</f>
        <v xml:space="preserve"> </v>
      </c>
      <c r="P134" s="132">
        <f>IF(PT_kom!O138=0," ",PT_kom!O138)</f>
        <v>4.8387096774193547E-2</v>
      </c>
      <c r="Q134" s="132">
        <f>IF(PT_kom!P138=0," ",PT_kom!P138)</f>
        <v>0.18548387096774194</v>
      </c>
      <c r="R134" s="132">
        <f>IF(PT_kom!Q138=0," ",PT_kom!Q138)</f>
        <v>0.16935483870967741</v>
      </c>
      <c r="S134" s="132">
        <f>IF(PT_kom!R138=0," ",PT_kom!R138)</f>
        <v>0.13709677419354838</v>
      </c>
      <c r="T134" s="132">
        <f>IF(PT_kom!S138=0," ",PT_kom!S138)</f>
        <v>1</v>
      </c>
      <c r="U134" s="60" t="str">
        <f>IF(PT_kom!T138=0," ",PT_kom!T138)</f>
        <v xml:space="preserve"> </v>
      </c>
    </row>
    <row r="135" spans="2:21">
      <c r="B135" s="130" t="str">
        <f>IF(PT_kom!A139=0," ",PT_kom!A139)</f>
        <v>0815 Kragerø(2004)</v>
      </c>
      <c r="C135" s="131">
        <f>IF(PT_kom!B139=0," ",PT_kom!B139)</f>
        <v>1</v>
      </c>
      <c r="D135" s="131">
        <f>IF(PT_kom!C139=0," ",PT_kom!C139)</f>
        <v>20</v>
      </c>
      <c r="E135" s="131">
        <f>IF(PT_kom!D139=0," ",PT_kom!D139)</f>
        <v>1</v>
      </c>
      <c r="F135" s="131">
        <f>IF(PT_kom!E139=0," ",PT_kom!E139)</f>
        <v>7</v>
      </c>
      <c r="G135" s="131">
        <f>IF(PT_kom!F139=0," ",PT_kom!F139)</f>
        <v>11</v>
      </c>
      <c r="H135" s="131">
        <f>IF(PT_kom!G139=0," ",PT_kom!G139)</f>
        <v>7</v>
      </c>
      <c r="I135" s="131">
        <f>IF(PT_kom!H139=0," ",PT_kom!H139)</f>
        <v>34</v>
      </c>
      <c r="J135" s="131">
        <f>IF(PT_kom!I139=0," ",PT_kom!I139)</f>
        <v>81</v>
      </c>
      <c r="K135" s="130" t="str">
        <f>IF(PT_kom!J139=0," ",PT_kom!J139)</f>
        <v xml:space="preserve"> </v>
      </c>
      <c r="L135" s="130" t="str">
        <f>IF(PT_kom!K139=0," ",PT_kom!K139)</f>
        <v>0815 Kragerø(2004)</v>
      </c>
      <c r="M135" s="132">
        <f>IF(PT_kom!L139=0," ",PT_kom!L139)</f>
        <v>1.2345679012345678E-2</v>
      </c>
      <c r="N135" s="132">
        <f>IF(PT_kom!M139=0," ",PT_kom!M139)</f>
        <v>0.24691358024691357</v>
      </c>
      <c r="O135" s="132">
        <f>IF(PT_kom!N139=0," ",PT_kom!N139)</f>
        <v>1.2345679012345678E-2</v>
      </c>
      <c r="P135" s="132">
        <f>IF(PT_kom!O139=0," ",PT_kom!O139)</f>
        <v>8.6419753086419748E-2</v>
      </c>
      <c r="Q135" s="132">
        <f>IF(PT_kom!P139=0," ",PT_kom!P139)</f>
        <v>0.13580246913580246</v>
      </c>
      <c r="R135" s="132">
        <f>IF(PT_kom!Q139=0," ",PT_kom!Q139)</f>
        <v>8.6419753086419748E-2</v>
      </c>
      <c r="S135" s="132">
        <f>IF(PT_kom!R139=0," ",PT_kom!R139)</f>
        <v>0.41975308641975306</v>
      </c>
      <c r="T135" s="132">
        <f>IF(PT_kom!S139=0," ",PT_kom!S139)</f>
        <v>1</v>
      </c>
      <c r="U135" s="60" t="str">
        <f>IF(PT_kom!T139=0," ",PT_kom!T139)</f>
        <v xml:space="preserve"> </v>
      </c>
    </row>
    <row r="136" spans="2:21">
      <c r="B136" s="130" t="str">
        <f>IF(PT_kom!A140=0," ",PT_kom!A140)</f>
        <v>0817 Drangedal (2006)</v>
      </c>
      <c r="C136" s="131">
        <f>IF(PT_kom!B140=0," ",PT_kom!B140)</f>
        <v>2</v>
      </c>
      <c r="D136" s="131">
        <f>IF(PT_kom!C140=0," ",PT_kom!C140)</f>
        <v>15</v>
      </c>
      <c r="E136" s="131">
        <f>IF(PT_kom!D140=0," ",PT_kom!D140)</f>
        <v>2</v>
      </c>
      <c r="F136" s="131">
        <f>IF(PT_kom!E140=0," ",PT_kom!E140)</f>
        <v>8</v>
      </c>
      <c r="G136" s="131">
        <f>IF(PT_kom!F140=0," ",PT_kom!F140)</f>
        <v>4</v>
      </c>
      <c r="H136" s="131">
        <f>IF(PT_kom!G140=0," ",PT_kom!G140)</f>
        <v>2</v>
      </c>
      <c r="I136" s="131">
        <f>IF(PT_kom!H140=0," ",PT_kom!H140)</f>
        <v>5</v>
      </c>
      <c r="J136" s="131">
        <f>IF(PT_kom!I140=0," ",PT_kom!I140)</f>
        <v>38</v>
      </c>
      <c r="K136" s="130" t="str">
        <f>IF(PT_kom!J140=0," ",PT_kom!J140)</f>
        <v xml:space="preserve"> </v>
      </c>
      <c r="L136" s="130" t="str">
        <f>IF(PT_kom!K140=0," ",PT_kom!K140)</f>
        <v>0817 Drangedal (2006)</v>
      </c>
      <c r="M136" s="132">
        <f>IF(PT_kom!L140=0," ",PT_kom!L140)</f>
        <v>5.2631578947368418E-2</v>
      </c>
      <c r="N136" s="132">
        <f>IF(PT_kom!M140=0," ",PT_kom!M140)</f>
        <v>0.39473684210526316</v>
      </c>
      <c r="O136" s="132">
        <f>IF(PT_kom!N140=0," ",PT_kom!N140)</f>
        <v>5.2631578947368418E-2</v>
      </c>
      <c r="P136" s="132">
        <f>IF(PT_kom!O140=0," ",PT_kom!O140)</f>
        <v>0.21052631578947367</v>
      </c>
      <c r="Q136" s="132">
        <f>IF(PT_kom!P140=0," ",PT_kom!P140)</f>
        <v>0.10526315789473684</v>
      </c>
      <c r="R136" s="132">
        <f>IF(PT_kom!Q140=0," ",PT_kom!Q140)</f>
        <v>5.2631578947368418E-2</v>
      </c>
      <c r="S136" s="132">
        <f>IF(PT_kom!R140=0," ",PT_kom!R140)</f>
        <v>0.13157894736842105</v>
      </c>
      <c r="T136" s="132">
        <f>IF(PT_kom!S140=0," ",PT_kom!S140)</f>
        <v>1</v>
      </c>
      <c r="U136" s="60" t="str">
        <f>IF(PT_kom!T140=0," ",PT_kom!T140)</f>
        <v xml:space="preserve"> </v>
      </c>
    </row>
    <row r="137" spans="2:21">
      <c r="B137" s="130" t="str">
        <f>IF(PT_kom!A141=0," ",PT_kom!A141)</f>
        <v>0819 Nome (2005)</v>
      </c>
      <c r="C137" s="131">
        <f>IF(PT_kom!B141=0," ",PT_kom!B141)</f>
        <v>8</v>
      </c>
      <c r="D137" s="131">
        <f>IF(PT_kom!C141=0," ",PT_kom!C141)</f>
        <v>37</v>
      </c>
      <c r="E137" s="131">
        <f>IF(PT_kom!D141=0," ",PT_kom!D141)</f>
        <v>5</v>
      </c>
      <c r="F137" s="131">
        <f>IF(PT_kom!E141=0," ",PT_kom!E141)</f>
        <v>9</v>
      </c>
      <c r="G137" s="131">
        <f>IF(PT_kom!F141=0," ",PT_kom!F141)</f>
        <v>15</v>
      </c>
      <c r="H137" s="131">
        <f>IF(PT_kom!G141=0," ",PT_kom!G141)</f>
        <v>32</v>
      </c>
      <c r="I137" s="131">
        <f>IF(PT_kom!H141=0," ",PT_kom!H141)</f>
        <v>12</v>
      </c>
      <c r="J137" s="131">
        <f>IF(PT_kom!I141=0," ",PT_kom!I141)</f>
        <v>118</v>
      </c>
      <c r="K137" s="130" t="str">
        <f>IF(PT_kom!J141=0," ",PT_kom!J141)</f>
        <v xml:space="preserve"> </v>
      </c>
      <c r="L137" s="130" t="str">
        <f>IF(PT_kom!K141=0," ",PT_kom!K141)</f>
        <v>0819 Nome (2005)</v>
      </c>
      <c r="M137" s="132">
        <f>IF(PT_kom!L141=0," ",PT_kom!L141)</f>
        <v>6.7796610169491525E-2</v>
      </c>
      <c r="N137" s="132">
        <f>IF(PT_kom!M141=0," ",PT_kom!M141)</f>
        <v>0.3135593220338983</v>
      </c>
      <c r="O137" s="132">
        <f>IF(PT_kom!N141=0," ",PT_kom!N141)</f>
        <v>4.2372881355932202E-2</v>
      </c>
      <c r="P137" s="132">
        <f>IF(PT_kom!O141=0," ",PT_kom!O141)</f>
        <v>7.6271186440677971E-2</v>
      </c>
      <c r="Q137" s="132">
        <f>IF(PT_kom!P141=0," ",PT_kom!P141)</f>
        <v>0.1271186440677966</v>
      </c>
      <c r="R137" s="132">
        <f>IF(PT_kom!Q141=0," ",PT_kom!Q141)</f>
        <v>0.2711864406779661</v>
      </c>
      <c r="S137" s="132">
        <f>IF(PT_kom!R141=0," ",PT_kom!R141)</f>
        <v>0.10169491525423729</v>
      </c>
      <c r="T137" s="132">
        <f>IF(PT_kom!S141=0," ",PT_kom!S141)</f>
        <v>1</v>
      </c>
      <c r="U137" s="60" t="str">
        <f>IF(PT_kom!T141=0," ",PT_kom!T141)</f>
        <v xml:space="preserve"> </v>
      </c>
    </row>
    <row r="138" spans="2:21">
      <c r="B138" s="130" t="str">
        <f>IF(PT_kom!A142=0," ",PT_kom!A142)</f>
        <v>0821 Bø (2004)</v>
      </c>
      <c r="C138" s="131">
        <f>IF(PT_kom!B142=0," ",PT_kom!B142)</f>
        <v>37</v>
      </c>
      <c r="D138" s="131">
        <f>IF(PT_kom!C142=0," ",PT_kom!C142)</f>
        <v>97</v>
      </c>
      <c r="E138" s="131">
        <f>IF(PT_kom!D142=0," ",PT_kom!D142)</f>
        <v>1</v>
      </c>
      <c r="F138" s="131">
        <f>IF(PT_kom!E142=0," ",PT_kom!E142)</f>
        <v>123</v>
      </c>
      <c r="G138" s="131">
        <f>IF(PT_kom!F142=0," ",PT_kom!F142)</f>
        <v>24</v>
      </c>
      <c r="H138" s="131">
        <f>IF(PT_kom!G142=0," ",PT_kom!G142)</f>
        <v>6</v>
      </c>
      <c r="I138" s="131">
        <f>IF(PT_kom!H142=0," ",PT_kom!H142)</f>
        <v>42</v>
      </c>
      <c r="J138" s="131">
        <f>IF(PT_kom!I142=0," ",PT_kom!I142)</f>
        <v>330</v>
      </c>
      <c r="K138" s="130" t="str">
        <f>IF(PT_kom!J142=0," ",PT_kom!J142)</f>
        <v xml:space="preserve"> </v>
      </c>
      <c r="L138" s="130" t="str">
        <f>IF(PT_kom!K142=0," ",PT_kom!K142)</f>
        <v>0821 Bø (2004)</v>
      </c>
      <c r="M138" s="132">
        <f>IF(PT_kom!L142=0," ",PT_kom!L142)</f>
        <v>0.11212121212121212</v>
      </c>
      <c r="N138" s="132">
        <f>IF(PT_kom!M142=0," ",PT_kom!M142)</f>
        <v>0.29393939393939394</v>
      </c>
      <c r="O138" s="132">
        <f>IF(PT_kom!N142=0," ",PT_kom!N142)</f>
        <v>3.0303030303030303E-3</v>
      </c>
      <c r="P138" s="132">
        <f>IF(PT_kom!O142=0," ",PT_kom!O142)</f>
        <v>0.37272727272727274</v>
      </c>
      <c r="Q138" s="132">
        <f>IF(PT_kom!P142=0," ",PT_kom!P142)</f>
        <v>7.2727272727272724E-2</v>
      </c>
      <c r="R138" s="132">
        <f>IF(PT_kom!Q142=0," ",PT_kom!Q142)</f>
        <v>1.8181818181818181E-2</v>
      </c>
      <c r="S138" s="132">
        <f>IF(PT_kom!R142=0," ",PT_kom!R142)</f>
        <v>0.12727272727272726</v>
      </c>
      <c r="T138" s="132">
        <f>IF(PT_kom!S142=0," ",PT_kom!S142)</f>
        <v>1</v>
      </c>
      <c r="U138" s="60" t="str">
        <f>IF(PT_kom!T142=0," ",PT_kom!T142)</f>
        <v xml:space="preserve"> </v>
      </c>
    </row>
    <row r="139" spans="2:21">
      <c r="B139" s="130" t="str">
        <f>IF(PT_kom!A143=0," ",PT_kom!A143)</f>
        <v>0822 Sauherad (2003)</v>
      </c>
      <c r="C139" s="131">
        <f>IF(PT_kom!B143=0," ",PT_kom!B143)</f>
        <v>16</v>
      </c>
      <c r="D139" s="131">
        <f>IF(PT_kom!C143=0," ",PT_kom!C143)</f>
        <v>62</v>
      </c>
      <c r="E139" s="131">
        <f>IF(PT_kom!D143=0," ",PT_kom!D143)</f>
        <v>2</v>
      </c>
      <c r="F139" s="131">
        <f>IF(PT_kom!E143=0," ",PT_kom!E143)</f>
        <v>69</v>
      </c>
      <c r="G139" s="131">
        <f>IF(PT_kom!F143=0," ",PT_kom!F143)</f>
        <v>20</v>
      </c>
      <c r="H139" s="131">
        <f>IF(PT_kom!G143=0," ",PT_kom!G143)</f>
        <v>12</v>
      </c>
      <c r="I139" s="131">
        <f>IF(PT_kom!H143=0," ",PT_kom!H143)</f>
        <v>6</v>
      </c>
      <c r="J139" s="131">
        <f>IF(PT_kom!I143=0," ",PT_kom!I143)</f>
        <v>187</v>
      </c>
      <c r="K139" s="130" t="str">
        <f>IF(PT_kom!J143=0," ",PT_kom!J143)</f>
        <v xml:space="preserve"> </v>
      </c>
      <c r="L139" s="130" t="str">
        <f>IF(PT_kom!K143=0," ",PT_kom!K143)</f>
        <v>0822 Sauherad (2003)</v>
      </c>
      <c r="M139" s="132">
        <f>IF(PT_kom!L143=0," ",PT_kom!L143)</f>
        <v>8.5561497326203204E-2</v>
      </c>
      <c r="N139" s="132">
        <f>IF(PT_kom!M143=0," ",PT_kom!M143)</f>
        <v>0.33155080213903743</v>
      </c>
      <c r="O139" s="132">
        <f>IF(PT_kom!N143=0," ",PT_kom!N143)</f>
        <v>1.06951871657754E-2</v>
      </c>
      <c r="P139" s="132">
        <f>IF(PT_kom!O143=0," ",PT_kom!O143)</f>
        <v>0.36898395721925131</v>
      </c>
      <c r="Q139" s="132">
        <f>IF(PT_kom!P143=0," ",PT_kom!P143)</f>
        <v>0.10695187165775401</v>
      </c>
      <c r="R139" s="132">
        <f>IF(PT_kom!Q143=0," ",PT_kom!Q143)</f>
        <v>6.4171122994652413E-2</v>
      </c>
      <c r="S139" s="132">
        <f>IF(PT_kom!R143=0," ",PT_kom!R143)</f>
        <v>3.2085561497326207E-2</v>
      </c>
      <c r="T139" s="132">
        <f>IF(PT_kom!S143=0," ",PT_kom!S143)</f>
        <v>1</v>
      </c>
      <c r="U139" s="60" t="str">
        <f>IF(PT_kom!T143=0," ",PT_kom!T143)</f>
        <v xml:space="preserve"> </v>
      </c>
    </row>
    <row r="140" spans="2:21">
      <c r="B140" s="130" t="str">
        <f>IF(PT_kom!A144=0," ",PT_kom!A144)</f>
        <v>0826 Tinn (2008)</v>
      </c>
      <c r="C140" s="131">
        <f>IF(PT_kom!B144=0," ",PT_kom!B144)</f>
        <v>2</v>
      </c>
      <c r="D140" s="131">
        <f>IF(PT_kom!C144=0," ",PT_kom!C144)</f>
        <v>14</v>
      </c>
      <c r="E140" s="131">
        <f>IF(PT_kom!D144=0," ",PT_kom!D144)</f>
        <v>22</v>
      </c>
      <c r="F140" s="131">
        <f>IF(PT_kom!E144=0," ",PT_kom!E144)</f>
        <v>82</v>
      </c>
      <c r="G140" s="131">
        <f>IF(PT_kom!F144=0," ",PT_kom!F144)</f>
        <v>12</v>
      </c>
      <c r="H140" s="131">
        <f>IF(PT_kom!G144=0," ",PT_kom!G144)</f>
        <v>10</v>
      </c>
      <c r="I140" s="131">
        <f>IF(PT_kom!H144=0," ",PT_kom!H144)</f>
        <v>9</v>
      </c>
      <c r="J140" s="131">
        <f>IF(PT_kom!I144=0," ",PT_kom!I144)</f>
        <v>151</v>
      </c>
      <c r="K140" s="130" t="str">
        <f>IF(PT_kom!J144=0," ",PT_kom!J144)</f>
        <v xml:space="preserve"> </v>
      </c>
      <c r="L140" s="130" t="str">
        <f>IF(PT_kom!K144=0," ",PT_kom!K144)</f>
        <v>0826 Tinn (2008)</v>
      </c>
      <c r="M140" s="132">
        <f>IF(PT_kom!L144=0," ",PT_kom!L144)</f>
        <v>1.3245033112582781E-2</v>
      </c>
      <c r="N140" s="132">
        <f>IF(PT_kom!M144=0," ",PT_kom!M144)</f>
        <v>9.2715231788079472E-2</v>
      </c>
      <c r="O140" s="132">
        <f>IF(PT_kom!N144=0," ",PT_kom!N144)</f>
        <v>0.14569536423841059</v>
      </c>
      <c r="P140" s="132">
        <f>IF(PT_kom!O144=0," ",PT_kom!O144)</f>
        <v>0.54304635761589404</v>
      </c>
      <c r="Q140" s="132">
        <f>IF(PT_kom!P144=0," ",PT_kom!P144)</f>
        <v>7.9470198675496692E-2</v>
      </c>
      <c r="R140" s="132">
        <f>IF(PT_kom!Q144=0," ",PT_kom!Q144)</f>
        <v>6.6225165562913912E-2</v>
      </c>
      <c r="S140" s="132">
        <f>IF(PT_kom!R144=0," ",PT_kom!R144)</f>
        <v>5.9602649006622516E-2</v>
      </c>
      <c r="T140" s="132">
        <f>IF(PT_kom!S144=0," ",PT_kom!S144)</f>
        <v>1</v>
      </c>
      <c r="U140" s="60" t="str">
        <f>IF(PT_kom!T144=0," ",PT_kom!T144)</f>
        <v xml:space="preserve"> </v>
      </c>
    </row>
    <row r="141" spans="2:21">
      <c r="B141" s="130" t="str">
        <f>IF(PT_kom!A145=0," ",PT_kom!A145)</f>
        <v>0827 Hjartdal (2005)</v>
      </c>
      <c r="C141" s="131">
        <f>IF(PT_kom!B145=0," ",PT_kom!B145)</f>
        <v>2</v>
      </c>
      <c r="D141" s="131">
        <f>IF(PT_kom!C145=0," ",PT_kom!C145)</f>
        <v>25</v>
      </c>
      <c r="E141" s="131">
        <f>IF(PT_kom!D145=0," ",PT_kom!D145)</f>
        <v>3</v>
      </c>
      <c r="F141" s="131">
        <f>IF(PT_kom!E145=0," ",PT_kom!E145)</f>
        <v>8</v>
      </c>
      <c r="G141" s="131">
        <f>IF(PT_kom!F145=0," ",PT_kom!F145)</f>
        <v>11</v>
      </c>
      <c r="H141" s="131">
        <f>IF(PT_kom!G145=0," ",PT_kom!G145)</f>
        <v>3</v>
      </c>
      <c r="I141" s="131">
        <f>IF(PT_kom!H145=0," ",PT_kom!H145)</f>
        <v>5</v>
      </c>
      <c r="J141" s="131">
        <f>IF(PT_kom!I145=0," ",PT_kom!I145)</f>
        <v>57</v>
      </c>
      <c r="K141" s="130" t="str">
        <f>IF(PT_kom!J145=0," ",PT_kom!J145)</f>
        <v xml:space="preserve"> </v>
      </c>
      <c r="L141" s="130" t="str">
        <f>IF(PT_kom!K145=0," ",PT_kom!K145)</f>
        <v>0827 Hjartdal (2005)</v>
      </c>
      <c r="M141" s="132">
        <f>IF(PT_kom!L145=0," ",PT_kom!L145)</f>
        <v>3.5087719298245612E-2</v>
      </c>
      <c r="N141" s="132">
        <f>IF(PT_kom!M145=0," ",PT_kom!M145)</f>
        <v>0.43859649122807015</v>
      </c>
      <c r="O141" s="132">
        <f>IF(PT_kom!N145=0," ",PT_kom!N145)</f>
        <v>5.2631578947368418E-2</v>
      </c>
      <c r="P141" s="132">
        <f>IF(PT_kom!O145=0," ",PT_kom!O145)</f>
        <v>0.14035087719298245</v>
      </c>
      <c r="Q141" s="132">
        <f>IF(PT_kom!P145=0," ",PT_kom!P145)</f>
        <v>0.19298245614035087</v>
      </c>
      <c r="R141" s="132">
        <f>IF(PT_kom!Q145=0," ",PT_kom!Q145)</f>
        <v>5.2631578947368418E-2</v>
      </c>
      <c r="S141" s="132">
        <f>IF(PT_kom!R145=0," ",PT_kom!R145)</f>
        <v>8.771929824561403E-2</v>
      </c>
      <c r="T141" s="132">
        <f>IF(PT_kom!S145=0," ",PT_kom!S145)</f>
        <v>1</v>
      </c>
      <c r="U141" s="60" t="str">
        <f>IF(PT_kom!T145=0," ",PT_kom!T145)</f>
        <v xml:space="preserve"> </v>
      </c>
    </row>
    <row r="142" spans="2:21">
      <c r="B142" s="130" t="str">
        <f>IF(PT_kom!A146=0," ",PT_kom!A146)</f>
        <v>0828 Seljord (2007)</v>
      </c>
      <c r="C142" s="131">
        <f>IF(PT_kom!B146=0," ",PT_kom!B146)</f>
        <v>1</v>
      </c>
      <c r="D142" s="131">
        <f>IF(PT_kom!C146=0," ",PT_kom!C146)</f>
        <v>14</v>
      </c>
      <c r="E142" s="131">
        <f>IF(PT_kom!D146=0," ",PT_kom!D146)</f>
        <v>5</v>
      </c>
      <c r="F142" s="131">
        <f>IF(PT_kom!E146=0," ",PT_kom!E146)</f>
        <v>8</v>
      </c>
      <c r="G142" s="131">
        <f>IF(PT_kom!F146=0," ",PT_kom!F146)</f>
        <v>21</v>
      </c>
      <c r="H142" s="131">
        <f>IF(PT_kom!G146=0," ",PT_kom!G146)</f>
        <v>49</v>
      </c>
      <c r="I142" s="131">
        <f>IF(PT_kom!H146=0," ",PT_kom!H146)</f>
        <v>5</v>
      </c>
      <c r="J142" s="131">
        <f>IF(PT_kom!I146=0," ",PT_kom!I146)</f>
        <v>103</v>
      </c>
      <c r="K142" s="130" t="str">
        <f>IF(PT_kom!J146=0," ",PT_kom!J146)</f>
        <v xml:space="preserve"> </v>
      </c>
      <c r="L142" s="130" t="str">
        <f>IF(PT_kom!K146=0," ",PT_kom!K146)</f>
        <v>0828 Seljord (2007)</v>
      </c>
      <c r="M142" s="132">
        <f>IF(PT_kom!L146=0," ",PT_kom!L146)</f>
        <v>9.7087378640776691E-3</v>
      </c>
      <c r="N142" s="132">
        <f>IF(PT_kom!M146=0," ",PT_kom!M146)</f>
        <v>0.13592233009708737</v>
      </c>
      <c r="O142" s="132">
        <f>IF(PT_kom!N146=0," ",PT_kom!N146)</f>
        <v>4.8543689320388349E-2</v>
      </c>
      <c r="P142" s="132">
        <f>IF(PT_kom!O146=0," ",PT_kom!O146)</f>
        <v>7.7669902912621352E-2</v>
      </c>
      <c r="Q142" s="132">
        <f>IF(PT_kom!P146=0," ",PT_kom!P146)</f>
        <v>0.20388349514563106</v>
      </c>
      <c r="R142" s="132">
        <f>IF(PT_kom!Q146=0," ",PT_kom!Q146)</f>
        <v>0.47572815533980584</v>
      </c>
      <c r="S142" s="132">
        <f>IF(PT_kom!R146=0," ",PT_kom!R146)</f>
        <v>4.8543689320388349E-2</v>
      </c>
      <c r="T142" s="132">
        <f>IF(PT_kom!S146=0," ",PT_kom!S146)</f>
        <v>1</v>
      </c>
      <c r="U142" s="60" t="str">
        <f>IF(PT_kom!T146=0," ",PT_kom!T146)</f>
        <v xml:space="preserve"> </v>
      </c>
    </row>
    <row r="143" spans="2:21">
      <c r="B143" s="130" t="str">
        <f>IF(PT_kom!A147=0," ",PT_kom!A147)</f>
        <v>0829 Kviteseid (2006)</v>
      </c>
      <c r="C143" s="131">
        <f>IF(PT_kom!B147=0," ",PT_kom!B147)</f>
        <v>4</v>
      </c>
      <c r="D143" s="131">
        <f>IF(PT_kom!C147=0," ",PT_kom!C147)</f>
        <v>15</v>
      </c>
      <c r="E143" s="131">
        <f>IF(PT_kom!D147=0," ",PT_kom!D147)</f>
        <v>1</v>
      </c>
      <c r="F143" s="131">
        <f>IF(PT_kom!E147=0," ",PT_kom!E147)</f>
        <v>9</v>
      </c>
      <c r="G143" s="131">
        <f>IF(PT_kom!F147=0," ",PT_kom!F147)</f>
        <v>13</v>
      </c>
      <c r="H143" s="131">
        <f>IF(PT_kom!G147=0," ",PT_kom!G147)</f>
        <v>7</v>
      </c>
      <c r="I143" s="131">
        <f>IF(PT_kom!H147=0," ",PT_kom!H147)</f>
        <v>17</v>
      </c>
      <c r="J143" s="131">
        <f>IF(PT_kom!I147=0," ",PT_kom!I147)</f>
        <v>66</v>
      </c>
      <c r="K143" s="130" t="str">
        <f>IF(PT_kom!J147=0," ",PT_kom!J147)</f>
        <v xml:space="preserve"> </v>
      </c>
      <c r="L143" s="130" t="str">
        <f>IF(PT_kom!K147=0," ",PT_kom!K147)</f>
        <v>0829 Kviteseid (2006)</v>
      </c>
      <c r="M143" s="132">
        <f>IF(PT_kom!L147=0," ",PT_kom!L147)</f>
        <v>6.0606060606060608E-2</v>
      </c>
      <c r="N143" s="132">
        <f>IF(PT_kom!M147=0," ",PT_kom!M147)</f>
        <v>0.22727272727272727</v>
      </c>
      <c r="O143" s="132">
        <f>IF(PT_kom!N147=0," ",PT_kom!N147)</f>
        <v>1.5151515151515152E-2</v>
      </c>
      <c r="P143" s="132">
        <f>IF(PT_kom!O147=0," ",PT_kom!O147)</f>
        <v>0.13636363636363635</v>
      </c>
      <c r="Q143" s="132">
        <f>IF(PT_kom!P147=0," ",PT_kom!P147)</f>
        <v>0.19696969696969696</v>
      </c>
      <c r="R143" s="132">
        <f>IF(PT_kom!Q147=0," ",PT_kom!Q147)</f>
        <v>0.10606060606060606</v>
      </c>
      <c r="S143" s="132">
        <f>IF(PT_kom!R147=0," ",PT_kom!R147)</f>
        <v>0.25757575757575757</v>
      </c>
      <c r="T143" s="132">
        <f>IF(PT_kom!S147=0," ",PT_kom!S147)</f>
        <v>1</v>
      </c>
      <c r="U143" s="60" t="str">
        <f>IF(PT_kom!T147=0," ",PT_kom!T147)</f>
        <v xml:space="preserve"> </v>
      </c>
    </row>
    <row r="144" spans="2:21">
      <c r="B144" s="130" t="str">
        <f>IF(PT_kom!A148=0," ",PT_kom!A148)</f>
        <v>0830 Nissedal (2004)</v>
      </c>
      <c r="C144" s="131">
        <f>IF(PT_kom!B148=0," ",PT_kom!B148)</f>
        <v>2</v>
      </c>
      <c r="D144" s="131">
        <f>IF(PT_kom!C148=0," ",PT_kom!C148)</f>
        <v>6</v>
      </c>
      <c r="E144" s="131">
        <f>IF(PT_kom!D148=0," ",PT_kom!D148)</f>
        <v>1</v>
      </c>
      <c r="F144" s="131">
        <f>IF(PT_kom!E148=0," ",PT_kom!E148)</f>
        <v>13</v>
      </c>
      <c r="G144" s="131">
        <f>IF(PT_kom!F148=0," ",PT_kom!F148)</f>
        <v>4</v>
      </c>
      <c r="H144" s="131">
        <f>IF(PT_kom!G148=0," ",PT_kom!G148)</f>
        <v>22</v>
      </c>
      <c r="I144" s="131">
        <f>IF(PT_kom!H148=0," ",PT_kom!H148)</f>
        <v>10</v>
      </c>
      <c r="J144" s="131">
        <f>IF(PT_kom!I148=0," ",PT_kom!I148)</f>
        <v>58</v>
      </c>
      <c r="K144" s="130" t="str">
        <f>IF(PT_kom!J148=0," ",PT_kom!J148)</f>
        <v xml:space="preserve"> </v>
      </c>
      <c r="L144" s="130" t="str">
        <f>IF(PT_kom!K148=0," ",PT_kom!K148)</f>
        <v>0830 Nissedal (2004)</v>
      </c>
      <c r="M144" s="132">
        <f>IF(PT_kom!L148=0," ",PT_kom!L148)</f>
        <v>3.4482758620689655E-2</v>
      </c>
      <c r="N144" s="132">
        <f>IF(PT_kom!M148=0," ",PT_kom!M148)</f>
        <v>0.10344827586206896</v>
      </c>
      <c r="O144" s="132">
        <f>IF(PT_kom!N148=0," ",PT_kom!N148)</f>
        <v>1.7241379310344827E-2</v>
      </c>
      <c r="P144" s="132">
        <f>IF(PT_kom!O148=0," ",PT_kom!O148)</f>
        <v>0.22413793103448276</v>
      </c>
      <c r="Q144" s="132">
        <f>IF(PT_kom!P148=0," ",PT_kom!P148)</f>
        <v>6.8965517241379309E-2</v>
      </c>
      <c r="R144" s="132">
        <f>IF(PT_kom!Q148=0," ",PT_kom!Q148)</f>
        <v>0.37931034482758619</v>
      </c>
      <c r="S144" s="132">
        <f>IF(PT_kom!R148=0," ",PT_kom!R148)</f>
        <v>0.17241379310344829</v>
      </c>
      <c r="T144" s="132">
        <f>IF(PT_kom!S148=0," ",PT_kom!S148)</f>
        <v>1</v>
      </c>
      <c r="U144" s="60" t="str">
        <f>IF(PT_kom!T148=0," ",PT_kom!T148)</f>
        <v xml:space="preserve"> </v>
      </c>
    </row>
    <row r="145" spans="2:21">
      <c r="B145" s="130" t="str">
        <f>IF(PT_kom!A149=0," ",PT_kom!A149)</f>
        <v>0831 Fyresdal (2007)</v>
      </c>
      <c r="C145" s="131">
        <f>IF(PT_kom!B149=0," ",PT_kom!B149)</f>
        <v>4</v>
      </c>
      <c r="D145" s="131">
        <f>IF(PT_kom!C149=0," ",PT_kom!C149)</f>
        <v>7</v>
      </c>
      <c r="E145" s="131">
        <f>IF(PT_kom!D149=0," ",PT_kom!D149)</f>
        <v>3</v>
      </c>
      <c r="F145" s="131">
        <f>IF(PT_kom!E149=0," ",PT_kom!E149)</f>
        <v>12</v>
      </c>
      <c r="G145" s="131">
        <f>IF(PT_kom!F149=0," ",PT_kom!F149)</f>
        <v>5</v>
      </c>
      <c r="H145" s="131">
        <f>IF(PT_kom!G149=0," ",PT_kom!G149)</f>
        <v>5</v>
      </c>
      <c r="I145" s="131">
        <f>IF(PT_kom!H149=0," ",PT_kom!H149)</f>
        <v>14</v>
      </c>
      <c r="J145" s="131">
        <f>IF(PT_kom!I149=0," ",PT_kom!I149)</f>
        <v>50</v>
      </c>
      <c r="K145" s="130" t="str">
        <f>IF(PT_kom!J149=0," ",PT_kom!J149)</f>
        <v xml:space="preserve"> </v>
      </c>
      <c r="L145" s="130" t="str">
        <f>IF(PT_kom!K149=0," ",PT_kom!K149)</f>
        <v>0831 Fyresdal (2007)</v>
      </c>
      <c r="M145" s="132">
        <f>IF(PT_kom!L149=0," ",PT_kom!L149)</f>
        <v>0.08</v>
      </c>
      <c r="N145" s="132">
        <f>IF(PT_kom!M149=0," ",PT_kom!M149)</f>
        <v>0.14000000000000001</v>
      </c>
      <c r="O145" s="132">
        <f>IF(PT_kom!N149=0," ",PT_kom!N149)</f>
        <v>0.06</v>
      </c>
      <c r="P145" s="132">
        <f>IF(PT_kom!O149=0," ",PT_kom!O149)</f>
        <v>0.24</v>
      </c>
      <c r="Q145" s="132">
        <f>IF(PT_kom!P149=0," ",PT_kom!P149)</f>
        <v>0.1</v>
      </c>
      <c r="R145" s="132">
        <f>IF(PT_kom!Q149=0," ",PT_kom!Q149)</f>
        <v>0.1</v>
      </c>
      <c r="S145" s="132">
        <f>IF(PT_kom!R149=0," ",PT_kom!R149)</f>
        <v>0.28000000000000003</v>
      </c>
      <c r="T145" s="132">
        <f>IF(PT_kom!S149=0," ",PT_kom!S149)</f>
        <v>1</v>
      </c>
      <c r="U145" s="60" t="str">
        <f>IF(PT_kom!T149=0," ",PT_kom!T149)</f>
        <v xml:space="preserve"> </v>
      </c>
    </row>
    <row r="146" spans="2:21">
      <c r="B146" s="130" t="str">
        <f>IF(PT_kom!A150=0," ",PT_kom!A150)</f>
        <v>0833 Tokke 2008)</v>
      </c>
      <c r="C146" s="131">
        <f>IF(PT_kom!B150=0," ",PT_kom!B150)</f>
        <v>2</v>
      </c>
      <c r="D146" s="131">
        <f>IF(PT_kom!C150=0," ",PT_kom!C150)</f>
        <v>4</v>
      </c>
      <c r="E146" s="131">
        <f>IF(PT_kom!D150=0," ",PT_kom!D150)</f>
        <v>1</v>
      </c>
      <c r="F146" s="131">
        <f>IF(PT_kom!E150=0," ",PT_kom!E150)</f>
        <v>4</v>
      </c>
      <c r="G146" s="131">
        <f>IF(PT_kom!F150=0," ",PT_kom!F150)</f>
        <v>9</v>
      </c>
      <c r="H146" s="131">
        <f>IF(PT_kom!G150=0," ",PT_kom!G150)</f>
        <v>2</v>
      </c>
      <c r="I146" s="131">
        <f>IF(PT_kom!H150=0," ",PT_kom!H150)</f>
        <v>7</v>
      </c>
      <c r="J146" s="131">
        <f>IF(PT_kom!I150=0," ",PT_kom!I150)</f>
        <v>29</v>
      </c>
      <c r="K146" s="130" t="str">
        <f>IF(PT_kom!J150=0," ",PT_kom!J150)</f>
        <v xml:space="preserve"> </v>
      </c>
      <c r="L146" s="130" t="str">
        <f>IF(PT_kom!K150=0," ",PT_kom!K150)</f>
        <v>0833 Tokke 2008)</v>
      </c>
      <c r="M146" s="132">
        <f>IF(PT_kom!L150=0," ",PT_kom!L150)</f>
        <v>6.8965517241379309E-2</v>
      </c>
      <c r="N146" s="132">
        <f>IF(PT_kom!M150=0," ",PT_kom!M150)</f>
        <v>0.13793103448275862</v>
      </c>
      <c r="O146" s="132">
        <f>IF(PT_kom!N150=0," ",PT_kom!N150)</f>
        <v>3.4482758620689655E-2</v>
      </c>
      <c r="P146" s="132">
        <f>IF(PT_kom!O150=0," ",PT_kom!O150)</f>
        <v>0.13793103448275862</v>
      </c>
      <c r="Q146" s="132">
        <f>IF(PT_kom!P150=0," ",PT_kom!P150)</f>
        <v>0.31034482758620691</v>
      </c>
      <c r="R146" s="132">
        <f>IF(PT_kom!Q150=0," ",PT_kom!Q150)</f>
        <v>6.8965517241379309E-2</v>
      </c>
      <c r="S146" s="132">
        <f>IF(PT_kom!R150=0," ",PT_kom!R150)</f>
        <v>0.2413793103448276</v>
      </c>
      <c r="T146" s="132">
        <f>IF(PT_kom!S150=0," ",PT_kom!S150)</f>
        <v>1</v>
      </c>
      <c r="U146" s="60" t="str">
        <f>IF(PT_kom!T150=0," ",PT_kom!T150)</f>
        <v xml:space="preserve"> </v>
      </c>
    </row>
    <row r="147" spans="2:21">
      <c r="B147" s="130" t="str">
        <f>IF(PT_kom!A151=0," ",PT_kom!A151)</f>
        <v>0834 Vinje (2006)</v>
      </c>
      <c r="C147" s="131">
        <f>IF(PT_kom!B151=0," ",PT_kom!B151)</f>
        <v>3</v>
      </c>
      <c r="D147" s="131">
        <f>IF(PT_kom!C151=0," ",PT_kom!C151)</f>
        <v>24</v>
      </c>
      <c r="E147" s="131">
        <f>IF(PT_kom!D151=0," ",PT_kom!D151)</f>
        <v>3</v>
      </c>
      <c r="F147" s="131">
        <f>IF(PT_kom!E151=0," ",PT_kom!E151)</f>
        <v>23</v>
      </c>
      <c r="G147" s="131">
        <f>IF(PT_kom!F151=0," ",PT_kom!F151)</f>
        <v>18</v>
      </c>
      <c r="H147" s="131">
        <f>IF(PT_kom!G151=0," ",PT_kom!G151)</f>
        <v>18</v>
      </c>
      <c r="I147" s="131">
        <f>IF(PT_kom!H151=0," ",PT_kom!H151)</f>
        <v>7</v>
      </c>
      <c r="J147" s="131">
        <f>IF(PT_kom!I151=0," ",PT_kom!I151)</f>
        <v>96</v>
      </c>
      <c r="K147" s="130" t="str">
        <f>IF(PT_kom!J151=0," ",PT_kom!J151)</f>
        <v xml:space="preserve"> </v>
      </c>
      <c r="L147" s="130" t="str">
        <f>IF(PT_kom!K151=0," ",PT_kom!K151)</f>
        <v>0834 Vinje (2006)</v>
      </c>
      <c r="M147" s="132">
        <f>IF(PT_kom!L151=0," ",PT_kom!L151)</f>
        <v>3.125E-2</v>
      </c>
      <c r="N147" s="132">
        <f>IF(PT_kom!M151=0," ",PT_kom!M151)</f>
        <v>0.25</v>
      </c>
      <c r="O147" s="132">
        <f>IF(PT_kom!N151=0," ",PT_kom!N151)</f>
        <v>3.125E-2</v>
      </c>
      <c r="P147" s="132">
        <f>IF(PT_kom!O151=0," ",PT_kom!O151)</f>
        <v>0.23958333333333334</v>
      </c>
      <c r="Q147" s="132">
        <f>IF(PT_kom!P151=0," ",PT_kom!P151)</f>
        <v>0.1875</v>
      </c>
      <c r="R147" s="132">
        <f>IF(PT_kom!Q151=0," ",PT_kom!Q151)</f>
        <v>0.1875</v>
      </c>
      <c r="S147" s="132">
        <f>IF(PT_kom!R151=0," ",PT_kom!R151)</f>
        <v>7.2916666666666671E-2</v>
      </c>
      <c r="T147" s="132">
        <f>IF(PT_kom!S151=0," ",PT_kom!S151)</f>
        <v>1</v>
      </c>
      <c r="U147" s="60" t="str">
        <f>IF(PT_kom!T151=0," ",PT_kom!T151)</f>
        <v xml:space="preserve"> </v>
      </c>
    </row>
    <row r="148" spans="2:21">
      <c r="B148" s="130" t="str">
        <f>IF(PT_kom!A152=0," ",PT_kom!A152)</f>
        <v>0901 Risør (2004)</v>
      </c>
      <c r="C148" s="131">
        <f>IF(PT_kom!B152=0," ",PT_kom!B152)</f>
        <v>3</v>
      </c>
      <c r="D148" s="131">
        <f>IF(PT_kom!C152=0," ",PT_kom!C152)</f>
        <v>31</v>
      </c>
      <c r="E148" s="131">
        <f>IF(PT_kom!D152=0," ",PT_kom!D152)</f>
        <v>9</v>
      </c>
      <c r="F148" s="131">
        <f>IF(PT_kom!E152=0," ",PT_kom!E152)</f>
        <v>48</v>
      </c>
      <c r="G148" s="131">
        <f>IF(PT_kom!F152=0," ",PT_kom!F152)</f>
        <v>4</v>
      </c>
      <c r="H148" s="131">
        <f>IF(PT_kom!G152=0," ",PT_kom!G152)</f>
        <v>14</v>
      </c>
      <c r="I148" s="131">
        <f>IF(PT_kom!H152=0," ",PT_kom!H152)</f>
        <v>1</v>
      </c>
      <c r="J148" s="131">
        <f>IF(PT_kom!I152=0," ",PT_kom!I152)</f>
        <v>110</v>
      </c>
      <c r="K148" s="130" t="str">
        <f>IF(PT_kom!J152=0," ",PT_kom!J152)</f>
        <v xml:space="preserve"> </v>
      </c>
      <c r="L148" s="130" t="str">
        <f>IF(PT_kom!K152=0," ",PT_kom!K152)</f>
        <v>0901 Risør (2004)</v>
      </c>
      <c r="M148" s="132">
        <f>IF(PT_kom!L152=0," ",PT_kom!L152)</f>
        <v>2.7272727272727271E-2</v>
      </c>
      <c r="N148" s="132">
        <f>IF(PT_kom!M152=0," ",PT_kom!M152)</f>
        <v>0.2818181818181818</v>
      </c>
      <c r="O148" s="132">
        <f>IF(PT_kom!N152=0," ",PT_kom!N152)</f>
        <v>8.1818181818181818E-2</v>
      </c>
      <c r="P148" s="132">
        <f>IF(PT_kom!O152=0," ",PT_kom!O152)</f>
        <v>0.43636363636363634</v>
      </c>
      <c r="Q148" s="132">
        <f>IF(PT_kom!P152=0," ",PT_kom!P152)</f>
        <v>3.6363636363636362E-2</v>
      </c>
      <c r="R148" s="132">
        <f>IF(PT_kom!Q152=0," ",PT_kom!Q152)</f>
        <v>0.12727272727272726</v>
      </c>
      <c r="S148" s="132">
        <f>IF(PT_kom!R152=0," ",PT_kom!R152)</f>
        <v>9.0909090909090905E-3</v>
      </c>
      <c r="T148" s="132">
        <f>IF(PT_kom!S152=0," ",PT_kom!S152)</f>
        <v>1</v>
      </c>
      <c r="U148" s="60" t="str">
        <f>IF(PT_kom!T152=0," ",PT_kom!T152)</f>
        <v xml:space="preserve"> </v>
      </c>
    </row>
    <row r="149" spans="2:21">
      <c r="B149" s="130" t="str">
        <f>IF(PT_kom!A153=0," ",PT_kom!A153)</f>
        <v>0904 Grimstad (2009)</v>
      </c>
      <c r="C149" s="131">
        <f>IF(PT_kom!B153=0," ",PT_kom!B153)</f>
        <v>11</v>
      </c>
      <c r="D149" s="131">
        <f>IF(PT_kom!C153=0," ",PT_kom!C153)</f>
        <v>61</v>
      </c>
      <c r="E149" s="131" t="str">
        <f>IF(PT_kom!D153=0," ",PT_kom!D153)</f>
        <v xml:space="preserve"> </v>
      </c>
      <c r="F149" s="131">
        <f>IF(PT_kom!E153=0," ",PT_kom!E153)</f>
        <v>27</v>
      </c>
      <c r="G149" s="131">
        <f>IF(PT_kom!F153=0," ",PT_kom!F153)</f>
        <v>5</v>
      </c>
      <c r="H149" s="131">
        <f>IF(PT_kom!G153=0," ",PT_kom!G153)</f>
        <v>14</v>
      </c>
      <c r="I149" s="131">
        <f>IF(PT_kom!H153=0," ",PT_kom!H153)</f>
        <v>19</v>
      </c>
      <c r="J149" s="131">
        <f>IF(PT_kom!I153=0," ",PT_kom!I153)</f>
        <v>137</v>
      </c>
      <c r="K149" s="130" t="str">
        <f>IF(PT_kom!J153=0," ",PT_kom!J153)</f>
        <v xml:space="preserve"> </v>
      </c>
      <c r="L149" s="130" t="str">
        <f>IF(PT_kom!K153=0," ",PT_kom!K153)</f>
        <v>0904 Grimstad (2009)</v>
      </c>
      <c r="M149" s="132">
        <f>IF(PT_kom!L153=0," ",PT_kom!L153)</f>
        <v>8.0291970802919707E-2</v>
      </c>
      <c r="N149" s="132">
        <f>IF(PT_kom!M153=0," ",PT_kom!M153)</f>
        <v>0.44525547445255476</v>
      </c>
      <c r="O149" s="132" t="str">
        <f>IF(PT_kom!N153=0," ",PT_kom!N153)</f>
        <v xml:space="preserve"> </v>
      </c>
      <c r="P149" s="132">
        <f>IF(PT_kom!O153=0," ",PT_kom!O153)</f>
        <v>0.19708029197080293</v>
      </c>
      <c r="Q149" s="132">
        <f>IF(PT_kom!P153=0," ",PT_kom!P153)</f>
        <v>3.6496350364963501E-2</v>
      </c>
      <c r="R149" s="132">
        <f>IF(PT_kom!Q153=0," ",PT_kom!Q153)</f>
        <v>0.10218978102189781</v>
      </c>
      <c r="S149" s="132">
        <f>IF(PT_kom!R153=0," ",PT_kom!R153)</f>
        <v>0.13868613138686131</v>
      </c>
      <c r="T149" s="132">
        <f>IF(PT_kom!S153=0," ",PT_kom!S153)</f>
        <v>1</v>
      </c>
      <c r="U149" s="60" t="str">
        <f>IF(PT_kom!T153=0," ",PT_kom!T153)</f>
        <v xml:space="preserve"> </v>
      </c>
    </row>
    <row r="150" spans="2:21">
      <c r="B150" s="130" t="str">
        <f>IF(PT_kom!A154=0," ",PT_kom!A154)</f>
        <v>0906 Arendal (2003)</v>
      </c>
      <c r="C150" s="131">
        <f>IF(PT_kom!B154=0," ",PT_kom!B154)</f>
        <v>35</v>
      </c>
      <c r="D150" s="131">
        <f>IF(PT_kom!C154=0," ",PT_kom!C154)</f>
        <v>131</v>
      </c>
      <c r="E150" s="131">
        <f>IF(PT_kom!D154=0," ",PT_kom!D154)</f>
        <v>14</v>
      </c>
      <c r="F150" s="131">
        <f>IF(PT_kom!E154=0," ",PT_kom!E154)</f>
        <v>139</v>
      </c>
      <c r="G150" s="131">
        <f>IF(PT_kom!F154=0," ",PT_kom!F154)</f>
        <v>25</v>
      </c>
      <c r="H150" s="131">
        <f>IF(PT_kom!G154=0," ",PT_kom!G154)</f>
        <v>13</v>
      </c>
      <c r="I150" s="131">
        <f>IF(PT_kom!H154=0," ",PT_kom!H154)</f>
        <v>35</v>
      </c>
      <c r="J150" s="131">
        <f>IF(PT_kom!I154=0," ",PT_kom!I154)</f>
        <v>392</v>
      </c>
      <c r="K150" s="130" t="str">
        <f>IF(PT_kom!J154=0," ",PT_kom!J154)</f>
        <v xml:space="preserve"> </v>
      </c>
      <c r="L150" s="130" t="str">
        <f>IF(PT_kom!K154=0," ",PT_kom!K154)</f>
        <v>0906 Arendal (2003)</v>
      </c>
      <c r="M150" s="132">
        <f>IF(PT_kom!L154=0," ",PT_kom!L154)</f>
        <v>8.9285714285714288E-2</v>
      </c>
      <c r="N150" s="132">
        <f>IF(PT_kom!M154=0," ",PT_kom!M154)</f>
        <v>0.33418367346938777</v>
      </c>
      <c r="O150" s="132">
        <f>IF(PT_kom!N154=0," ",PT_kom!N154)</f>
        <v>3.5714285714285712E-2</v>
      </c>
      <c r="P150" s="132">
        <f>IF(PT_kom!O154=0," ",PT_kom!O154)</f>
        <v>0.35459183673469385</v>
      </c>
      <c r="Q150" s="132">
        <f>IF(PT_kom!P154=0," ",PT_kom!P154)</f>
        <v>6.3775510204081634E-2</v>
      </c>
      <c r="R150" s="132">
        <f>IF(PT_kom!Q154=0," ",PT_kom!Q154)</f>
        <v>3.3163265306122451E-2</v>
      </c>
      <c r="S150" s="132">
        <f>IF(PT_kom!R154=0," ",PT_kom!R154)</f>
        <v>8.9285714285714288E-2</v>
      </c>
      <c r="T150" s="132">
        <f>IF(PT_kom!S154=0," ",PT_kom!S154)</f>
        <v>1</v>
      </c>
      <c r="U150" s="60" t="str">
        <f>IF(PT_kom!T154=0," ",PT_kom!T154)</f>
        <v xml:space="preserve"> </v>
      </c>
    </row>
    <row r="151" spans="2:21">
      <c r="B151" s="130" t="str">
        <f>IF(PT_kom!A155=0," ",PT_kom!A155)</f>
        <v>0911 Gjerstad (2004)</v>
      </c>
      <c r="C151" s="131">
        <f>IF(PT_kom!B155=0," ",PT_kom!B155)</f>
        <v>8</v>
      </c>
      <c r="D151" s="131">
        <f>IF(PT_kom!C155=0," ",PT_kom!C155)</f>
        <v>9</v>
      </c>
      <c r="E151" s="131">
        <f>IF(PT_kom!D155=0," ",PT_kom!D155)</f>
        <v>2</v>
      </c>
      <c r="F151" s="131">
        <f>IF(PT_kom!E155=0," ",PT_kom!E155)</f>
        <v>3</v>
      </c>
      <c r="G151" s="131">
        <f>IF(PT_kom!F155=0," ",PT_kom!F155)</f>
        <v>1</v>
      </c>
      <c r="H151" s="131" t="str">
        <f>IF(PT_kom!G155=0," ",PT_kom!G155)</f>
        <v xml:space="preserve"> </v>
      </c>
      <c r="I151" s="131">
        <f>IF(PT_kom!H155=0," ",PT_kom!H155)</f>
        <v>7</v>
      </c>
      <c r="J151" s="131">
        <f>IF(PT_kom!I155=0," ",PT_kom!I155)</f>
        <v>30</v>
      </c>
      <c r="K151" s="130" t="str">
        <f>IF(PT_kom!J155=0," ",PT_kom!J155)</f>
        <v xml:space="preserve"> </v>
      </c>
      <c r="L151" s="130" t="str">
        <f>IF(PT_kom!K155=0," ",PT_kom!K155)</f>
        <v>0911 Gjerstad (2004)</v>
      </c>
      <c r="M151" s="132">
        <f>IF(PT_kom!L155=0," ",PT_kom!L155)</f>
        <v>0.26666666666666666</v>
      </c>
      <c r="N151" s="132">
        <f>IF(PT_kom!M155=0," ",PT_kom!M155)</f>
        <v>0.3</v>
      </c>
      <c r="O151" s="132">
        <f>IF(PT_kom!N155=0," ",PT_kom!N155)</f>
        <v>6.6666666666666666E-2</v>
      </c>
      <c r="P151" s="132">
        <f>IF(PT_kom!O155=0," ",PT_kom!O155)</f>
        <v>0.1</v>
      </c>
      <c r="Q151" s="132">
        <f>IF(PT_kom!P155=0," ",PT_kom!P155)</f>
        <v>3.3333333333333333E-2</v>
      </c>
      <c r="R151" s="132" t="str">
        <f>IF(PT_kom!Q155=0," ",PT_kom!Q155)</f>
        <v xml:space="preserve"> </v>
      </c>
      <c r="S151" s="132">
        <f>IF(PT_kom!R155=0," ",PT_kom!R155)</f>
        <v>0.23333333333333334</v>
      </c>
      <c r="T151" s="132">
        <f>IF(PT_kom!S155=0," ",PT_kom!S155)</f>
        <v>1</v>
      </c>
      <c r="U151" s="60" t="str">
        <f>IF(PT_kom!T155=0," ",PT_kom!T155)</f>
        <v xml:space="preserve"> </v>
      </c>
    </row>
    <row r="152" spans="2:21">
      <c r="B152" s="130" t="str">
        <f>IF(PT_kom!A156=0," ",PT_kom!A156)</f>
        <v>0912 Vegårshei (2004)</v>
      </c>
      <c r="C152" s="131">
        <f>IF(PT_kom!B156=0," ",PT_kom!B156)</f>
        <v>2</v>
      </c>
      <c r="D152" s="131">
        <f>IF(PT_kom!C156=0," ",PT_kom!C156)</f>
        <v>4</v>
      </c>
      <c r="E152" s="131">
        <f>IF(PT_kom!D156=0," ",PT_kom!D156)</f>
        <v>1</v>
      </c>
      <c r="F152" s="131">
        <f>IF(PT_kom!E156=0," ",PT_kom!E156)</f>
        <v>2</v>
      </c>
      <c r="G152" s="131">
        <f>IF(PT_kom!F156=0," ",PT_kom!F156)</f>
        <v>3</v>
      </c>
      <c r="H152" s="131" t="str">
        <f>IF(PT_kom!G156=0," ",PT_kom!G156)</f>
        <v xml:space="preserve"> </v>
      </c>
      <c r="I152" s="131" t="str">
        <f>IF(PT_kom!H156=0," ",PT_kom!H156)</f>
        <v xml:space="preserve"> </v>
      </c>
      <c r="J152" s="131">
        <f>IF(PT_kom!I156=0," ",PT_kom!I156)</f>
        <v>12</v>
      </c>
      <c r="K152" s="130" t="str">
        <f>IF(PT_kom!J156=0," ",PT_kom!J156)</f>
        <v xml:space="preserve"> </v>
      </c>
      <c r="L152" s="130" t="str">
        <f>IF(PT_kom!K156=0," ",PT_kom!K156)</f>
        <v>0912 Vegårshei (2004)</v>
      </c>
      <c r="M152" s="132">
        <f>IF(PT_kom!L156=0," ",PT_kom!L156)</f>
        <v>0.16666666666666666</v>
      </c>
      <c r="N152" s="132">
        <f>IF(PT_kom!M156=0," ",PT_kom!M156)</f>
        <v>0.33333333333333331</v>
      </c>
      <c r="O152" s="132">
        <f>IF(PT_kom!N156=0," ",PT_kom!N156)</f>
        <v>8.3333333333333329E-2</v>
      </c>
      <c r="P152" s="132">
        <f>IF(PT_kom!O156=0," ",PT_kom!O156)</f>
        <v>0.16666666666666666</v>
      </c>
      <c r="Q152" s="132">
        <f>IF(PT_kom!P156=0," ",PT_kom!P156)</f>
        <v>0.25</v>
      </c>
      <c r="R152" s="132" t="str">
        <f>IF(PT_kom!Q156=0," ",PT_kom!Q156)</f>
        <v xml:space="preserve"> </v>
      </c>
      <c r="S152" s="132" t="str">
        <f>IF(PT_kom!R156=0," ",PT_kom!R156)</f>
        <v xml:space="preserve"> </v>
      </c>
      <c r="T152" s="132">
        <f>IF(PT_kom!S156=0," ",PT_kom!S156)</f>
        <v>1</v>
      </c>
      <c r="U152" s="60" t="str">
        <f>IF(PT_kom!T156=0," ",PT_kom!T156)</f>
        <v xml:space="preserve"> </v>
      </c>
    </row>
    <row r="153" spans="2:21">
      <c r="B153" s="130" t="str">
        <f>IF(PT_kom!A157=0," ",PT_kom!A157)</f>
        <v>0914 Tvedestrand(2004)</v>
      </c>
      <c r="C153" s="131">
        <f>IF(PT_kom!B157=0," ",PT_kom!B157)</f>
        <v>3</v>
      </c>
      <c r="D153" s="131">
        <f>IF(PT_kom!C157=0," ",PT_kom!C157)</f>
        <v>27</v>
      </c>
      <c r="E153" s="131">
        <f>IF(PT_kom!D157=0," ",PT_kom!D157)</f>
        <v>6</v>
      </c>
      <c r="F153" s="131">
        <f>IF(PT_kom!E157=0," ",PT_kom!E157)</f>
        <v>32</v>
      </c>
      <c r="G153" s="131">
        <f>IF(PT_kom!F157=0," ",PT_kom!F157)</f>
        <v>9</v>
      </c>
      <c r="H153" s="131">
        <f>IF(PT_kom!G157=0," ",PT_kom!G157)</f>
        <v>4</v>
      </c>
      <c r="I153" s="131">
        <f>IF(PT_kom!H157=0," ",PT_kom!H157)</f>
        <v>1</v>
      </c>
      <c r="J153" s="131">
        <f>IF(PT_kom!I157=0," ",PT_kom!I157)</f>
        <v>82</v>
      </c>
      <c r="K153" s="130" t="str">
        <f>IF(PT_kom!J157=0," ",PT_kom!J157)</f>
        <v xml:space="preserve"> </v>
      </c>
      <c r="L153" s="130" t="str">
        <f>IF(PT_kom!K157=0," ",PT_kom!K157)</f>
        <v>0914 Tvedestrand(2004)</v>
      </c>
      <c r="M153" s="132">
        <f>IF(PT_kom!L157=0," ",PT_kom!L157)</f>
        <v>3.6585365853658534E-2</v>
      </c>
      <c r="N153" s="132">
        <f>IF(PT_kom!M157=0," ",PT_kom!M157)</f>
        <v>0.32926829268292684</v>
      </c>
      <c r="O153" s="132">
        <f>IF(PT_kom!N157=0," ",PT_kom!N157)</f>
        <v>7.3170731707317069E-2</v>
      </c>
      <c r="P153" s="132">
        <f>IF(PT_kom!O157=0," ",PT_kom!O157)</f>
        <v>0.3902439024390244</v>
      </c>
      <c r="Q153" s="132">
        <f>IF(PT_kom!P157=0," ",PT_kom!P157)</f>
        <v>0.10975609756097561</v>
      </c>
      <c r="R153" s="132">
        <f>IF(PT_kom!Q157=0," ",PT_kom!Q157)</f>
        <v>4.878048780487805E-2</v>
      </c>
      <c r="S153" s="132">
        <f>IF(PT_kom!R157=0," ",PT_kom!R157)</f>
        <v>1.2195121951219513E-2</v>
      </c>
      <c r="T153" s="132">
        <f>IF(PT_kom!S157=0," ",PT_kom!S157)</f>
        <v>1</v>
      </c>
      <c r="U153" s="60" t="str">
        <f>IF(PT_kom!T157=0," ",PT_kom!T157)</f>
        <v xml:space="preserve"> </v>
      </c>
    </row>
    <row r="154" spans="2:21">
      <c r="B154" s="130" t="str">
        <f>IF(PT_kom!A158=0," ",PT_kom!A158)</f>
        <v>0919 Froland (2009)</v>
      </c>
      <c r="C154" s="131" t="str">
        <f>IF(PT_kom!B158=0," ",PT_kom!B158)</f>
        <v xml:space="preserve"> </v>
      </c>
      <c r="D154" s="131">
        <f>IF(PT_kom!C158=0," ",PT_kom!C158)</f>
        <v>8</v>
      </c>
      <c r="E154" s="131" t="str">
        <f>IF(PT_kom!D158=0," ",PT_kom!D158)</f>
        <v xml:space="preserve"> </v>
      </c>
      <c r="F154" s="131">
        <f>IF(PT_kom!E158=0," ",PT_kom!E158)</f>
        <v>3</v>
      </c>
      <c r="G154" s="131">
        <f>IF(PT_kom!F158=0," ",PT_kom!F158)</f>
        <v>1</v>
      </c>
      <c r="H154" s="131">
        <f>IF(PT_kom!G158=0," ",PT_kom!G158)</f>
        <v>3</v>
      </c>
      <c r="I154" s="131">
        <f>IF(PT_kom!H158=0," ",PT_kom!H158)</f>
        <v>7</v>
      </c>
      <c r="J154" s="131">
        <f>IF(PT_kom!I158=0," ",PT_kom!I158)</f>
        <v>22</v>
      </c>
      <c r="K154" s="130" t="str">
        <f>IF(PT_kom!J158=0," ",PT_kom!J158)</f>
        <v xml:space="preserve"> </v>
      </c>
      <c r="L154" s="130" t="str">
        <f>IF(PT_kom!K158=0," ",PT_kom!K158)</f>
        <v>0919 Froland (2009)</v>
      </c>
      <c r="M154" s="132" t="str">
        <f>IF(PT_kom!L158=0," ",PT_kom!L158)</f>
        <v xml:space="preserve"> </v>
      </c>
      <c r="N154" s="132">
        <f>IF(PT_kom!M158=0," ",PT_kom!M158)</f>
        <v>0.36363636363636365</v>
      </c>
      <c r="O154" s="132" t="str">
        <f>IF(PT_kom!N158=0," ",PT_kom!N158)</f>
        <v xml:space="preserve"> </v>
      </c>
      <c r="P154" s="132">
        <f>IF(PT_kom!O158=0," ",PT_kom!O158)</f>
        <v>0.13636363636363635</v>
      </c>
      <c r="Q154" s="132">
        <f>IF(PT_kom!P158=0," ",PT_kom!P158)</f>
        <v>4.5454545454545456E-2</v>
      </c>
      <c r="R154" s="132">
        <f>IF(PT_kom!Q158=0," ",PT_kom!Q158)</f>
        <v>0.13636363636363635</v>
      </c>
      <c r="S154" s="132">
        <f>IF(PT_kom!R158=0," ",PT_kom!R158)</f>
        <v>0.31818181818181818</v>
      </c>
      <c r="T154" s="132">
        <f>IF(PT_kom!S158=0," ",PT_kom!S158)</f>
        <v>1</v>
      </c>
      <c r="U154" s="60" t="str">
        <f>IF(PT_kom!T158=0," ",PT_kom!T158)</f>
        <v xml:space="preserve"> </v>
      </c>
    </row>
    <row r="155" spans="2:21">
      <c r="B155" s="130" t="str">
        <f>IF(PT_kom!A159=0," ",PT_kom!A159)</f>
        <v>0926 Lillesand (1999)</v>
      </c>
      <c r="C155" s="131">
        <f>IF(PT_kom!B159=0," ",PT_kom!B159)</f>
        <v>33</v>
      </c>
      <c r="D155" s="131">
        <f>IF(PT_kom!C159=0," ",PT_kom!C159)</f>
        <v>213</v>
      </c>
      <c r="E155" s="131">
        <f>IF(PT_kom!D159=0," ",PT_kom!D159)</f>
        <v>69</v>
      </c>
      <c r="F155" s="131">
        <f>IF(PT_kom!E159=0," ",PT_kom!E159)</f>
        <v>149</v>
      </c>
      <c r="G155" s="131">
        <f>IF(PT_kom!F159=0," ",PT_kom!F159)</f>
        <v>57</v>
      </c>
      <c r="H155" s="131">
        <f>IF(PT_kom!G159=0," ",PT_kom!G159)</f>
        <v>45</v>
      </c>
      <c r="I155" s="131">
        <f>IF(PT_kom!H159=0," ",PT_kom!H159)</f>
        <v>69</v>
      </c>
      <c r="J155" s="131">
        <f>IF(PT_kom!I159=0," ",PT_kom!I159)</f>
        <v>635</v>
      </c>
      <c r="K155" s="130" t="str">
        <f>IF(PT_kom!J159=0," ",PT_kom!J159)</f>
        <v xml:space="preserve"> </v>
      </c>
      <c r="L155" s="130" t="str">
        <f>IF(PT_kom!K159=0," ",PT_kom!K159)</f>
        <v>0926 Lillesand (1999)</v>
      </c>
      <c r="M155" s="132">
        <f>IF(PT_kom!L159=0," ",PT_kom!L159)</f>
        <v>5.1968503937007873E-2</v>
      </c>
      <c r="N155" s="132">
        <f>IF(PT_kom!M159=0," ",PT_kom!M159)</f>
        <v>0.33543307086614171</v>
      </c>
      <c r="O155" s="132">
        <f>IF(PT_kom!N159=0," ",PT_kom!N159)</f>
        <v>0.10866141732283464</v>
      </c>
      <c r="P155" s="132">
        <f>IF(PT_kom!O159=0," ",PT_kom!O159)</f>
        <v>0.23464566929133859</v>
      </c>
      <c r="Q155" s="132">
        <f>IF(PT_kom!P159=0," ",PT_kom!P159)</f>
        <v>8.9763779527559054E-2</v>
      </c>
      <c r="R155" s="132">
        <f>IF(PT_kom!Q159=0," ",PT_kom!Q159)</f>
        <v>7.0866141732283464E-2</v>
      </c>
      <c r="S155" s="132">
        <f>IF(PT_kom!R159=0," ",PT_kom!R159)</f>
        <v>0.10866141732283464</v>
      </c>
      <c r="T155" s="132">
        <f>IF(PT_kom!S159=0," ",PT_kom!S159)</f>
        <v>1</v>
      </c>
      <c r="U155" s="60" t="str">
        <f>IF(PT_kom!T159=0," ",PT_kom!T159)</f>
        <v xml:space="preserve"> </v>
      </c>
    </row>
    <row r="156" spans="2:21">
      <c r="B156" s="130" t="str">
        <f>IF(PT_kom!A160=0," ",PT_kom!A160)</f>
        <v>0928 Birkenes (2007)</v>
      </c>
      <c r="C156" s="131">
        <f>IF(PT_kom!B160=0," ",PT_kom!B160)</f>
        <v>8</v>
      </c>
      <c r="D156" s="131">
        <f>IF(PT_kom!C160=0," ",PT_kom!C160)</f>
        <v>25</v>
      </c>
      <c r="E156" s="131">
        <f>IF(PT_kom!D160=0," ",PT_kom!D160)</f>
        <v>1</v>
      </c>
      <c r="F156" s="131">
        <f>IF(PT_kom!E160=0," ",PT_kom!E160)</f>
        <v>19</v>
      </c>
      <c r="G156" s="131">
        <f>IF(PT_kom!F160=0," ",PT_kom!F160)</f>
        <v>8</v>
      </c>
      <c r="H156" s="131">
        <f>IF(PT_kom!G160=0," ",PT_kom!G160)</f>
        <v>16</v>
      </c>
      <c r="I156" s="131">
        <f>IF(PT_kom!H160=0," ",PT_kom!H160)</f>
        <v>18</v>
      </c>
      <c r="J156" s="131">
        <f>IF(PT_kom!I160=0," ",PT_kom!I160)</f>
        <v>95</v>
      </c>
      <c r="K156" s="130" t="str">
        <f>IF(PT_kom!J160=0," ",PT_kom!J160)</f>
        <v xml:space="preserve"> </v>
      </c>
      <c r="L156" s="130" t="str">
        <f>IF(PT_kom!K160=0," ",PT_kom!K160)</f>
        <v>0928 Birkenes (2007)</v>
      </c>
      <c r="M156" s="132">
        <f>IF(PT_kom!L160=0," ",PT_kom!L160)</f>
        <v>8.4210526315789472E-2</v>
      </c>
      <c r="N156" s="132">
        <f>IF(PT_kom!M160=0," ",PT_kom!M160)</f>
        <v>0.26315789473684209</v>
      </c>
      <c r="O156" s="132">
        <f>IF(PT_kom!N160=0," ",PT_kom!N160)</f>
        <v>1.0526315789473684E-2</v>
      </c>
      <c r="P156" s="132">
        <f>IF(PT_kom!O160=0," ",PT_kom!O160)</f>
        <v>0.2</v>
      </c>
      <c r="Q156" s="132">
        <f>IF(PT_kom!P160=0," ",PT_kom!P160)</f>
        <v>8.4210526315789472E-2</v>
      </c>
      <c r="R156" s="132">
        <f>IF(PT_kom!Q160=0," ",PT_kom!Q160)</f>
        <v>0.16842105263157894</v>
      </c>
      <c r="S156" s="132">
        <f>IF(PT_kom!R160=0," ",PT_kom!R160)</f>
        <v>0.18947368421052632</v>
      </c>
      <c r="T156" s="132">
        <f>IF(PT_kom!S160=0," ",PT_kom!S160)</f>
        <v>1</v>
      </c>
      <c r="U156" s="60" t="str">
        <f>IF(PT_kom!T160=0," ",PT_kom!T160)</f>
        <v xml:space="preserve"> </v>
      </c>
    </row>
    <row r="157" spans="2:21">
      <c r="B157" s="130" t="str">
        <f>IF(PT_kom!A161=0," ",PT_kom!A161)</f>
        <v>0929 Åmli (2009)</v>
      </c>
      <c r="C157" s="131" t="str">
        <f>IF(PT_kom!B161=0," ",PT_kom!B161)</f>
        <v xml:space="preserve"> </v>
      </c>
      <c r="D157" s="131">
        <f>IF(PT_kom!C161=0," ",PT_kom!C161)</f>
        <v>5</v>
      </c>
      <c r="E157" s="131" t="str">
        <f>IF(PT_kom!D161=0," ",PT_kom!D161)</f>
        <v xml:space="preserve"> </v>
      </c>
      <c r="F157" s="131">
        <f>IF(PT_kom!E161=0," ",PT_kom!E161)</f>
        <v>18</v>
      </c>
      <c r="G157" s="131">
        <f>IF(PT_kom!F161=0," ",PT_kom!F161)</f>
        <v>2</v>
      </c>
      <c r="H157" s="131">
        <f>IF(PT_kom!G161=0," ",PT_kom!G161)</f>
        <v>11</v>
      </c>
      <c r="I157" s="131">
        <f>IF(PT_kom!H161=0," ",PT_kom!H161)</f>
        <v>6</v>
      </c>
      <c r="J157" s="131">
        <f>IF(PT_kom!I161=0," ",PT_kom!I161)</f>
        <v>42</v>
      </c>
      <c r="K157" s="130" t="str">
        <f>IF(PT_kom!J161=0," ",PT_kom!J161)</f>
        <v xml:space="preserve"> </v>
      </c>
      <c r="L157" s="130" t="str">
        <f>IF(PT_kom!K161=0," ",PT_kom!K161)</f>
        <v>0929 Åmli (2009)</v>
      </c>
      <c r="M157" s="132" t="str">
        <f>IF(PT_kom!L161=0," ",PT_kom!L161)</f>
        <v xml:space="preserve"> </v>
      </c>
      <c r="N157" s="132">
        <f>IF(PT_kom!M161=0," ",PT_kom!M161)</f>
        <v>0.11904761904761904</v>
      </c>
      <c r="O157" s="132" t="str">
        <f>IF(PT_kom!N161=0," ",PT_kom!N161)</f>
        <v xml:space="preserve"> </v>
      </c>
      <c r="P157" s="132">
        <f>IF(PT_kom!O161=0," ",PT_kom!O161)</f>
        <v>0.42857142857142855</v>
      </c>
      <c r="Q157" s="132">
        <f>IF(PT_kom!P161=0," ",PT_kom!P161)</f>
        <v>4.7619047619047616E-2</v>
      </c>
      <c r="R157" s="132">
        <f>IF(PT_kom!Q161=0," ",PT_kom!Q161)</f>
        <v>0.26190476190476192</v>
      </c>
      <c r="S157" s="132">
        <f>IF(PT_kom!R161=0," ",PT_kom!R161)</f>
        <v>0.14285714285714285</v>
      </c>
      <c r="T157" s="132">
        <f>IF(PT_kom!S161=0," ",PT_kom!S161)</f>
        <v>1</v>
      </c>
      <c r="U157" s="60" t="str">
        <f>IF(PT_kom!T161=0," ",PT_kom!T161)</f>
        <v xml:space="preserve"> </v>
      </c>
    </row>
    <row r="158" spans="2:21">
      <c r="B158" s="130" t="str">
        <f>IF(PT_kom!A162=0," ",PT_kom!A162)</f>
        <v>0935 Iveland (2007)</v>
      </c>
      <c r="C158" s="131" t="str">
        <f>IF(PT_kom!B162=0," ",PT_kom!B162)</f>
        <v xml:space="preserve"> </v>
      </c>
      <c r="D158" s="131">
        <f>IF(PT_kom!C162=0," ",PT_kom!C162)</f>
        <v>3</v>
      </c>
      <c r="E158" s="131" t="str">
        <f>IF(PT_kom!D162=0," ",PT_kom!D162)</f>
        <v xml:space="preserve"> </v>
      </c>
      <c r="F158" s="131">
        <f>IF(PT_kom!E162=0," ",PT_kom!E162)</f>
        <v>2</v>
      </c>
      <c r="G158" s="131">
        <f>IF(PT_kom!F162=0," ",PT_kom!F162)</f>
        <v>4</v>
      </c>
      <c r="H158" s="131">
        <f>IF(PT_kom!G162=0," ",PT_kom!G162)</f>
        <v>4</v>
      </c>
      <c r="I158" s="131" t="str">
        <f>IF(PT_kom!H162=0," ",PT_kom!H162)</f>
        <v xml:space="preserve"> </v>
      </c>
      <c r="J158" s="131">
        <f>IF(PT_kom!I162=0," ",PT_kom!I162)</f>
        <v>13</v>
      </c>
      <c r="K158" s="130" t="str">
        <f>IF(PT_kom!J162=0," ",PT_kom!J162)</f>
        <v xml:space="preserve"> </v>
      </c>
      <c r="L158" s="130" t="str">
        <f>IF(PT_kom!K162=0," ",PT_kom!K162)</f>
        <v>0935 Iveland (2007)</v>
      </c>
      <c r="M158" s="132" t="str">
        <f>IF(PT_kom!L162=0," ",PT_kom!L162)</f>
        <v xml:space="preserve"> </v>
      </c>
      <c r="N158" s="132">
        <f>IF(PT_kom!M162=0," ",PT_kom!M162)</f>
        <v>0.23076923076923078</v>
      </c>
      <c r="O158" s="132" t="str">
        <f>IF(PT_kom!N162=0," ",PT_kom!N162)</f>
        <v xml:space="preserve"> </v>
      </c>
      <c r="P158" s="132">
        <f>IF(PT_kom!O162=0," ",PT_kom!O162)</f>
        <v>0.15384615384615385</v>
      </c>
      <c r="Q158" s="132">
        <f>IF(PT_kom!P162=0," ",PT_kom!P162)</f>
        <v>0.30769230769230771</v>
      </c>
      <c r="R158" s="132">
        <f>IF(PT_kom!Q162=0," ",PT_kom!Q162)</f>
        <v>0.30769230769230771</v>
      </c>
      <c r="S158" s="132" t="str">
        <f>IF(PT_kom!R162=0," ",PT_kom!R162)</f>
        <v xml:space="preserve"> </v>
      </c>
      <c r="T158" s="132">
        <f>IF(PT_kom!S162=0," ",PT_kom!S162)</f>
        <v>1</v>
      </c>
      <c r="U158" s="60" t="str">
        <f>IF(PT_kom!T162=0," ",PT_kom!T162)</f>
        <v xml:space="preserve"> </v>
      </c>
    </row>
    <row r="159" spans="2:21">
      <c r="B159" s="130" t="str">
        <f>IF(PT_kom!A163=0," ",PT_kom!A163)</f>
        <v>0937 Evje og Hornnes (2007)</v>
      </c>
      <c r="C159" s="131">
        <f>IF(PT_kom!B163=0," ",PT_kom!B163)</f>
        <v>1</v>
      </c>
      <c r="D159" s="131">
        <f>IF(PT_kom!C163=0," ",PT_kom!C163)</f>
        <v>10</v>
      </c>
      <c r="E159" s="131">
        <f>IF(PT_kom!D163=0," ",PT_kom!D163)</f>
        <v>1</v>
      </c>
      <c r="F159" s="131">
        <f>IF(PT_kom!E163=0," ",PT_kom!E163)</f>
        <v>5</v>
      </c>
      <c r="G159" s="131">
        <f>IF(PT_kom!F163=0," ",PT_kom!F163)</f>
        <v>2</v>
      </c>
      <c r="H159" s="131">
        <f>IF(PT_kom!G163=0," ",PT_kom!G163)</f>
        <v>19</v>
      </c>
      <c r="I159" s="131">
        <f>IF(PT_kom!H163=0," ",PT_kom!H163)</f>
        <v>3</v>
      </c>
      <c r="J159" s="131">
        <f>IF(PT_kom!I163=0," ",PT_kom!I163)</f>
        <v>41</v>
      </c>
      <c r="K159" s="130" t="str">
        <f>IF(PT_kom!J163=0," ",PT_kom!J163)</f>
        <v xml:space="preserve"> </v>
      </c>
      <c r="L159" s="130" t="str">
        <f>IF(PT_kom!K163=0," ",PT_kom!K163)</f>
        <v>0937 Evje og Hornnes (2007)</v>
      </c>
      <c r="M159" s="132">
        <f>IF(PT_kom!L163=0," ",PT_kom!L163)</f>
        <v>2.4390243902439025E-2</v>
      </c>
      <c r="N159" s="132">
        <f>IF(PT_kom!M163=0," ",PT_kom!M163)</f>
        <v>0.24390243902439024</v>
      </c>
      <c r="O159" s="132">
        <f>IF(PT_kom!N163=0," ",PT_kom!N163)</f>
        <v>2.4390243902439025E-2</v>
      </c>
      <c r="P159" s="132">
        <f>IF(PT_kom!O163=0," ",PT_kom!O163)</f>
        <v>0.12195121951219512</v>
      </c>
      <c r="Q159" s="132">
        <f>IF(PT_kom!P163=0," ",PT_kom!P163)</f>
        <v>4.878048780487805E-2</v>
      </c>
      <c r="R159" s="132">
        <f>IF(PT_kom!Q163=0," ",PT_kom!Q163)</f>
        <v>0.46341463414634149</v>
      </c>
      <c r="S159" s="132">
        <f>IF(PT_kom!R163=0," ",PT_kom!R163)</f>
        <v>7.3170731707317069E-2</v>
      </c>
      <c r="T159" s="132">
        <f>IF(PT_kom!S163=0," ",PT_kom!S163)</f>
        <v>1</v>
      </c>
      <c r="U159" s="60" t="str">
        <f>IF(PT_kom!T163=0," ",PT_kom!T163)</f>
        <v xml:space="preserve"> </v>
      </c>
    </row>
    <row r="160" spans="2:21">
      <c r="B160" s="130" t="str">
        <f>IF(PT_kom!A164=0," ",PT_kom!A164)</f>
        <v>0938 Bygland (2006)</v>
      </c>
      <c r="C160" s="131" t="str">
        <f>IF(PT_kom!B164=0," ",PT_kom!B164)</f>
        <v xml:space="preserve"> </v>
      </c>
      <c r="D160" s="131">
        <f>IF(PT_kom!C164=0," ",PT_kom!C164)</f>
        <v>13</v>
      </c>
      <c r="E160" s="131">
        <f>IF(PT_kom!D164=0," ",PT_kom!D164)</f>
        <v>2</v>
      </c>
      <c r="F160" s="131">
        <f>IF(PT_kom!E164=0," ",PT_kom!E164)</f>
        <v>9</v>
      </c>
      <c r="G160" s="131">
        <f>IF(PT_kom!F164=0," ",PT_kom!F164)</f>
        <v>13</v>
      </c>
      <c r="H160" s="131">
        <f>IF(PT_kom!G164=0," ",PT_kom!G164)</f>
        <v>9</v>
      </c>
      <c r="I160" s="131">
        <f>IF(PT_kom!H164=0," ",PT_kom!H164)</f>
        <v>5</v>
      </c>
      <c r="J160" s="131">
        <f>IF(PT_kom!I164=0," ",PT_kom!I164)</f>
        <v>51</v>
      </c>
      <c r="K160" s="130" t="str">
        <f>IF(PT_kom!J164=0," ",PT_kom!J164)</f>
        <v xml:space="preserve"> </v>
      </c>
      <c r="L160" s="130" t="str">
        <f>IF(PT_kom!K164=0," ",PT_kom!K164)</f>
        <v>0938 Bygland (2006)</v>
      </c>
      <c r="M160" s="132" t="str">
        <f>IF(PT_kom!L164=0," ",PT_kom!L164)</f>
        <v xml:space="preserve"> </v>
      </c>
      <c r="N160" s="132">
        <f>IF(PT_kom!M164=0," ",PT_kom!M164)</f>
        <v>0.25490196078431371</v>
      </c>
      <c r="O160" s="132">
        <f>IF(PT_kom!N164=0," ",PT_kom!N164)</f>
        <v>3.9215686274509803E-2</v>
      </c>
      <c r="P160" s="132">
        <f>IF(PT_kom!O164=0," ",PT_kom!O164)</f>
        <v>0.17647058823529413</v>
      </c>
      <c r="Q160" s="132">
        <f>IF(PT_kom!P164=0," ",PT_kom!P164)</f>
        <v>0.25490196078431371</v>
      </c>
      <c r="R160" s="132">
        <f>IF(PT_kom!Q164=0," ",PT_kom!Q164)</f>
        <v>0.17647058823529413</v>
      </c>
      <c r="S160" s="132">
        <f>IF(PT_kom!R164=0," ",PT_kom!R164)</f>
        <v>9.8039215686274508E-2</v>
      </c>
      <c r="T160" s="132">
        <f>IF(PT_kom!S164=0," ",PT_kom!S164)</f>
        <v>1</v>
      </c>
      <c r="U160" s="60" t="str">
        <f>IF(PT_kom!T164=0," ",PT_kom!T164)</f>
        <v xml:space="preserve"> </v>
      </c>
    </row>
    <row r="161" spans="2:21">
      <c r="B161" s="130" t="str">
        <f>IF(PT_kom!A165=0," ",PT_kom!A165)</f>
        <v>0940 Valle (2005)</v>
      </c>
      <c r="C161" s="131">
        <f>IF(PT_kom!B165=0," ",PT_kom!B165)</f>
        <v>4</v>
      </c>
      <c r="D161" s="131">
        <f>IF(PT_kom!C165=0," ",PT_kom!C165)</f>
        <v>10</v>
      </c>
      <c r="E161" s="131">
        <f>IF(PT_kom!D165=0," ",PT_kom!D165)</f>
        <v>1</v>
      </c>
      <c r="F161" s="131">
        <f>IF(PT_kom!E165=0," ",PT_kom!E165)</f>
        <v>12</v>
      </c>
      <c r="G161" s="131">
        <f>IF(PT_kom!F165=0," ",PT_kom!F165)</f>
        <v>13</v>
      </c>
      <c r="H161" s="131">
        <f>IF(PT_kom!G165=0," ",PT_kom!G165)</f>
        <v>6</v>
      </c>
      <c r="I161" s="131">
        <f>IF(PT_kom!H165=0," ",PT_kom!H165)</f>
        <v>1</v>
      </c>
      <c r="J161" s="131">
        <f>IF(PT_kom!I165=0," ",PT_kom!I165)</f>
        <v>47</v>
      </c>
      <c r="K161" s="130" t="str">
        <f>IF(PT_kom!J165=0," ",PT_kom!J165)</f>
        <v xml:space="preserve"> </v>
      </c>
      <c r="L161" s="130" t="str">
        <f>IF(PT_kom!K165=0," ",PT_kom!K165)</f>
        <v>0940 Valle (2005)</v>
      </c>
      <c r="M161" s="132">
        <f>IF(PT_kom!L165=0," ",PT_kom!L165)</f>
        <v>8.5106382978723402E-2</v>
      </c>
      <c r="N161" s="132">
        <f>IF(PT_kom!M165=0," ",PT_kom!M165)</f>
        <v>0.21276595744680851</v>
      </c>
      <c r="O161" s="132">
        <f>IF(PT_kom!N165=0," ",PT_kom!N165)</f>
        <v>2.1276595744680851E-2</v>
      </c>
      <c r="P161" s="132">
        <f>IF(PT_kom!O165=0," ",PT_kom!O165)</f>
        <v>0.25531914893617019</v>
      </c>
      <c r="Q161" s="132">
        <f>IF(PT_kom!P165=0," ",PT_kom!P165)</f>
        <v>0.27659574468085107</v>
      </c>
      <c r="R161" s="132">
        <f>IF(PT_kom!Q165=0," ",PT_kom!Q165)</f>
        <v>0.1276595744680851</v>
      </c>
      <c r="S161" s="132">
        <f>IF(PT_kom!R165=0," ",PT_kom!R165)</f>
        <v>2.1276595744680851E-2</v>
      </c>
      <c r="T161" s="132">
        <f>IF(PT_kom!S165=0," ",PT_kom!S165)</f>
        <v>1</v>
      </c>
      <c r="U161" s="60" t="str">
        <f>IF(PT_kom!T165=0," ",PT_kom!T165)</f>
        <v xml:space="preserve"> </v>
      </c>
    </row>
    <row r="162" spans="2:21">
      <c r="B162" s="130" t="str">
        <f>IF(PT_kom!A166=0," ",PT_kom!A166)</f>
        <v>1001 Kristiansand (2002)</v>
      </c>
      <c r="C162" s="131">
        <f>IF(PT_kom!B166=0," ",PT_kom!B166)</f>
        <v>88</v>
      </c>
      <c r="D162" s="131">
        <f>IF(PT_kom!C166=0," ",PT_kom!C166)</f>
        <v>128</v>
      </c>
      <c r="E162" s="131">
        <f>IF(PT_kom!D166=0," ",PT_kom!D166)</f>
        <v>9</v>
      </c>
      <c r="F162" s="131">
        <f>IF(PT_kom!E166=0," ",PT_kom!E166)</f>
        <v>61</v>
      </c>
      <c r="G162" s="131">
        <f>IF(PT_kom!F166=0," ",PT_kom!F166)</f>
        <v>32</v>
      </c>
      <c r="H162" s="131">
        <f>IF(PT_kom!G166=0," ",PT_kom!G166)</f>
        <v>10</v>
      </c>
      <c r="I162" s="131">
        <f>IF(PT_kom!H166=0," ",PT_kom!H166)</f>
        <v>60</v>
      </c>
      <c r="J162" s="131">
        <f>IF(PT_kom!I166=0," ",PT_kom!I166)</f>
        <v>388</v>
      </c>
      <c r="K162" s="130" t="str">
        <f>IF(PT_kom!J166=0," ",PT_kom!J166)</f>
        <v xml:space="preserve"> </v>
      </c>
      <c r="L162" s="130" t="str">
        <f>IF(PT_kom!K166=0," ",PT_kom!K166)</f>
        <v>1001 Kristiansand (2002)</v>
      </c>
      <c r="M162" s="132">
        <f>IF(PT_kom!L166=0," ",PT_kom!L166)</f>
        <v>0.22680412371134021</v>
      </c>
      <c r="N162" s="132">
        <f>IF(PT_kom!M166=0," ",PT_kom!M166)</f>
        <v>0.32989690721649484</v>
      </c>
      <c r="O162" s="132">
        <f>IF(PT_kom!N166=0," ",PT_kom!N166)</f>
        <v>2.3195876288659795E-2</v>
      </c>
      <c r="P162" s="132">
        <f>IF(PT_kom!O166=0," ",PT_kom!O166)</f>
        <v>0.15721649484536082</v>
      </c>
      <c r="Q162" s="132">
        <f>IF(PT_kom!P166=0," ",PT_kom!P166)</f>
        <v>8.247422680412371E-2</v>
      </c>
      <c r="R162" s="132">
        <f>IF(PT_kom!Q166=0," ",PT_kom!Q166)</f>
        <v>2.5773195876288658E-2</v>
      </c>
      <c r="S162" s="132">
        <f>IF(PT_kom!R166=0," ",PT_kom!R166)</f>
        <v>0.15463917525773196</v>
      </c>
      <c r="T162" s="132">
        <f>IF(PT_kom!S166=0," ",PT_kom!S166)</f>
        <v>1</v>
      </c>
      <c r="U162" s="60" t="str">
        <f>IF(PT_kom!T166=0," ",PT_kom!T166)</f>
        <v xml:space="preserve"> </v>
      </c>
    </row>
    <row r="163" spans="2:21">
      <c r="B163" s="130" t="str">
        <f>IF(PT_kom!A167=0," ",PT_kom!A167)</f>
        <v>1002 Mandal (2004)</v>
      </c>
      <c r="C163" s="131">
        <f>IF(PT_kom!B167=0," ",PT_kom!B167)</f>
        <v>25</v>
      </c>
      <c r="D163" s="131">
        <f>IF(PT_kom!C167=0," ",PT_kom!C167)</f>
        <v>94</v>
      </c>
      <c r="E163" s="131">
        <f>IF(PT_kom!D167=0," ",PT_kom!D167)</f>
        <v>17</v>
      </c>
      <c r="F163" s="131">
        <f>IF(PT_kom!E167=0," ",PT_kom!E167)</f>
        <v>133</v>
      </c>
      <c r="G163" s="131">
        <f>IF(PT_kom!F167=0," ",PT_kom!F167)</f>
        <v>19</v>
      </c>
      <c r="H163" s="131">
        <f>IF(PT_kom!G167=0," ",PT_kom!G167)</f>
        <v>10</v>
      </c>
      <c r="I163" s="131">
        <f>IF(PT_kom!H167=0," ",PT_kom!H167)</f>
        <v>22</v>
      </c>
      <c r="J163" s="131">
        <f>IF(PT_kom!I167=0," ",PT_kom!I167)</f>
        <v>320</v>
      </c>
      <c r="K163" s="130" t="str">
        <f>IF(PT_kom!J167=0," ",PT_kom!J167)</f>
        <v xml:space="preserve"> </v>
      </c>
      <c r="L163" s="130" t="str">
        <f>IF(PT_kom!K167=0," ",PT_kom!K167)</f>
        <v>1002 Mandal (2004)</v>
      </c>
      <c r="M163" s="132">
        <f>IF(PT_kom!L167=0," ",PT_kom!L167)</f>
        <v>7.8125E-2</v>
      </c>
      <c r="N163" s="132">
        <f>IF(PT_kom!M167=0," ",PT_kom!M167)</f>
        <v>0.29375000000000001</v>
      </c>
      <c r="O163" s="132">
        <f>IF(PT_kom!N167=0," ",PT_kom!N167)</f>
        <v>5.3124999999999999E-2</v>
      </c>
      <c r="P163" s="132">
        <f>IF(PT_kom!O167=0," ",PT_kom!O167)</f>
        <v>0.41562500000000002</v>
      </c>
      <c r="Q163" s="132">
        <f>IF(PT_kom!P167=0," ",PT_kom!P167)</f>
        <v>5.9374999999999997E-2</v>
      </c>
      <c r="R163" s="132">
        <f>IF(PT_kom!Q167=0," ",PT_kom!Q167)</f>
        <v>3.125E-2</v>
      </c>
      <c r="S163" s="132">
        <f>IF(PT_kom!R167=0," ",PT_kom!R167)</f>
        <v>6.8750000000000006E-2</v>
      </c>
      <c r="T163" s="132">
        <f>IF(PT_kom!S167=0," ",PT_kom!S167)</f>
        <v>1</v>
      </c>
      <c r="U163" s="60" t="str">
        <f>IF(PT_kom!T167=0," ",PT_kom!T167)</f>
        <v xml:space="preserve"> </v>
      </c>
    </row>
    <row r="164" spans="2:21">
      <c r="B164" s="130" t="str">
        <f>IF(PT_kom!A168=0," ",PT_kom!A168)</f>
        <v>1003 Farsund (2002)</v>
      </c>
      <c r="C164" s="131">
        <f>IF(PT_kom!B168=0," ",PT_kom!B168)</f>
        <v>33</v>
      </c>
      <c r="D164" s="131">
        <f>IF(PT_kom!C168=0," ",PT_kom!C168)</f>
        <v>174</v>
      </c>
      <c r="E164" s="131">
        <f>IF(PT_kom!D168=0," ",PT_kom!D168)</f>
        <v>99</v>
      </c>
      <c r="F164" s="131">
        <f>IF(PT_kom!E168=0," ",PT_kom!E168)</f>
        <v>190</v>
      </c>
      <c r="G164" s="131">
        <f>IF(PT_kom!F168=0," ",PT_kom!F168)</f>
        <v>47</v>
      </c>
      <c r="H164" s="131">
        <f>IF(PT_kom!G168=0," ",PT_kom!G168)</f>
        <v>49</v>
      </c>
      <c r="I164" s="131">
        <f>IF(PT_kom!H168=0," ",PT_kom!H168)</f>
        <v>29</v>
      </c>
      <c r="J164" s="131">
        <f>IF(PT_kom!I168=0," ",PT_kom!I168)</f>
        <v>621</v>
      </c>
      <c r="K164" s="130" t="str">
        <f>IF(PT_kom!J168=0," ",PT_kom!J168)</f>
        <v xml:space="preserve"> </v>
      </c>
      <c r="L164" s="130" t="str">
        <f>IF(PT_kom!K168=0," ",PT_kom!K168)</f>
        <v>1003 Farsund (2002)</v>
      </c>
      <c r="M164" s="132">
        <f>IF(PT_kom!L168=0," ",PT_kom!L168)</f>
        <v>5.3140096618357488E-2</v>
      </c>
      <c r="N164" s="132">
        <f>IF(PT_kom!M168=0," ",PT_kom!M168)</f>
        <v>0.28019323671497587</v>
      </c>
      <c r="O164" s="132">
        <f>IF(PT_kom!N168=0," ",PT_kom!N168)</f>
        <v>0.15942028985507245</v>
      </c>
      <c r="P164" s="132">
        <f>IF(PT_kom!O168=0," ",PT_kom!O168)</f>
        <v>0.30595813204508859</v>
      </c>
      <c r="Q164" s="132">
        <f>IF(PT_kom!P168=0," ",PT_kom!P168)</f>
        <v>7.5684380032206122E-2</v>
      </c>
      <c r="R164" s="132">
        <f>IF(PT_kom!Q168=0," ",PT_kom!Q168)</f>
        <v>7.8904991948470213E-2</v>
      </c>
      <c r="S164" s="132">
        <f>IF(PT_kom!R168=0," ",PT_kom!R168)</f>
        <v>4.6698872785829307E-2</v>
      </c>
      <c r="T164" s="132">
        <f>IF(PT_kom!S168=0," ",PT_kom!S168)</f>
        <v>1</v>
      </c>
      <c r="U164" s="60" t="str">
        <f>IF(PT_kom!T168=0," ",PT_kom!T168)</f>
        <v xml:space="preserve"> </v>
      </c>
    </row>
    <row r="165" spans="2:21">
      <c r="B165" s="130" t="str">
        <f>IF(PT_kom!A169=0," ",PT_kom!A169)</f>
        <v>1004 Flekkefjord (2005)</v>
      </c>
      <c r="C165" s="131">
        <f>IF(PT_kom!B169=0," ",PT_kom!B169)</f>
        <v>14</v>
      </c>
      <c r="D165" s="131">
        <f>IF(PT_kom!C169=0," ",PT_kom!C169)</f>
        <v>52</v>
      </c>
      <c r="E165" s="131">
        <f>IF(PT_kom!D169=0," ",PT_kom!D169)</f>
        <v>10</v>
      </c>
      <c r="F165" s="131">
        <f>IF(PT_kom!E169=0," ",PT_kom!E169)</f>
        <v>10</v>
      </c>
      <c r="G165" s="131">
        <f>IF(PT_kom!F169=0," ",PT_kom!F169)</f>
        <v>19</v>
      </c>
      <c r="H165" s="131">
        <f>IF(PT_kom!G169=0," ",PT_kom!G169)</f>
        <v>12</v>
      </c>
      <c r="I165" s="131">
        <f>IF(PT_kom!H169=0," ",PT_kom!H169)</f>
        <v>6</v>
      </c>
      <c r="J165" s="131">
        <f>IF(PT_kom!I169=0," ",PT_kom!I169)</f>
        <v>123</v>
      </c>
      <c r="K165" s="130" t="str">
        <f>IF(PT_kom!J169=0," ",PT_kom!J169)</f>
        <v xml:space="preserve"> </v>
      </c>
      <c r="L165" s="130" t="str">
        <f>IF(PT_kom!K169=0," ",PT_kom!K169)</f>
        <v>1004 Flekkefjord (2005)</v>
      </c>
      <c r="M165" s="132">
        <f>IF(PT_kom!L169=0," ",PT_kom!L169)</f>
        <v>0.11382113821138211</v>
      </c>
      <c r="N165" s="132">
        <f>IF(PT_kom!M169=0," ",PT_kom!M169)</f>
        <v>0.42276422764227645</v>
      </c>
      <c r="O165" s="132">
        <f>IF(PT_kom!N169=0," ",PT_kom!N169)</f>
        <v>8.1300813008130079E-2</v>
      </c>
      <c r="P165" s="132">
        <f>IF(PT_kom!O169=0," ",PT_kom!O169)</f>
        <v>8.1300813008130079E-2</v>
      </c>
      <c r="Q165" s="132">
        <f>IF(PT_kom!P169=0," ",PT_kom!P169)</f>
        <v>0.15447154471544716</v>
      </c>
      <c r="R165" s="132">
        <f>IF(PT_kom!Q169=0," ",PT_kom!Q169)</f>
        <v>9.7560975609756101E-2</v>
      </c>
      <c r="S165" s="132">
        <f>IF(PT_kom!R169=0," ",PT_kom!R169)</f>
        <v>4.878048780487805E-2</v>
      </c>
      <c r="T165" s="132">
        <f>IF(PT_kom!S169=0," ",PT_kom!S169)</f>
        <v>1</v>
      </c>
      <c r="U165" s="60" t="str">
        <f>IF(PT_kom!T169=0," ",PT_kom!T169)</f>
        <v xml:space="preserve"> </v>
      </c>
    </row>
    <row r="166" spans="2:21">
      <c r="B166" s="130" t="str">
        <f>IF(PT_kom!A170=0," ",PT_kom!A170)</f>
        <v>1014 Vennesla (2004)</v>
      </c>
      <c r="C166" s="131">
        <f>IF(PT_kom!B170=0," ",PT_kom!B170)</f>
        <v>25</v>
      </c>
      <c r="D166" s="131">
        <f>IF(PT_kom!C170=0," ",PT_kom!C170)</f>
        <v>47</v>
      </c>
      <c r="E166" s="131">
        <f>IF(PT_kom!D170=0," ",PT_kom!D170)</f>
        <v>3</v>
      </c>
      <c r="F166" s="131">
        <f>IF(PT_kom!E170=0," ",PT_kom!E170)</f>
        <v>39</v>
      </c>
      <c r="G166" s="131">
        <f>IF(PT_kom!F170=0," ",PT_kom!F170)</f>
        <v>10</v>
      </c>
      <c r="H166" s="131">
        <f>IF(PT_kom!G170=0," ",PT_kom!G170)</f>
        <v>17</v>
      </c>
      <c r="I166" s="131">
        <f>IF(PT_kom!H170=0," ",PT_kom!H170)</f>
        <v>18</v>
      </c>
      <c r="J166" s="131">
        <f>IF(PT_kom!I170=0," ",PT_kom!I170)</f>
        <v>159</v>
      </c>
      <c r="K166" s="130" t="str">
        <f>IF(PT_kom!J170=0," ",PT_kom!J170)</f>
        <v xml:space="preserve"> </v>
      </c>
      <c r="L166" s="130" t="str">
        <f>IF(PT_kom!K170=0," ",PT_kom!K170)</f>
        <v>1014 Vennesla (2004)</v>
      </c>
      <c r="M166" s="132">
        <f>IF(PT_kom!L170=0," ",PT_kom!L170)</f>
        <v>0.15723270440251572</v>
      </c>
      <c r="N166" s="132">
        <f>IF(PT_kom!M170=0," ",PT_kom!M170)</f>
        <v>0.29559748427672955</v>
      </c>
      <c r="O166" s="132">
        <f>IF(PT_kom!N170=0," ",PT_kom!N170)</f>
        <v>1.8867924528301886E-2</v>
      </c>
      <c r="P166" s="132">
        <f>IF(PT_kom!O170=0," ",PT_kom!O170)</f>
        <v>0.24528301886792453</v>
      </c>
      <c r="Q166" s="132">
        <f>IF(PT_kom!P170=0," ",PT_kom!P170)</f>
        <v>6.2893081761006289E-2</v>
      </c>
      <c r="R166" s="132">
        <f>IF(PT_kom!Q170=0," ",PT_kom!Q170)</f>
        <v>0.1069182389937107</v>
      </c>
      <c r="S166" s="132">
        <f>IF(PT_kom!R170=0," ",PT_kom!R170)</f>
        <v>0.11320754716981132</v>
      </c>
      <c r="T166" s="132">
        <f>IF(PT_kom!S170=0," ",PT_kom!S170)</f>
        <v>1</v>
      </c>
      <c r="U166" s="60" t="str">
        <f>IF(PT_kom!T170=0," ",PT_kom!T170)</f>
        <v xml:space="preserve"> </v>
      </c>
    </row>
    <row r="167" spans="2:21">
      <c r="B167" s="130" t="str">
        <f>IF(PT_kom!A171=0," ",PT_kom!A171)</f>
        <v>1017 Songdalen (2004)</v>
      </c>
      <c r="C167" s="131">
        <f>IF(PT_kom!B171=0," ",PT_kom!B171)</f>
        <v>21</v>
      </c>
      <c r="D167" s="131">
        <f>IF(PT_kom!C171=0," ",PT_kom!C171)</f>
        <v>67</v>
      </c>
      <c r="E167" s="131">
        <f>IF(PT_kom!D171=0," ",PT_kom!D171)</f>
        <v>4</v>
      </c>
      <c r="F167" s="131">
        <f>IF(PT_kom!E171=0," ",PT_kom!E171)</f>
        <v>89</v>
      </c>
      <c r="G167" s="131">
        <f>IF(PT_kom!F171=0," ",PT_kom!F171)</f>
        <v>10</v>
      </c>
      <c r="H167" s="131">
        <f>IF(PT_kom!G171=0," ",PT_kom!G171)</f>
        <v>3</v>
      </c>
      <c r="I167" s="131">
        <f>IF(PT_kom!H171=0," ",PT_kom!H171)</f>
        <v>36</v>
      </c>
      <c r="J167" s="131">
        <f>IF(PT_kom!I171=0," ",PT_kom!I171)</f>
        <v>230</v>
      </c>
      <c r="K167" s="130" t="str">
        <f>IF(PT_kom!J171=0," ",PT_kom!J171)</f>
        <v xml:space="preserve"> </v>
      </c>
      <c r="L167" s="130" t="str">
        <f>IF(PT_kom!K171=0," ",PT_kom!K171)</f>
        <v>1017 Songdalen (2004)</v>
      </c>
      <c r="M167" s="132">
        <f>IF(PT_kom!L171=0," ",PT_kom!L171)</f>
        <v>9.1304347826086957E-2</v>
      </c>
      <c r="N167" s="132">
        <f>IF(PT_kom!M171=0," ",PT_kom!M171)</f>
        <v>0.29130434782608694</v>
      </c>
      <c r="O167" s="132">
        <f>IF(PT_kom!N171=0," ",PT_kom!N171)</f>
        <v>1.7391304347826087E-2</v>
      </c>
      <c r="P167" s="132">
        <f>IF(PT_kom!O171=0," ",PT_kom!O171)</f>
        <v>0.38695652173913042</v>
      </c>
      <c r="Q167" s="132">
        <f>IF(PT_kom!P171=0," ",PT_kom!P171)</f>
        <v>4.3478260869565216E-2</v>
      </c>
      <c r="R167" s="132">
        <f>IF(PT_kom!Q171=0," ",PT_kom!Q171)</f>
        <v>1.3043478260869565E-2</v>
      </c>
      <c r="S167" s="132">
        <f>IF(PT_kom!R171=0," ",PT_kom!R171)</f>
        <v>0.15652173913043479</v>
      </c>
      <c r="T167" s="132">
        <f>IF(PT_kom!S171=0," ",PT_kom!S171)</f>
        <v>1</v>
      </c>
      <c r="U167" s="60" t="str">
        <f>IF(PT_kom!T171=0," ",PT_kom!T171)</f>
        <v xml:space="preserve"> </v>
      </c>
    </row>
    <row r="168" spans="2:21">
      <c r="B168" s="130" t="str">
        <f>IF(PT_kom!A172=0," ",PT_kom!A172)</f>
        <v>1018 Søgne (2000)</v>
      </c>
      <c r="C168" s="131">
        <f>IF(PT_kom!B172=0," ",PT_kom!B172)</f>
        <v>37</v>
      </c>
      <c r="D168" s="131">
        <f>IF(PT_kom!C172=0," ",PT_kom!C172)</f>
        <v>38</v>
      </c>
      <c r="E168" s="131">
        <f>IF(PT_kom!D172=0," ",PT_kom!D172)</f>
        <v>3</v>
      </c>
      <c r="F168" s="131">
        <f>IF(PT_kom!E172=0," ",PT_kom!E172)</f>
        <v>55</v>
      </c>
      <c r="G168" s="131">
        <f>IF(PT_kom!F172=0," ",PT_kom!F172)</f>
        <v>16</v>
      </c>
      <c r="H168" s="131">
        <f>IF(PT_kom!G172=0," ",PT_kom!G172)</f>
        <v>3</v>
      </c>
      <c r="I168" s="131">
        <f>IF(PT_kom!H172=0," ",PT_kom!H172)</f>
        <v>6</v>
      </c>
      <c r="J168" s="131">
        <f>IF(PT_kom!I172=0," ",PT_kom!I172)</f>
        <v>158</v>
      </c>
      <c r="K168" s="130" t="str">
        <f>IF(PT_kom!J172=0," ",PT_kom!J172)</f>
        <v xml:space="preserve"> </v>
      </c>
      <c r="L168" s="130" t="str">
        <f>IF(PT_kom!K172=0," ",PT_kom!K172)</f>
        <v>1018 Søgne (2000)</v>
      </c>
      <c r="M168" s="132">
        <f>IF(PT_kom!L172=0," ",PT_kom!L172)</f>
        <v>0.23417721518987342</v>
      </c>
      <c r="N168" s="132">
        <f>IF(PT_kom!M172=0," ",PT_kom!M172)</f>
        <v>0.24050632911392406</v>
      </c>
      <c r="O168" s="132">
        <f>IF(PT_kom!N172=0," ",PT_kom!N172)</f>
        <v>1.8987341772151899E-2</v>
      </c>
      <c r="P168" s="132">
        <f>IF(PT_kom!O172=0," ",PT_kom!O172)</f>
        <v>0.34810126582278483</v>
      </c>
      <c r="Q168" s="132">
        <f>IF(PT_kom!P172=0," ",PT_kom!P172)</f>
        <v>0.10126582278481013</v>
      </c>
      <c r="R168" s="132">
        <f>IF(PT_kom!Q172=0," ",PT_kom!Q172)</f>
        <v>1.8987341772151899E-2</v>
      </c>
      <c r="S168" s="132">
        <f>IF(PT_kom!R172=0," ",PT_kom!R172)</f>
        <v>3.7974683544303799E-2</v>
      </c>
      <c r="T168" s="132">
        <f>IF(PT_kom!S172=0," ",PT_kom!S172)</f>
        <v>1</v>
      </c>
      <c r="U168" s="60" t="str">
        <f>IF(PT_kom!T172=0," ",PT_kom!T172)</f>
        <v xml:space="preserve"> </v>
      </c>
    </row>
    <row r="169" spans="2:21">
      <c r="B169" s="130" t="str">
        <f>IF(PT_kom!A173=0," ",PT_kom!A173)</f>
        <v>1021 Marnardal (2004)</v>
      </c>
      <c r="C169" s="131">
        <f>IF(PT_kom!B173=0," ",PT_kom!B173)</f>
        <v>3</v>
      </c>
      <c r="D169" s="131">
        <f>IF(PT_kom!C173=0," ",PT_kom!C173)</f>
        <v>10</v>
      </c>
      <c r="E169" s="131" t="str">
        <f>IF(PT_kom!D173=0," ",PT_kom!D173)</f>
        <v xml:space="preserve"> </v>
      </c>
      <c r="F169" s="131">
        <f>IF(PT_kom!E173=0," ",PT_kom!E173)</f>
        <v>4</v>
      </c>
      <c r="G169" s="131" t="str">
        <f>IF(PT_kom!F173=0," ",PT_kom!F173)</f>
        <v xml:space="preserve"> </v>
      </c>
      <c r="H169" s="131">
        <f>IF(PT_kom!G173=0," ",PT_kom!G173)</f>
        <v>3</v>
      </c>
      <c r="I169" s="131" t="str">
        <f>IF(PT_kom!H173=0," ",PT_kom!H173)</f>
        <v xml:space="preserve"> </v>
      </c>
      <c r="J169" s="131">
        <f>IF(PT_kom!I173=0," ",PT_kom!I173)</f>
        <v>20</v>
      </c>
      <c r="K169" s="130" t="str">
        <f>IF(PT_kom!J173=0," ",PT_kom!J173)</f>
        <v xml:space="preserve"> </v>
      </c>
      <c r="L169" s="130" t="str">
        <f>IF(PT_kom!K173=0," ",PT_kom!K173)</f>
        <v>1021 Marnardal (2004)</v>
      </c>
      <c r="M169" s="132">
        <f>IF(PT_kom!L173=0," ",PT_kom!L173)</f>
        <v>0.15</v>
      </c>
      <c r="N169" s="132">
        <f>IF(PT_kom!M173=0," ",PT_kom!M173)</f>
        <v>0.5</v>
      </c>
      <c r="O169" s="132" t="str">
        <f>IF(PT_kom!N173=0," ",PT_kom!N173)</f>
        <v xml:space="preserve"> </v>
      </c>
      <c r="P169" s="132">
        <f>IF(PT_kom!O173=0," ",PT_kom!O173)</f>
        <v>0.2</v>
      </c>
      <c r="Q169" s="132" t="str">
        <f>IF(PT_kom!P173=0," ",PT_kom!P173)</f>
        <v xml:space="preserve"> </v>
      </c>
      <c r="R169" s="132">
        <f>IF(PT_kom!Q173=0," ",PT_kom!Q173)</f>
        <v>0.15</v>
      </c>
      <c r="S169" s="132" t="str">
        <f>IF(PT_kom!R173=0," ",PT_kom!R173)</f>
        <v xml:space="preserve"> </v>
      </c>
      <c r="T169" s="132">
        <f>IF(PT_kom!S173=0," ",PT_kom!S173)</f>
        <v>1</v>
      </c>
      <c r="U169" s="60" t="str">
        <f>IF(PT_kom!T173=0," ",PT_kom!T173)</f>
        <v xml:space="preserve"> </v>
      </c>
    </row>
    <row r="170" spans="2:21">
      <c r="B170" s="130" t="str">
        <f>IF(PT_kom!A174=0," ",PT_kom!A174)</f>
        <v>1026 Åseral (2005)</v>
      </c>
      <c r="C170" s="131">
        <f>IF(PT_kom!B174=0," ",PT_kom!B174)</f>
        <v>11</v>
      </c>
      <c r="D170" s="131">
        <f>IF(PT_kom!C174=0," ",PT_kom!C174)</f>
        <v>26</v>
      </c>
      <c r="E170" s="131">
        <f>IF(PT_kom!D174=0," ",PT_kom!D174)</f>
        <v>1</v>
      </c>
      <c r="F170" s="131">
        <f>IF(PT_kom!E174=0," ",PT_kom!E174)</f>
        <v>9</v>
      </c>
      <c r="G170" s="131">
        <f>IF(PT_kom!F174=0," ",PT_kom!F174)</f>
        <v>11</v>
      </c>
      <c r="H170" s="131">
        <f>IF(PT_kom!G174=0," ",PT_kom!G174)</f>
        <v>11</v>
      </c>
      <c r="I170" s="131" t="str">
        <f>IF(PT_kom!H174=0," ",PT_kom!H174)</f>
        <v xml:space="preserve"> </v>
      </c>
      <c r="J170" s="131">
        <f>IF(PT_kom!I174=0," ",PT_kom!I174)</f>
        <v>69</v>
      </c>
      <c r="K170" s="130" t="str">
        <f>IF(PT_kom!J174=0," ",PT_kom!J174)</f>
        <v xml:space="preserve"> </v>
      </c>
      <c r="L170" s="130" t="str">
        <f>IF(PT_kom!K174=0," ",PT_kom!K174)</f>
        <v>1026 Åseral (2005)</v>
      </c>
      <c r="M170" s="132">
        <f>IF(PT_kom!L174=0," ",PT_kom!L174)</f>
        <v>0.15942028985507245</v>
      </c>
      <c r="N170" s="132">
        <f>IF(PT_kom!M174=0," ",PT_kom!M174)</f>
        <v>0.37681159420289856</v>
      </c>
      <c r="O170" s="132">
        <f>IF(PT_kom!N174=0," ",PT_kom!N174)</f>
        <v>1.4492753623188406E-2</v>
      </c>
      <c r="P170" s="132">
        <f>IF(PT_kom!O174=0," ",PT_kom!O174)</f>
        <v>0.13043478260869565</v>
      </c>
      <c r="Q170" s="132">
        <f>IF(PT_kom!P174=0," ",PT_kom!P174)</f>
        <v>0.15942028985507245</v>
      </c>
      <c r="R170" s="132">
        <f>IF(PT_kom!Q174=0," ",PT_kom!Q174)</f>
        <v>0.15942028985507245</v>
      </c>
      <c r="S170" s="132" t="str">
        <f>IF(PT_kom!R174=0," ",PT_kom!R174)</f>
        <v xml:space="preserve"> </v>
      </c>
      <c r="T170" s="132">
        <f>IF(PT_kom!S174=0," ",PT_kom!S174)</f>
        <v>1</v>
      </c>
      <c r="U170" s="60" t="str">
        <f>IF(PT_kom!T174=0," ",PT_kom!T174)</f>
        <v xml:space="preserve"> </v>
      </c>
    </row>
    <row r="171" spans="2:21">
      <c r="B171" s="130" t="str">
        <f>IF(PT_kom!A175=0," ",PT_kom!A175)</f>
        <v>1027 Audnedal (2004)</v>
      </c>
      <c r="C171" s="131">
        <f>IF(PT_kom!B175=0," ",PT_kom!B175)</f>
        <v>3</v>
      </c>
      <c r="D171" s="131">
        <f>IF(PT_kom!C175=0," ",PT_kom!C175)</f>
        <v>31</v>
      </c>
      <c r="E171" s="131">
        <f>IF(PT_kom!D175=0," ",PT_kom!D175)</f>
        <v>1</v>
      </c>
      <c r="F171" s="131">
        <f>IF(PT_kom!E175=0," ",PT_kom!E175)</f>
        <v>9</v>
      </c>
      <c r="G171" s="131">
        <f>IF(PT_kom!F175=0," ",PT_kom!F175)</f>
        <v>10</v>
      </c>
      <c r="H171" s="131" t="str">
        <f>IF(PT_kom!G175=0," ",PT_kom!G175)</f>
        <v xml:space="preserve"> </v>
      </c>
      <c r="I171" s="131" t="str">
        <f>IF(PT_kom!H175=0," ",PT_kom!H175)</f>
        <v xml:space="preserve"> </v>
      </c>
      <c r="J171" s="131">
        <f>IF(PT_kom!I175=0," ",PT_kom!I175)</f>
        <v>54</v>
      </c>
      <c r="K171" s="130" t="str">
        <f>IF(PT_kom!J175=0," ",PT_kom!J175)</f>
        <v xml:space="preserve"> </v>
      </c>
      <c r="L171" s="130" t="str">
        <f>IF(PT_kom!K175=0," ",PT_kom!K175)</f>
        <v>1027 Audnedal (2004)</v>
      </c>
      <c r="M171" s="132">
        <f>IF(PT_kom!L175=0," ",PT_kom!L175)</f>
        <v>5.5555555555555552E-2</v>
      </c>
      <c r="N171" s="132">
        <f>IF(PT_kom!M175=0," ",PT_kom!M175)</f>
        <v>0.57407407407407407</v>
      </c>
      <c r="O171" s="132">
        <f>IF(PT_kom!N175=0," ",PT_kom!N175)</f>
        <v>1.8518518518518517E-2</v>
      </c>
      <c r="P171" s="132">
        <f>IF(PT_kom!O175=0," ",PT_kom!O175)</f>
        <v>0.16666666666666666</v>
      </c>
      <c r="Q171" s="132">
        <f>IF(PT_kom!P175=0," ",PT_kom!P175)</f>
        <v>0.18518518518518517</v>
      </c>
      <c r="R171" s="132" t="str">
        <f>IF(PT_kom!Q175=0," ",PT_kom!Q175)</f>
        <v xml:space="preserve"> </v>
      </c>
      <c r="S171" s="132" t="str">
        <f>IF(PT_kom!R175=0," ",PT_kom!R175)</f>
        <v xml:space="preserve"> </v>
      </c>
      <c r="T171" s="132">
        <f>IF(PT_kom!S175=0," ",PT_kom!S175)</f>
        <v>1</v>
      </c>
      <c r="U171" s="60" t="str">
        <f>IF(PT_kom!T175=0," ",PT_kom!T175)</f>
        <v xml:space="preserve"> </v>
      </c>
    </row>
    <row r="172" spans="2:21">
      <c r="B172" s="130" t="str">
        <f>IF(PT_kom!A176=0," ",PT_kom!A176)</f>
        <v>1029 Lindesnes (2004)</v>
      </c>
      <c r="C172" s="131">
        <f>IF(PT_kom!B176=0," ",PT_kom!B176)</f>
        <v>9</v>
      </c>
      <c r="D172" s="131">
        <f>IF(PT_kom!C176=0," ",PT_kom!C176)</f>
        <v>85</v>
      </c>
      <c r="E172" s="131">
        <f>IF(PT_kom!D176=0," ",PT_kom!D176)</f>
        <v>33</v>
      </c>
      <c r="F172" s="131">
        <f>IF(PT_kom!E176=0," ",PT_kom!E176)</f>
        <v>106</v>
      </c>
      <c r="G172" s="131">
        <f>IF(PT_kom!F176=0," ",PT_kom!F176)</f>
        <v>37</v>
      </c>
      <c r="H172" s="131">
        <f>IF(PT_kom!G176=0," ",PT_kom!G176)</f>
        <v>15</v>
      </c>
      <c r="I172" s="131">
        <f>IF(PT_kom!H176=0," ",PT_kom!H176)</f>
        <v>10</v>
      </c>
      <c r="J172" s="131">
        <f>IF(PT_kom!I176=0," ",PT_kom!I176)</f>
        <v>295</v>
      </c>
      <c r="K172" s="130" t="str">
        <f>IF(PT_kom!J176=0," ",PT_kom!J176)</f>
        <v xml:space="preserve"> </v>
      </c>
      <c r="L172" s="130" t="str">
        <f>IF(PT_kom!K176=0," ",PT_kom!K176)</f>
        <v>1029 Lindesnes (2004)</v>
      </c>
      <c r="M172" s="132">
        <f>IF(PT_kom!L176=0," ",PT_kom!L176)</f>
        <v>3.0508474576271188E-2</v>
      </c>
      <c r="N172" s="132">
        <f>IF(PT_kom!M176=0," ",PT_kom!M176)</f>
        <v>0.28813559322033899</v>
      </c>
      <c r="O172" s="132">
        <f>IF(PT_kom!N176=0," ",PT_kom!N176)</f>
        <v>0.11186440677966102</v>
      </c>
      <c r="P172" s="132">
        <f>IF(PT_kom!O176=0," ",PT_kom!O176)</f>
        <v>0.35932203389830508</v>
      </c>
      <c r="Q172" s="132">
        <f>IF(PT_kom!P176=0," ",PT_kom!P176)</f>
        <v>0.12542372881355932</v>
      </c>
      <c r="R172" s="132">
        <f>IF(PT_kom!Q176=0," ",PT_kom!Q176)</f>
        <v>5.0847457627118647E-2</v>
      </c>
      <c r="S172" s="132">
        <f>IF(PT_kom!R176=0," ",PT_kom!R176)</f>
        <v>3.3898305084745763E-2</v>
      </c>
      <c r="T172" s="132">
        <f>IF(PT_kom!S176=0," ",PT_kom!S176)</f>
        <v>1</v>
      </c>
      <c r="U172" s="60" t="str">
        <f>IF(PT_kom!T176=0," ",PT_kom!T176)</f>
        <v xml:space="preserve"> </v>
      </c>
    </row>
    <row r="173" spans="2:21">
      <c r="B173" s="130" t="str">
        <f>IF(PT_kom!A177=0," ",PT_kom!A177)</f>
        <v>1032 Lyngdal (2004)</v>
      </c>
      <c r="C173" s="131">
        <f>IF(PT_kom!B177=0," ",PT_kom!B177)</f>
        <v>83</v>
      </c>
      <c r="D173" s="131">
        <f>IF(PT_kom!C177=0," ",PT_kom!C177)</f>
        <v>93</v>
      </c>
      <c r="E173" s="131">
        <f>IF(PT_kom!D177=0," ",PT_kom!D177)</f>
        <v>29</v>
      </c>
      <c r="F173" s="131">
        <f>IF(PT_kom!E177=0," ",PT_kom!E177)</f>
        <v>117</v>
      </c>
      <c r="G173" s="131">
        <f>IF(PT_kom!F177=0," ",PT_kom!F177)</f>
        <v>56</v>
      </c>
      <c r="H173" s="131">
        <f>IF(PT_kom!G177=0," ",PT_kom!G177)</f>
        <v>102</v>
      </c>
      <c r="I173" s="131">
        <f>IF(PT_kom!H177=0," ",PT_kom!H177)</f>
        <v>26</v>
      </c>
      <c r="J173" s="131">
        <f>IF(PT_kom!I177=0," ",PT_kom!I177)</f>
        <v>506</v>
      </c>
      <c r="K173" s="130" t="str">
        <f>IF(PT_kom!J177=0," ",PT_kom!J177)</f>
        <v xml:space="preserve"> </v>
      </c>
      <c r="L173" s="130" t="str">
        <f>IF(PT_kom!K177=0," ",PT_kom!K177)</f>
        <v>1032 Lyngdal (2004)</v>
      </c>
      <c r="M173" s="132">
        <f>IF(PT_kom!L177=0," ",PT_kom!L177)</f>
        <v>0.16403162055335968</v>
      </c>
      <c r="N173" s="132">
        <f>IF(PT_kom!M177=0," ",PT_kom!M177)</f>
        <v>0.18379446640316205</v>
      </c>
      <c r="O173" s="132">
        <f>IF(PT_kom!N177=0," ",PT_kom!N177)</f>
        <v>5.731225296442688E-2</v>
      </c>
      <c r="P173" s="132">
        <f>IF(PT_kom!O177=0," ",PT_kom!O177)</f>
        <v>0.23122529644268774</v>
      </c>
      <c r="Q173" s="132">
        <f>IF(PT_kom!P177=0," ",PT_kom!P177)</f>
        <v>0.11067193675889328</v>
      </c>
      <c r="R173" s="132">
        <f>IF(PT_kom!Q177=0," ",PT_kom!Q177)</f>
        <v>0.20158102766798419</v>
      </c>
      <c r="S173" s="132">
        <f>IF(PT_kom!R177=0," ",PT_kom!R177)</f>
        <v>5.1383399209486168E-2</v>
      </c>
      <c r="T173" s="132">
        <f>IF(PT_kom!S177=0," ",PT_kom!S177)</f>
        <v>1</v>
      </c>
      <c r="U173" s="60" t="str">
        <f>IF(PT_kom!T177=0," ",PT_kom!T177)</f>
        <v xml:space="preserve"> </v>
      </c>
    </row>
    <row r="174" spans="2:21">
      <c r="B174" s="130" t="str">
        <f>IF(PT_kom!A178=0," ",PT_kom!A178)</f>
        <v>1034 Hægebostad (2006)</v>
      </c>
      <c r="C174" s="131">
        <f>IF(PT_kom!B178=0," ",PT_kom!B178)</f>
        <v>19</v>
      </c>
      <c r="D174" s="131">
        <f>IF(PT_kom!C178=0," ",PT_kom!C178)</f>
        <v>35</v>
      </c>
      <c r="E174" s="131">
        <f>IF(PT_kom!D178=0," ",PT_kom!D178)</f>
        <v>3</v>
      </c>
      <c r="F174" s="131">
        <f>IF(PT_kom!E178=0," ",PT_kom!E178)</f>
        <v>20</v>
      </c>
      <c r="G174" s="131">
        <f>IF(PT_kom!F178=0," ",PT_kom!F178)</f>
        <v>10</v>
      </c>
      <c r="H174" s="131">
        <f>IF(PT_kom!G178=0," ",PT_kom!G178)</f>
        <v>6</v>
      </c>
      <c r="I174" s="131">
        <f>IF(PT_kom!H178=0," ",PT_kom!H178)</f>
        <v>12</v>
      </c>
      <c r="J174" s="131">
        <f>IF(PT_kom!I178=0," ",PT_kom!I178)</f>
        <v>105</v>
      </c>
      <c r="K174" s="130" t="str">
        <f>IF(PT_kom!J178=0," ",PT_kom!J178)</f>
        <v xml:space="preserve"> </v>
      </c>
      <c r="L174" s="130" t="str">
        <f>IF(PT_kom!K178=0," ",PT_kom!K178)</f>
        <v>1034 Hægebostad (2006)</v>
      </c>
      <c r="M174" s="132">
        <f>IF(PT_kom!L178=0," ",PT_kom!L178)</f>
        <v>0.18095238095238095</v>
      </c>
      <c r="N174" s="132">
        <f>IF(PT_kom!M178=0," ",PT_kom!M178)</f>
        <v>0.33333333333333331</v>
      </c>
      <c r="O174" s="132">
        <f>IF(PT_kom!N178=0," ",PT_kom!N178)</f>
        <v>2.8571428571428571E-2</v>
      </c>
      <c r="P174" s="132">
        <f>IF(PT_kom!O178=0," ",PT_kom!O178)</f>
        <v>0.19047619047619047</v>
      </c>
      <c r="Q174" s="132">
        <f>IF(PT_kom!P178=0," ",PT_kom!P178)</f>
        <v>9.5238095238095233E-2</v>
      </c>
      <c r="R174" s="132">
        <f>IF(PT_kom!Q178=0," ",PT_kom!Q178)</f>
        <v>5.7142857142857141E-2</v>
      </c>
      <c r="S174" s="132">
        <f>IF(PT_kom!R178=0," ",PT_kom!R178)</f>
        <v>0.11428571428571428</v>
      </c>
      <c r="T174" s="132">
        <f>IF(PT_kom!S178=0," ",PT_kom!S178)</f>
        <v>1</v>
      </c>
      <c r="U174" s="60" t="str">
        <f>IF(PT_kom!T178=0," ",PT_kom!T178)</f>
        <v xml:space="preserve"> </v>
      </c>
    </row>
    <row r="175" spans="2:21">
      <c r="B175" s="130" t="str">
        <f>IF(PT_kom!A179=0," ",PT_kom!A179)</f>
        <v>1037 Kvinesdal (2006)</v>
      </c>
      <c r="C175" s="131">
        <f>IF(PT_kom!B179=0," ",PT_kom!B179)</f>
        <v>26</v>
      </c>
      <c r="D175" s="131">
        <f>IF(PT_kom!C179=0," ",PT_kom!C179)</f>
        <v>123</v>
      </c>
      <c r="E175" s="131">
        <f>IF(PT_kom!D179=0," ",PT_kom!D179)</f>
        <v>5</v>
      </c>
      <c r="F175" s="131">
        <f>IF(PT_kom!E179=0," ",PT_kom!E179)</f>
        <v>36</v>
      </c>
      <c r="G175" s="131">
        <f>IF(PT_kom!F179=0," ",PT_kom!F179)</f>
        <v>33</v>
      </c>
      <c r="H175" s="131">
        <f>IF(PT_kom!G179=0," ",PT_kom!G179)</f>
        <v>39</v>
      </c>
      <c r="I175" s="131">
        <f>IF(PT_kom!H179=0," ",PT_kom!H179)</f>
        <v>15</v>
      </c>
      <c r="J175" s="131">
        <f>IF(PT_kom!I179=0," ",PT_kom!I179)</f>
        <v>277</v>
      </c>
      <c r="K175" s="130" t="str">
        <f>IF(PT_kom!J179=0," ",PT_kom!J179)</f>
        <v xml:space="preserve"> </v>
      </c>
      <c r="L175" s="130" t="str">
        <f>IF(PT_kom!K179=0," ",PT_kom!K179)</f>
        <v>1037 Kvinesdal (2006)</v>
      </c>
      <c r="M175" s="132">
        <f>IF(PT_kom!L179=0," ",PT_kom!L179)</f>
        <v>9.3862815884476536E-2</v>
      </c>
      <c r="N175" s="132">
        <f>IF(PT_kom!M179=0," ",PT_kom!M179)</f>
        <v>0.44404332129963897</v>
      </c>
      <c r="O175" s="132">
        <f>IF(PT_kom!N179=0," ",PT_kom!N179)</f>
        <v>1.8050541516245487E-2</v>
      </c>
      <c r="P175" s="132">
        <f>IF(PT_kom!O179=0," ",PT_kom!O179)</f>
        <v>0.1299638989169675</v>
      </c>
      <c r="Q175" s="132">
        <f>IF(PT_kom!P179=0," ",PT_kom!P179)</f>
        <v>0.11913357400722022</v>
      </c>
      <c r="R175" s="132">
        <f>IF(PT_kom!Q179=0," ",PT_kom!Q179)</f>
        <v>0.1407942238267148</v>
      </c>
      <c r="S175" s="132">
        <f>IF(PT_kom!R179=0," ",PT_kom!R179)</f>
        <v>5.4151624548736461E-2</v>
      </c>
      <c r="T175" s="132">
        <f>IF(PT_kom!S179=0," ",PT_kom!S179)</f>
        <v>1</v>
      </c>
      <c r="U175" s="60" t="str">
        <f>IF(PT_kom!T179=0," ",PT_kom!T179)</f>
        <v xml:space="preserve"> </v>
      </c>
    </row>
    <row r="176" spans="2:21">
      <c r="B176" s="130" t="str">
        <f>IF(PT_kom!A180=0," ",PT_kom!A180)</f>
        <v>1046 Sirdal (2006)</v>
      </c>
      <c r="C176" s="131">
        <f>IF(PT_kom!B180=0," ",PT_kom!B180)</f>
        <v>6</v>
      </c>
      <c r="D176" s="131">
        <f>IF(PT_kom!C180=0," ",PT_kom!C180)</f>
        <v>38</v>
      </c>
      <c r="E176" s="131">
        <f>IF(PT_kom!D180=0," ",PT_kom!D180)</f>
        <v>33</v>
      </c>
      <c r="F176" s="131">
        <f>IF(PT_kom!E180=0," ",PT_kom!E180)</f>
        <v>80</v>
      </c>
      <c r="G176" s="131">
        <f>IF(PT_kom!F180=0," ",PT_kom!F180)</f>
        <v>22</v>
      </c>
      <c r="H176" s="131">
        <f>IF(PT_kom!G180=0," ",PT_kom!G180)</f>
        <v>14</v>
      </c>
      <c r="I176" s="131">
        <f>IF(PT_kom!H180=0," ",PT_kom!H180)</f>
        <v>2</v>
      </c>
      <c r="J176" s="131">
        <f>IF(PT_kom!I180=0," ",PT_kom!I180)</f>
        <v>195</v>
      </c>
      <c r="K176" s="130" t="str">
        <f>IF(PT_kom!J180=0," ",PT_kom!J180)</f>
        <v xml:space="preserve"> </v>
      </c>
      <c r="L176" s="130" t="str">
        <f>IF(PT_kom!K180=0," ",PT_kom!K180)</f>
        <v>1046 Sirdal (2006)</v>
      </c>
      <c r="M176" s="132">
        <f>IF(PT_kom!L180=0," ",PT_kom!L180)</f>
        <v>3.0769230769230771E-2</v>
      </c>
      <c r="N176" s="132">
        <f>IF(PT_kom!M180=0," ",PT_kom!M180)</f>
        <v>0.19487179487179487</v>
      </c>
      <c r="O176" s="132">
        <f>IF(PT_kom!N180=0," ",PT_kom!N180)</f>
        <v>0.16923076923076924</v>
      </c>
      <c r="P176" s="132">
        <f>IF(PT_kom!O180=0," ",PT_kom!O180)</f>
        <v>0.41025641025641024</v>
      </c>
      <c r="Q176" s="132">
        <f>IF(PT_kom!P180=0," ",PT_kom!P180)</f>
        <v>0.11282051282051282</v>
      </c>
      <c r="R176" s="132">
        <f>IF(PT_kom!Q180=0," ",PT_kom!Q180)</f>
        <v>7.179487179487179E-2</v>
      </c>
      <c r="S176" s="132">
        <f>IF(PT_kom!R180=0," ",PT_kom!R180)</f>
        <v>1.0256410256410256E-2</v>
      </c>
      <c r="T176" s="132">
        <f>IF(PT_kom!S180=0," ",PT_kom!S180)</f>
        <v>1</v>
      </c>
      <c r="U176" s="60" t="str">
        <f>IF(PT_kom!T180=0," ",PT_kom!T180)</f>
        <v xml:space="preserve"> </v>
      </c>
    </row>
    <row r="177" spans="2:21">
      <c r="B177" s="130" t="str">
        <f>IF(PT_kom!A181=0," ",PT_kom!A181)</f>
        <v>1101 Eigersund (2003)</v>
      </c>
      <c r="C177" s="131">
        <f>IF(PT_kom!B181=0," ",PT_kom!B181)</f>
        <v>31</v>
      </c>
      <c r="D177" s="131">
        <f>IF(PT_kom!C181=0," ",PT_kom!C181)</f>
        <v>97</v>
      </c>
      <c r="E177" s="131">
        <f>IF(PT_kom!D181=0," ",PT_kom!D181)</f>
        <v>28</v>
      </c>
      <c r="F177" s="131">
        <f>IF(PT_kom!E181=0," ",PT_kom!E181)</f>
        <v>128</v>
      </c>
      <c r="G177" s="131">
        <f>IF(PT_kom!F181=0," ",PT_kom!F181)</f>
        <v>221</v>
      </c>
      <c r="H177" s="131">
        <f>IF(PT_kom!G181=0," ",PT_kom!G181)</f>
        <v>36</v>
      </c>
      <c r="I177" s="131">
        <f>IF(PT_kom!H181=0," ",PT_kom!H181)</f>
        <v>33</v>
      </c>
      <c r="J177" s="131">
        <f>IF(PT_kom!I181=0," ",PT_kom!I181)</f>
        <v>574</v>
      </c>
      <c r="K177" s="130" t="str">
        <f>IF(PT_kom!J181=0," ",PT_kom!J181)</f>
        <v xml:space="preserve"> </v>
      </c>
      <c r="L177" s="130" t="str">
        <f>IF(PT_kom!K181=0," ",PT_kom!K181)</f>
        <v>1101 Eigersund (2003)</v>
      </c>
      <c r="M177" s="132">
        <f>IF(PT_kom!L181=0," ",PT_kom!L181)</f>
        <v>5.4006968641114983E-2</v>
      </c>
      <c r="N177" s="132">
        <f>IF(PT_kom!M181=0," ",PT_kom!M181)</f>
        <v>0.16898954703832753</v>
      </c>
      <c r="O177" s="132">
        <f>IF(PT_kom!N181=0," ",PT_kom!N181)</f>
        <v>4.878048780487805E-2</v>
      </c>
      <c r="P177" s="132">
        <f>IF(PT_kom!O181=0," ",PT_kom!O181)</f>
        <v>0.22299651567944251</v>
      </c>
      <c r="Q177" s="132">
        <f>IF(PT_kom!P181=0," ",PT_kom!P181)</f>
        <v>0.38501742160278746</v>
      </c>
      <c r="R177" s="132">
        <f>IF(PT_kom!Q181=0," ",PT_kom!Q181)</f>
        <v>6.2717770034843204E-2</v>
      </c>
      <c r="S177" s="132">
        <f>IF(PT_kom!R181=0," ",PT_kom!R181)</f>
        <v>5.7491289198606271E-2</v>
      </c>
      <c r="T177" s="132">
        <f>IF(PT_kom!S181=0," ",PT_kom!S181)</f>
        <v>1</v>
      </c>
      <c r="U177" s="60" t="str">
        <f>IF(PT_kom!T181=0," ",PT_kom!T181)</f>
        <v xml:space="preserve"> </v>
      </c>
    </row>
    <row r="178" spans="2:21">
      <c r="B178" s="130" t="str">
        <f>IF(PT_kom!A182=0," ",PT_kom!A182)</f>
        <v>1102 Sandnes (2003)</v>
      </c>
      <c r="C178" s="131">
        <f>IF(PT_kom!B182=0," ",PT_kom!B182)</f>
        <v>512</v>
      </c>
      <c r="D178" s="131">
        <f>IF(PT_kom!C182=0," ",PT_kom!C182)</f>
        <v>593</v>
      </c>
      <c r="E178" s="131">
        <f>IF(PT_kom!D182=0," ",PT_kom!D182)</f>
        <v>3</v>
      </c>
      <c r="F178" s="131">
        <f>IF(PT_kom!E182=0," ",PT_kom!E182)</f>
        <v>173</v>
      </c>
      <c r="G178" s="131">
        <f>IF(PT_kom!F182=0," ",PT_kom!F182)</f>
        <v>347</v>
      </c>
      <c r="H178" s="131">
        <f>IF(PT_kom!G182=0," ",PT_kom!G182)</f>
        <v>578</v>
      </c>
      <c r="I178" s="131">
        <f>IF(PT_kom!H182=0," ",PT_kom!H182)</f>
        <v>219</v>
      </c>
      <c r="J178" s="131">
        <f>IF(PT_kom!I182=0," ",PT_kom!I182)</f>
        <v>2425</v>
      </c>
      <c r="K178" s="130" t="str">
        <f>IF(PT_kom!J182=0," ",PT_kom!J182)</f>
        <v xml:space="preserve"> </v>
      </c>
      <c r="L178" s="130" t="str">
        <f>IF(PT_kom!K182=0," ",PT_kom!K182)</f>
        <v>1102 Sandnes (2003)</v>
      </c>
      <c r="M178" s="132">
        <f>IF(PT_kom!L182=0," ",PT_kom!L182)</f>
        <v>0.21113402061855671</v>
      </c>
      <c r="N178" s="132">
        <f>IF(PT_kom!M182=0," ",PT_kom!M182)</f>
        <v>0.24453608247422681</v>
      </c>
      <c r="O178" s="132">
        <f>IF(PT_kom!N182=0," ",PT_kom!N182)</f>
        <v>1.2371134020618556E-3</v>
      </c>
      <c r="P178" s="132">
        <f>IF(PT_kom!O182=0," ",PT_kom!O182)</f>
        <v>7.1340206185567009E-2</v>
      </c>
      <c r="Q178" s="132">
        <f>IF(PT_kom!P182=0," ",PT_kom!P182)</f>
        <v>0.14309278350515464</v>
      </c>
      <c r="R178" s="132">
        <f>IF(PT_kom!Q182=0," ",PT_kom!Q182)</f>
        <v>0.23835051546391753</v>
      </c>
      <c r="S178" s="132">
        <f>IF(PT_kom!R182=0," ",PT_kom!R182)</f>
        <v>9.0309278350515471E-2</v>
      </c>
      <c r="T178" s="132">
        <f>IF(PT_kom!S182=0," ",PT_kom!S182)</f>
        <v>1</v>
      </c>
      <c r="U178" s="60" t="str">
        <f>IF(PT_kom!T182=0," ",PT_kom!T182)</f>
        <v xml:space="preserve"> </v>
      </c>
    </row>
    <row r="179" spans="2:21">
      <c r="B179" s="130" t="str">
        <f>IF(PT_kom!A183=0," ",PT_kom!A183)</f>
        <v>1103 Stavanger (2007)</v>
      </c>
      <c r="C179" s="131">
        <f>IF(PT_kom!B183=0," ",PT_kom!B183)</f>
        <v>172</v>
      </c>
      <c r="D179" s="131">
        <f>IF(PT_kom!C183=0," ",PT_kom!C183)</f>
        <v>94</v>
      </c>
      <c r="E179" s="131" t="str">
        <f>IF(PT_kom!D183=0," ",PT_kom!D183)</f>
        <v xml:space="preserve"> </v>
      </c>
      <c r="F179" s="131">
        <f>IF(PT_kom!E183=0," ",PT_kom!E183)</f>
        <v>44</v>
      </c>
      <c r="G179" s="131">
        <f>IF(PT_kom!F183=0," ",PT_kom!F183)</f>
        <v>73</v>
      </c>
      <c r="H179" s="131">
        <f>IF(PT_kom!G183=0," ",PT_kom!G183)</f>
        <v>74</v>
      </c>
      <c r="I179" s="131">
        <f>IF(PT_kom!H183=0," ",PT_kom!H183)</f>
        <v>53</v>
      </c>
      <c r="J179" s="131">
        <f>IF(PT_kom!I183=0," ",PT_kom!I183)</f>
        <v>510</v>
      </c>
      <c r="K179" s="130" t="str">
        <f>IF(PT_kom!J183=0," ",PT_kom!J183)</f>
        <v xml:space="preserve"> </v>
      </c>
      <c r="L179" s="130" t="str">
        <f>IF(PT_kom!K183=0," ",PT_kom!K183)</f>
        <v>1103 Stavanger (2007)</v>
      </c>
      <c r="M179" s="132">
        <f>IF(PT_kom!L183=0," ",PT_kom!L183)</f>
        <v>0.33725490196078434</v>
      </c>
      <c r="N179" s="132">
        <f>IF(PT_kom!M183=0," ",PT_kom!M183)</f>
        <v>0.18431372549019609</v>
      </c>
      <c r="O179" s="132" t="str">
        <f>IF(PT_kom!N183=0," ",PT_kom!N183)</f>
        <v xml:space="preserve"> </v>
      </c>
      <c r="P179" s="132">
        <f>IF(PT_kom!O183=0," ",PT_kom!O183)</f>
        <v>8.6274509803921567E-2</v>
      </c>
      <c r="Q179" s="132">
        <f>IF(PT_kom!P183=0," ",PT_kom!P183)</f>
        <v>0.14313725490196078</v>
      </c>
      <c r="R179" s="132">
        <f>IF(PT_kom!Q183=0," ",PT_kom!Q183)</f>
        <v>0.14509803921568629</v>
      </c>
      <c r="S179" s="132">
        <f>IF(PT_kom!R183=0," ",PT_kom!R183)</f>
        <v>0.10392156862745099</v>
      </c>
      <c r="T179" s="132">
        <f>IF(PT_kom!S183=0," ",PT_kom!S183)</f>
        <v>1</v>
      </c>
      <c r="U179" s="60" t="str">
        <f>IF(PT_kom!T183=0," ",PT_kom!T183)</f>
        <v xml:space="preserve"> </v>
      </c>
    </row>
    <row r="180" spans="2:21">
      <c r="B180" s="130" t="str">
        <f>IF(PT_kom!A184=0," ",PT_kom!A184)</f>
        <v>1106 Haugesund (2002)</v>
      </c>
      <c r="C180" s="131">
        <f>IF(PT_kom!B184=0," ",PT_kom!B184)</f>
        <v>77</v>
      </c>
      <c r="D180" s="131">
        <f>IF(PT_kom!C184=0," ",PT_kom!C184)</f>
        <v>267</v>
      </c>
      <c r="E180" s="131">
        <f>IF(PT_kom!D184=0," ",PT_kom!D184)</f>
        <v>19</v>
      </c>
      <c r="F180" s="131">
        <f>IF(PT_kom!E184=0," ",PT_kom!E184)</f>
        <v>31</v>
      </c>
      <c r="G180" s="131">
        <f>IF(PT_kom!F184=0," ",PT_kom!F184)</f>
        <v>106</v>
      </c>
      <c r="H180" s="131">
        <f>IF(PT_kom!G184=0," ",PT_kom!G184)</f>
        <v>10</v>
      </c>
      <c r="I180" s="131">
        <f>IF(PT_kom!H184=0," ",PT_kom!H184)</f>
        <v>8</v>
      </c>
      <c r="J180" s="131">
        <f>IF(PT_kom!I184=0," ",PT_kom!I184)</f>
        <v>518</v>
      </c>
      <c r="K180" s="130" t="str">
        <f>IF(PT_kom!J184=0," ",PT_kom!J184)</f>
        <v xml:space="preserve"> </v>
      </c>
      <c r="L180" s="130" t="str">
        <f>IF(PT_kom!K184=0," ",PT_kom!K184)</f>
        <v>1106 Haugesund (2002)</v>
      </c>
      <c r="M180" s="132">
        <f>IF(PT_kom!L184=0," ",PT_kom!L184)</f>
        <v>0.14864864864864866</v>
      </c>
      <c r="N180" s="132">
        <f>IF(PT_kom!M184=0," ",PT_kom!M184)</f>
        <v>0.51544401544401541</v>
      </c>
      <c r="O180" s="132">
        <f>IF(PT_kom!N184=0," ",PT_kom!N184)</f>
        <v>3.6679536679536683E-2</v>
      </c>
      <c r="P180" s="132">
        <f>IF(PT_kom!O184=0," ",PT_kom!O184)</f>
        <v>5.9845559845559844E-2</v>
      </c>
      <c r="Q180" s="132">
        <f>IF(PT_kom!P184=0," ",PT_kom!P184)</f>
        <v>0.20463320463320464</v>
      </c>
      <c r="R180" s="132">
        <f>IF(PT_kom!Q184=0," ",PT_kom!Q184)</f>
        <v>1.9305019305019305E-2</v>
      </c>
      <c r="S180" s="132">
        <f>IF(PT_kom!R184=0," ",PT_kom!R184)</f>
        <v>1.5444015444015444E-2</v>
      </c>
      <c r="T180" s="132">
        <f>IF(PT_kom!S184=0," ",PT_kom!S184)</f>
        <v>1</v>
      </c>
      <c r="U180" s="60" t="str">
        <f>IF(PT_kom!T184=0," ",PT_kom!T184)</f>
        <v xml:space="preserve"> </v>
      </c>
    </row>
    <row r="181" spans="2:21">
      <c r="B181" s="130" t="str">
        <f>IF(PT_kom!A185=0," ",PT_kom!A185)</f>
        <v>1111 Sokndal (2003)</v>
      </c>
      <c r="C181" s="131">
        <f>IF(PT_kom!B185=0," ",PT_kom!B185)</f>
        <v>10</v>
      </c>
      <c r="D181" s="131">
        <f>IF(PT_kom!C185=0," ",PT_kom!C185)</f>
        <v>55</v>
      </c>
      <c r="E181" s="131">
        <f>IF(PT_kom!D185=0," ",PT_kom!D185)</f>
        <v>1</v>
      </c>
      <c r="F181" s="131">
        <f>IF(PT_kom!E185=0," ",PT_kom!E185)</f>
        <v>16</v>
      </c>
      <c r="G181" s="131">
        <f>IF(PT_kom!F185=0," ",PT_kom!F185)</f>
        <v>51</v>
      </c>
      <c r="H181" s="131">
        <f>IF(PT_kom!G185=0," ",PT_kom!G185)</f>
        <v>15</v>
      </c>
      <c r="I181" s="131">
        <f>IF(PT_kom!H185=0," ",PT_kom!H185)</f>
        <v>43</v>
      </c>
      <c r="J181" s="131">
        <f>IF(PT_kom!I185=0," ",PT_kom!I185)</f>
        <v>191</v>
      </c>
      <c r="K181" s="130" t="str">
        <f>IF(PT_kom!J185=0," ",PT_kom!J185)</f>
        <v xml:space="preserve"> </v>
      </c>
      <c r="L181" s="130" t="str">
        <f>IF(PT_kom!K185=0," ",PT_kom!K185)</f>
        <v>1111 Sokndal (2003)</v>
      </c>
      <c r="M181" s="132">
        <f>IF(PT_kom!L185=0," ",PT_kom!L185)</f>
        <v>5.2356020942408377E-2</v>
      </c>
      <c r="N181" s="132">
        <f>IF(PT_kom!M185=0," ",PT_kom!M185)</f>
        <v>0.2879581151832461</v>
      </c>
      <c r="O181" s="132">
        <f>IF(PT_kom!N185=0," ",PT_kom!N185)</f>
        <v>5.235602094240838E-3</v>
      </c>
      <c r="P181" s="132">
        <f>IF(PT_kom!O185=0," ",PT_kom!O185)</f>
        <v>8.3769633507853408E-2</v>
      </c>
      <c r="Q181" s="132">
        <f>IF(PT_kom!P185=0," ",PT_kom!P185)</f>
        <v>0.26701570680628273</v>
      </c>
      <c r="R181" s="132">
        <f>IF(PT_kom!Q185=0," ",PT_kom!Q185)</f>
        <v>7.8534031413612565E-2</v>
      </c>
      <c r="S181" s="132">
        <f>IF(PT_kom!R185=0," ",PT_kom!R185)</f>
        <v>0.22513089005235601</v>
      </c>
      <c r="T181" s="132">
        <f>IF(PT_kom!S185=0," ",PT_kom!S185)</f>
        <v>1</v>
      </c>
      <c r="U181" s="60" t="str">
        <f>IF(PT_kom!T185=0," ",PT_kom!T185)</f>
        <v xml:space="preserve"> </v>
      </c>
    </row>
    <row r="182" spans="2:21">
      <c r="B182" s="130" t="str">
        <f>IF(PT_kom!A186=0," ",PT_kom!A186)</f>
        <v>1112 Lund (2003)</v>
      </c>
      <c r="C182" s="131">
        <f>IF(PT_kom!B186=0," ",PT_kom!B186)</f>
        <v>27</v>
      </c>
      <c r="D182" s="131">
        <f>IF(PT_kom!C186=0," ",PT_kom!C186)</f>
        <v>31</v>
      </c>
      <c r="E182" s="131">
        <f>IF(PT_kom!D186=0," ",PT_kom!D186)</f>
        <v>10</v>
      </c>
      <c r="F182" s="131">
        <f>IF(PT_kom!E186=0," ",PT_kom!E186)</f>
        <v>42</v>
      </c>
      <c r="G182" s="131">
        <f>IF(PT_kom!F186=0," ",PT_kom!F186)</f>
        <v>33</v>
      </c>
      <c r="H182" s="131">
        <f>IF(PT_kom!G186=0," ",PT_kom!G186)</f>
        <v>34</v>
      </c>
      <c r="I182" s="131">
        <f>IF(PT_kom!H186=0," ",PT_kom!H186)</f>
        <v>9</v>
      </c>
      <c r="J182" s="131">
        <f>IF(PT_kom!I186=0," ",PT_kom!I186)</f>
        <v>186</v>
      </c>
      <c r="K182" s="130" t="str">
        <f>IF(PT_kom!J186=0," ",PT_kom!J186)</f>
        <v xml:space="preserve"> </v>
      </c>
      <c r="L182" s="130" t="str">
        <f>IF(PT_kom!K186=0," ",PT_kom!K186)</f>
        <v>1112 Lund (2003)</v>
      </c>
      <c r="M182" s="132">
        <f>IF(PT_kom!L186=0," ",PT_kom!L186)</f>
        <v>0.14516129032258066</v>
      </c>
      <c r="N182" s="132">
        <f>IF(PT_kom!M186=0," ",PT_kom!M186)</f>
        <v>0.16666666666666666</v>
      </c>
      <c r="O182" s="132">
        <f>IF(PT_kom!N186=0," ",PT_kom!N186)</f>
        <v>5.3763440860215055E-2</v>
      </c>
      <c r="P182" s="132">
        <f>IF(PT_kom!O186=0," ",PT_kom!O186)</f>
        <v>0.22580645161290322</v>
      </c>
      <c r="Q182" s="132">
        <f>IF(PT_kom!P186=0," ",PT_kom!P186)</f>
        <v>0.17741935483870969</v>
      </c>
      <c r="R182" s="132">
        <f>IF(PT_kom!Q186=0," ",PT_kom!Q186)</f>
        <v>0.18279569892473119</v>
      </c>
      <c r="S182" s="132">
        <f>IF(PT_kom!R186=0," ",PT_kom!R186)</f>
        <v>4.8387096774193547E-2</v>
      </c>
      <c r="T182" s="132">
        <f>IF(PT_kom!S186=0," ",PT_kom!S186)</f>
        <v>1</v>
      </c>
      <c r="U182" s="60" t="str">
        <f>IF(PT_kom!T186=0," ",PT_kom!T186)</f>
        <v xml:space="preserve"> </v>
      </c>
    </row>
    <row r="183" spans="2:21">
      <c r="B183" s="130" t="str">
        <f>IF(PT_kom!A187=0," ",PT_kom!A187)</f>
        <v>1114 Bjerkreim (2003)</v>
      </c>
      <c r="C183" s="131">
        <f>IF(PT_kom!B187=0," ",PT_kom!B187)</f>
        <v>15</v>
      </c>
      <c r="D183" s="131">
        <f>IF(PT_kom!C187=0," ",PT_kom!C187)</f>
        <v>30</v>
      </c>
      <c r="E183" s="131" t="str">
        <f>IF(PT_kom!D187=0," ",PT_kom!D187)</f>
        <v xml:space="preserve"> </v>
      </c>
      <c r="F183" s="131">
        <f>IF(PT_kom!E187=0," ",PT_kom!E187)</f>
        <v>44</v>
      </c>
      <c r="G183" s="131">
        <f>IF(PT_kom!F187=0," ",PT_kom!F187)</f>
        <v>98</v>
      </c>
      <c r="H183" s="131">
        <f>IF(PT_kom!G187=0," ",PT_kom!G187)</f>
        <v>5</v>
      </c>
      <c r="I183" s="131">
        <f>IF(PT_kom!H187=0," ",PT_kom!H187)</f>
        <v>1</v>
      </c>
      <c r="J183" s="131">
        <f>IF(PT_kom!I187=0," ",PT_kom!I187)</f>
        <v>193</v>
      </c>
      <c r="K183" s="130" t="str">
        <f>IF(PT_kom!J187=0," ",PT_kom!J187)</f>
        <v xml:space="preserve"> </v>
      </c>
      <c r="L183" s="130" t="str">
        <f>IF(PT_kom!K187=0," ",PT_kom!K187)</f>
        <v>1114 Bjerkreim (2003)</v>
      </c>
      <c r="M183" s="132">
        <f>IF(PT_kom!L187=0," ",PT_kom!L187)</f>
        <v>7.7720207253886009E-2</v>
      </c>
      <c r="N183" s="132">
        <f>IF(PT_kom!M187=0," ",PT_kom!M187)</f>
        <v>0.15544041450777202</v>
      </c>
      <c r="O183" s="132" t="str">
        <f>IF(PT_kom!N187=0," ",PT_kom!N187)</f>
        <v xml:space="preserve"> </v>
      </c>
      <c r="P183" s="132">
        <f>IF(PT_kom!O187=0," ",PT_kom!O187)</f>
        <v>0.22797927461139897</v>
      </c>
      <c r="Q183" s="132">
        <f>IF(PT_kom!P187=0," ",PT_kom!P187)</f>
        <v>0.50777202072538863</v>
      </c>
      <c r="R183" s="132">
        <f>IF(PT_kom!Q187=0," ",PT_kom!Q187)</f>
        <v>2.5906735751295335E-2</v>
      </c>
      <c r="S183" s="132">
        <f>IF(PT_kom!R187=0," ",PT_kom!R187)</f>
        <v>5.1813471502590676E-3</v>
      </c>
      <c r="T183" s="132">
        <f>IF(PT_kom!S187=0," ",PT_kom!S187)</f>
        <v>1</v>
      </c>
      <c r="U183" s="60" t="str">
        <f>IF(PT_kom!T187=0," ",PT_kom!T187)</f>
        <v xml:space="preserve"> </v>
      </c>
    </row>
    <row r="184" spans="2:21">
      <c r="B184" s="130" t="str">
        <f>IF(PT_kom!A188=0," ",PT_kom!A188)</f>
        <v>1119 Hå  (2003)</v>
      </c>
      <c r="C184" s="131">
        <f>IF(PT_kom!B188=0," ",PT_kom!B188)</f>
        <v>198</v>
      </c>
      <c r="D184" s="131">
        <f>IF(PT_kom!C188=0," ",PT_kom!C188)</f>
        <v>220</v>
      </c>
      <c r="E184" s="131">
        <f>IF(PT_kom!D188=0," ",PT_kom!D188)</f>
        <v>19</v>
      </c>
      <c r="F184" s="131">
        <f>IF(PT_kom!E188=0," ",PT_kom!E188)</f>
        <v>274</v>
      </c>
      <c r="G184" s="131">
        <f>IF(PT_kom!F188=0," ",PT_kom!F188)</f>
        <v>110</v>
      </c>
      <c r="H184" s="131">
        <f>IF(PT_kom!G188=0," ",PT_kom!G188)</f>
        <v>374</v>
      </c>
      <c r="I184" s="131">
        <f>IF(PT_kom!H188=0," ",PT_kom!H188)</f>
        <v>25</v>
      </c>
      <c r="J184" s="131">
        <f>IF(PT_kom!I188=0," ",PT_kom!I188)</f>
        <v>1220</v>
      </c>
      <c r="K184" s="130" t="str">
        <f>IF(PT_kom!J188=0," ",PT_kom!J188)</f>
        <v xml:space="preserve"> </v>
      </c>
      <c r="L184" s="130" t="str">
        <f>IF(PT_kom!K188=0," ",PT_kom!K188)</f>
        <v>1119 Hå  (2003)</v>
      </c>
      <c r="M184" s="132">
        <f>IF(PT_kom!L188=0," ",PT_kom!L188)</f>
        <v>0.16229508196721312</v>
      </c>
      <c r="N184" s="132">
        <f>IF(PT_kom!M188=0," ",PT_kom!M188)</f>
        <v>0.18032786885245902</v>
      </c>
      <c r="O184" s="132">
        <f>IF(PT_kom!N188=0," ",PT_kom!N188)</f>
        <v>1.5573770491803279E-2</v>
      </c>
      <c r="P184" s="132">
        <f>IF(PT_kom!O188=0," ",PT_kom!O188)</f>
        <v>0.22459016393442624</v>
      </c>
      <c r="Q184" s="132">
        <f>IF(PT_kom!P188=0," ",PT_kom!P188)</f>
        <v>9.0163934426229511E-2</v>
      </c>
      <c r="R184" s="132">
        <f>IF(PT_kom!Q188=0," ",PT_kom!Q188)</f>
        <v>0.30655737704918035</v>
      </c>
      <c r="S184" s="132">
        <f>IF(PT_kom!R188=0," ",PT_kom!R188)</f>
        <v>2.0491803278688523E-2</v>
      </c>
      <c r="T184" s="132">
        <f>IF(PT_kom!S188=0," ",PT_kom!S188)</f>
        <v>1</v>
      </c>
      <c r="U184" s="60" t="str">
        <f>IF(PT_kom!T188=0," ",PT_kom!T188)</f>
        <v xml:space="preserve"> </v>
      </c>
    </row>
    <row r="185" spans="2:21">
      <c r="B185" s="130" t="str">
        <f>IF(PT_kom!A189=0," ",PT_kom!A189)</f>
        <v>1120 Klepp (2002)</v>
      </c>
      <c r="C185" s="131">
        <f>IF(PT_kom!B189=0," ",PT_kom!B189)</f>
        <v>180</v>
      </c>
      <c r="D185" s="131">
        <f>IF(PT_kom!C189=0," ",PT_kom!C189)</f>
        <v>298</v>
      </c>
      <c r="E185" s="131">
        <f>IF(PT_kom!D189=0," ",PT_kom!D189)</f>
        <v>3</v>
      </c>
      <c r="F185" s="131">
        <f>IF(PT_kom!E189=0," ",PT_kom!E189)</f>
        <v>424</v>
      </c>
      <c r="G185" s="131">
        <f>IF(PT_kom!F189=0," ",PT_kom!F189)</f>
        <v>393</v>
      </c>
      <c r="H185" s="131">
        <f>IF(PT_kom!G189=0," ",PT_kom!G189)</f>
        <v>375</v>
      </c>
      <c r="I185" s="131">
        <f>IF(PT_kom!H189=0," ",PT_kom!H189)</f>
        <v>51</v>
      </c>
      <c r="J185" s="131">
        <f>IF(PT_kom!I189=0," ",PT_kom!I189)</f>
        <v>1724</v>
      </c>
      <c r="K185" s="130" t="str">
        <f>IF(PT_kom!J189=0," ",PT_kom!J189)</f>
        <v xml:space="preserve"> </v>
      </c>
      <c r="L185" s="130" t="str">
        <f>IF(PT_kom!K189=0," ",PT_kom!K189)</f>
        <v>1120 Klepp (2002)</v>
      </c>
      <c r="M185" s="132">
        <f>IF(PT_kom!L189=0," ",PT_kom!L189)</f>
        <v>0.10440835266821345</v>
      </c>
      <c r="N185" s="132">
        <f>IF(PT_kom!M189=0," ",PT_kom!M189)</f>
        <v>0.1728538283062645</v>
      </c>
      <c r="O185" s="132">
        <f>IF(PT_kom!N189=0," ",PT_kom!N189)</f>
        <v>1.7401392111368909E-3</v>
      </c>
      <c r="P185" s="132">
        <f>IF(PT_kom!O189=0," ",PT_kom!O189)</f>
        <v>0.24593967517401391</v>
      </c>
      <c r="Q185" s="132">
        <f>IF(PT_kom!P189=0," ",PT_kom!P189)</f>
        <v>0.22795823665893272</v>
      </c>
      <c r="R185" s="132">
        <f>IF(PT_kom!Q189=0," ",PT_kom!Q189)</f>
        <v>0.21751740139211137</v>
      </c>
      <c r="S185" s="132">
        <f>IF(PT_kom!R189=0," ",PT_kom!R189)</f>
        <v>2.9582366589327145E-2</v>
      </c>
      <c r="T185" s="132">
        <f>IF(PT_kom!S189=0," ",PT_kom!S189)</f>
        <v>1</v>
      </c>
      <c r="U185" s="60" t="str">
        <f>IF(PT_kom!T189=0," ",PT_kom!T189)</f>
        <v xml:space="preserve"> </v>
      </c>
    </row>
    <row r="186" spans="2:21">
      <c r="B186" s="130" t="str">
        <f>IF(PT_kom!A190=0," ",PT_kom!A190)</f>
        <v>1121 Time (2002)</v>
      </c>
      <c r="C186" s="131">
        <f>IF(PT_kom!B190=0," ",PT_kom!B190)</f>
        <v>180</v>
      </c>
      <c r="D186" s="131">
        <f>IF(PT_kom!C190=0," ",PT_kom!C190)</f>
        <v>193</v>
      </c>
      <c r="E186" s="131">
        <f>IF(PT_kom!D190=0," ",PT_kom!D190)</f>
        <v>1</v>
      </c>
      <c r="F186" s="131">
        <f>IF(PT_kom!E190=0," ",PT_kom!E190)</f>
        <v>295</v>
      </c>
      <c r="G186" s="131">
        <f>IF(PT_kom!F190=0," ",PT_kom!F190)</f>
        <v>525</v>
      </c>
      <c r="H186" s="131">
        <f>IF(PT_kom!G190=0," ",PT_kom!G190)</f>
        <v>488</v>
      </c>
      <c r="I186" s="131">
        <f>IF(PT_kom!H190=0," ",PT_kom!H190)</f>
        <v>63</v>
      </c>
      <c r="J186" s="131">
        <f>IF(PT_kom!I190=0," ",PT_kom!I190)</f>
        <v>1745</v>
      </c>
      <c r="K186" s="130" t="str">
        <f>IF(PT_kom!J190=0," ",PT_kom!J190)</f>
        <v xml:space="preserve"> </v>
      </c>
      <c r="L186" s="130" t="str">
        <f>IF(PT_kom!K190=0," ",PT_kom!K190)</f>
        <v>1121 Time (2002)</v>
      </c>
      <c r="M186" s="132">
        <f>IF(PT_kom!L190=0," ",PT_kom!L190)</f>
        <v>0.10315186246418338</v>
      </c>
      <c r="N186" s="132">
        <f>IF(PT_kom!M190=0," ",PT_kom!M190)</f>
        <v>0.11060171919770774</v>
      </c>
      <c r="O186" s="132">
        <f>IF(PT_kom!N190=0," ",PT_kom!N190)</f>
        <v>5.7306590257879652E-4</v>
      </c>
      <c r="P186" s="132">
        <f>IF(PT_kom!O190=0," ",PT_kom!O190)</f>
        <v>0.16905444126074498</v>
      </c>
      <c r="Q186" s="132">
        <f>IF(PT_kom!P190=0," ",PT_kom!P190)</f>
        <v>0.3008595988538682</v>
      </c>
      <c r="R186" s="132">
        <f>IF(PT_kom!Q190=0," ",PT_kom!Q190)</f>
        <v>0.27965616045845271</v>
      </c>
      <c r="S186" s="132">
        <f>IF(PT_kom!R190=0," ",PT_kom!R190)</f>
        <v>3.6103151862464183E-2</v>
      </c>
      <c r="T186" s="132">
        <f>IF(PT_kom!S190=0," ",PT_kom!S190)</f>
        <v>1</v>
      </c>
      <c r="U186" s="60" t="str">
        <f>IF(PT_kom!T190=0," ",PT_kom!T190)</f>
        <v xml:space="preserve"> </v>
      </c>
    </row>
    <row r="187" spans="2:21">
      <c r="B187" s="130" t="str">
        <f>IF(PT_kom!A191=0," ",PT_kom!A191)</f>
        <v>1122 Gjesdal (2003)</v>
      </c>
      <c r="C187" s="131">
        <f>IF(PT_kom!B191=0," ",PT_kom!B191)</f>
        <v>36</v>
      </c>
      <c r="D187" s="131">
        <f>IF(PT_kom!C191=0," ",PT_kom!C191)</f>
        <v>113</v>
      </c>
      <c r="E187" s="131">
        <f>IF(PT_kom!D191=0," ",PT_kom!D191)</f>
        <v>3</v>
      </c>
      <c r="F187" s="131">
        <f>IF(PT_kom!E191=0," ",PT_kom!E191)</f>
        <v>58</v>
      </c>
      <c r="G187" s="131">
        <f>IF(PT_kom!F191=0," ",PT_kom!F191)</f>
        <v>92</v>
      </c>
      <c r="H187" s="131">
        <f>IF(PT_kom!G191=0," ",PT_kom!G191)</f>
        <v>49</v>
      </c>
      <c r="I187" s="131">
        <f>IF(PT_kom!H191=0," ",PT_kom!H191)</f>
        <v>3</v>
      </c>
      <c r="J187" s="131">
        <f>IF(PT_kom!I191=0," ",PT_kom!I191)</f>
        <v>354</v>
      </c>
      <c r="K187" s="130" t="str">
        <f>IF(PT_kom!J191=0," ",PT_kom!J191)</f>
        <v xml:space="preserve"> </v>
      </c>
      <c r="L187" s="130" t="str">
        <f>IF(PT_kom!K191=0," ",PT_kom!K191)</f>
        <v>1122 Gjesdal (2003)</v>
      </c>
      <c r="M187" s="132">
        <f>IF(PT_kom!L191=0," ",PT_kom!L191)</f>
        <v>0.10169491525423729</v>
      </c>
      <c r="N187" s="132">
        <f>IF(PT_kom!M191=0," ",PT_kom!M191)</f>
        <v>0.3192090395480226</v>
      </c>
      <c r="O187" s="132">
        <f>IF(PT_kom!N191=0," ",PT_kom!N191)</f>
        <v>8.4745762711864406E-3</v>
      </c>
      <c r="P187" s="132">
        <f>IF(PT_kom!O191=0," ",PT_kom!O191)</f>
        <v>0.16384180790960451</v>
      </c>
      <c r="Q187" s="132">
        <f>IF(PT_kom!P191=0," ",PT_kom!P191)</f>
        <v>0.25988700564971751</v>
      </c>
      <c r="R187" s="132">
        <f>IF(PT_kom!Q191=0," ",PT_kom!Q191)</f>
        <v>0.1384180790960452</v>
      </c>
      <c r="S187" s="132">
        <f>IF(PT_kom!R191=0," ",PT_kom!R191)</f>
        <v>8.4745762711864406E-3</v>
      </c>
      <c r="T187" s="132">
        <f>IF(PT_kom!S191=0," ",PT_kom!S191)</f>
        <v>1</v>
      </c>
      <c r="U187" s="60" t="str">
        <f>IF(PT_kom!T191=0," ",PT_kom!T191)</f>
        <v xml:space="preserve"> </v>
      </c>
    </row>
    <row r="188" spans="2:21">
      <c r="B188" s="130" t="str">
        <f>IF(PT_kom!A192=0," ",PT_kom!A192)</f>
        <v>1124 Sola (2003)</v>
      </c>
      <c r="C188" s="131">
        <f>IF(PT_kom!B192=0," ",PT_kom!B192)</f>
        <v>230</v>
      </c>
      <c r="D188" s="131">
        <f>IF(PT_kom!C192=0," ",PT_kom!C192)</f>
        <v>325</v>
      </c>
      <c r="E188" s="131" t="str">
        <f>IF(PT_kom!D192=0," ",PT_kom!D192)</f>
        <v xml:space="preserve"> </v>
      </c>
      <c r="F188" s="131">
        <f>IF(PT_kom!E192=0," ",PT_kom!E192)</f>
        <v>116</v>
      </c>
      <c r="G188" s="131">
        <f>IF(PT_kom!F192=0," ",PT_kom!F192)</f>
        <v>402</v>
      </c>
      <c r="H188" s="131">
        <f>IF(PT_kom!G192=0," ",PT_kom!G192)</f>
        <v>435</v>
      </c>
      <c r="I188" s="131">
        <f>IF(PT_kom!H192=0," ",PT_kom!H192)</f>
        <v>61</v>
      </c>
      <c r="J188" s="131">
        <f>IF(PT_kom!I192=0," ",PT_kom!I192)</f>
        <v>1569</v>
      </c>
      <c r="K188" s="130" t="str">
        <f>IF(PT_kom!J192=0," ",PT_kom!J192)</f>
        <v xml:space="preserve"> </v>
      </c>
      <c r="L188" s="130" t="str">
        <f>IF(PT_kom!K192=0," ",PT_kom!K192)</f>
        <v>1124 Sola (2003)</v>
      </c>
      <c r="M188" s="132">
        <f>IF(PT_kom!L192=0," ",PT_kom!L192)</f>
        <v>0.14659018483110262</v>
      </c>
      <c r="N188" s="132">
        <f>IF(PT_kom!M192=0," ",PT_kom!M192)</f>
        <v>0.20713830465264499</v>
      </c>
      <c r="O188" s="132" t="str">
        <f>IF(PT_kom!N192=0," ",PT_kom!N192)</f>
        <v xml:space="preserve"> </v>
      </c>
      <c r="P188" s="132">
        <f>IF(PT_kom!O192=0," ",PT_kom!O192)</f>
        <v>7.3932441045251748E-2</v>
      </c>
      <c r="Q188" s="132">
        <f>IF(PT_kom!P192=0," ",PT_kom!P192)</f>
        <v>0.25621414913957935</v>
      </c>
      <c r="R188" s="132">
        <f>IF(PT_kom!Q192=0," ",PT_kom!Q192)</f>
        <v>0.27724665391969405</v>
      </c>
      <c r="S188" s="132">
        <f>IF(PT_kom!R192=0," ",PT_kom!R192)</f>
        <v>3.8878266411727216E-2</v>
      </c>
      <c r="T188" s="132">
        <f>IF(PT_kom!S192=0," ",PT_kom!S192)</f>
        <v>1</v>
      </c>
      <c r="U188" s="60" t="str">
        <f>IF(PT_kom!T192=0," ",PT_kom!T192)</f>
        <v xml:space="preserve"> </v>
      </c>
    </row>
    <row r="189" spans="2:21">
      <c r="B189" s="130" t="str">
        <f>IF(PT_kom!A193=0," ",PT_kom!A193)</f>
        <v>1127 Randaberg (2003)</v>
      </c>
      <c r="C189" s="131">
        <f>IF(PT_kom!B193=0," ",PT_kom!B193)</f>
        <v>42</v>
      </c>
      <c r="D189" s="131">
        <f>IF(PT_kom!C193=0," ",PT_kom!C193)</f>
        <v>85</v>
      </c>
      <c r="E189" s="131">
        <f>IF(PT_kom!D193=0," ",PT_kom!D193)</f>
        <v>3</v>
      </c>
      <c r="F189" s="131">
        <f>IF(PT_kom!E193=0," ",PT_kom!E193)</f>
        <v>69</v>
      </c>
      <c r="G189" s="131">
        <f>IF(PT_kom!F193=0," ",PT_kom!F193)</f>
        <v>27</v>
      </c>
      <c r="H189" s="131">
        <f>IF(PT_kom!G193=0," ",PT_kom!G193)</f>
        <v>3</v>
      </c>
      <c r="I189" s="131">
        <f>IF(PT_kom!H193=0," ",PT_kom!H193)</f>
        <v>23</v>
      </c>
      <c r="J189" s="131">
        <f>IF(PT_kom!I193=0," ",PT_kom!I193)</f>
        <v>252</v>
      </c>
      <c r="K189" s="130" t="str">
        <f>IF(PT_kom!J193=0," ",PT_kom!J193)</f>
        <v xml:space="preserve"> </v>
      </c>
      <c r="L189" s="130" t="str">
        <f>IF(PT_kom!K193=0," ",PT_kom!K193)</f>
        <v>1127 Randaberg (2003)</v>
      </c>
      <c r="M189" s="132">
        <f>IF(PT_kom!L193=0," ",PT_kom!L193)</f>
        <v>0.16666666666666666</v>
      </c>
      <c r="N189" s="132">
        <f>IF(PT_kom!M193=0," ",PT_kom!M193)</f>
        <v>0.33730158730158732</v>
      </c>
      <c r="O189" s="132">
        <f>IF(PT_kom!N193=0," ",PT_kom!N193)</f>
        <v>1.1904761904761904E-2</v>
      </c>
      <c r="P189" s="132">
        <f>IF(PT_kom!O193=0," ",PT_kom!O193)</f>
        <v>0.27380952380952384</v>
      </c>
      <c r="Q189" s="132">
        <f>IF(PT_kom!P193=0," ",PT_kom!P193)</f>
        <v>0.10714285714285714</v>
      </c>
      <c r="R189" s="132">
        <f>IF(PT_kom!Q193=0," ",PT_kom!Q193)</f>
        <v>1.1904761904761904E-2</v>
      </c>
      <c r="S189" s="132">
        <f>IF(PT_kom!R193=0," ",PT_kom!R193)</f>
        <v>9.1269841269841265E-2</v>
      </c>
      <c r="T189" s="132">
        <f>IF(PT_kom!S193=0," ",PT_kom!S193)</f>
        <v>1</v>
      </c>
      <c r="U189" s="60" t="str">
        <f>IF(PT_kom!T193=0," ",PT_kom!T193)</f>
        <v xml:space="preserve"> </v>
      </c>
    </row>
    <row r="190" spans="2:21">
      <c r="B190" s="130" t="str">
        <f>IF(PT_kom!A194=0," ",PT_kom!A194)</f>
        <v>1129 Forsand (2003)</v>
      </c>
      <c r="C190" s="131">
        <f>IF(PT_kom!B194=0," ",PT_kom!B194)</f>
        <v>18</v>
      </c>
      <c r="D190" s="131">
        <f>IF(PT_kom!C194=0," ",PT_kom!C194)</f>
        <v>15</v>
      </c>
      <c r="E190" s="131">
        <f>IF(PT_kom!D194=0," ",PT_kom!D194)</f>
        <v>21</v>
      </c>
      <c r="F190" s="131">
        <f>IF(PT_kom!E194=0," ",PT_kom!E194)</f>
        <v>15</v>
      </c>
      <c r="G190" s="131">
        <f>IF(PT_kom!F194=0," ",PT_kom!F194)</f>
        <v>18</v>
      </c>
      <c r="H190" s="131">
        <f>IF(PT_kom!G194=0," ",PT_kom!G194)</f>
        <v>127</v>
      </c>
      <c r="I190" s="131">
        <f>IF(PT_kom!H194=0," ",PT_kom!H194)</f>
        <v>6</v>
      </c>
      <c r="J190" s="131">
        <f>IF(PT_kom!I194=0," ",PT_kom!I194)</f>
        <v>220</v>
      </c>
      <c r="K190" s="130" t="str">
        <f>IF(PT_kom!J194=0," ",PT_kom!J194)</f>
        <v xml:space="preserve"> </v>
      </c>
      <c r="L190" s="130" t="str">
        <f>IF(PT_kom!K194=0," ",PT_kom!K194)</f>
        <v>1129 Forsand (2003)</v>
      </c>
      <c r="M190" s="132">
        <f>IF(PT_kom!L194=0," ",PT_kom!L194)</f>
        <v>8.1818181818181818E-2</v>
      </c>
      <c r="N190" s="132">
        <f>IF(PT_kom!M194=0," ",PT_kom!M194)</f>
        <v>6.8181818181818177E-2</v>
      </c>
      <c r="O190" s="132">
        <f>IF(PT_kom!N194=0," ",PT_kom!N194)</f>
        <v>9.5454545454545459E-2</v>
      </c>
      <c r="P190" s="132">
        <f>IF(PT_kom!O194=0," ",PT_kom!O194)</f>
        <v>6.8181818181818177E-2</v>
      </c>
      <c r="Q190" s="132">
        <f>IF(PT_kom!P194=0," ",PT_kom!P194)</f>
        <v>8.1818181818181818E-2</v>
      </c>
      <c r="R190" s="132">
        <f>IF(PT_kom!Q194=0," ",PT_kom!Q194)</f>
        <v>0.57727272727272727</v>
      </c>
      <c r="S190" s="132">
        <f>IF(PT_kom!R194=0," ",PT_kom!R194)</f>
        <v>2.7272727272727271E-2</v>
      </c>
      <c r="T190" s="132">
        <f>IF(PT_kom!S194=0," ",PT_kom!S194)</f>
        <v>1</v>
      </c>
      <c r="U190" s="60" t="str">
        <f>IF(PT_kom!T194=0," ",PT_kom!T194)</f>
        <v xml:space="preserve"> </v>
      </c>
    </row>
    <row r="191" spans="2:21">
      <c r="B191" s="130" t="str">
        <f>IF(PT_kom!A195=0," ",PT_kom!A195)</f>
        <v>1130 Strand (2003)</v>
      </c>
      <c r="C191" s="131">
        <f>IF(PT_kom!B195=0," ",PT_kom!B195)</f>
        <v>57</v>
      </c>
      <c r="D191" s="131">
        <f>IF(PT_kom!C195=0," ",PT_kom!C195)</f>
        <v>100</v>
      </c>
      <c r="E191" s="131">
        <f>IF(PT_kom!D195=0," ",PT_kom!D195)</f>
        <v>28</v>
      </c>
      <c r="F191" s="131">
        <f>IF(PT_kom!E195=0," ",PT_kom!E195)</f>
        <v>110</v>
      </c>
      <c r="G191" s="131">
        <f>IF(PT_kom!F195=0," ",PT_kom!F195)</f>
        <v>98</v>
      </c>
      <c r="H191" s="131">
        <f>IF(PT_kom!G195=0," ",PT_kom!G195)</f>
        <v>67</v>
      </c>
      <c r="I191" s="131">
        <f>IF(PT_kom!H195=0," ",PT_kom!H195)</f>
        <v>17</v>
      </c>
      <c r="J191" s="131">
        <f>IF(PT_kom!I195=0," ",PT_kom!I195)</f>
        <v>477</v>
      </c>
      <c r="K191" s="130" t="str">
        <f>IF(PT_kom!J195=0," ",PT_kom!J195)</f>
        <v xml:space="preserve"> </v>
      </c>
      <c r="L191" s="130" t="str">
        <f>IF(PT_kom!K195=0," ",PT_kom!K195)</f>
        <v>1130 Strand (2003)</v>
      </c>
      <c r="M191" s="132">
        <f>IF(PT_kom!L195=0," ",PT_kom!L195)</f>
        <v>0.11949685534591195</v>
      </c>
      <c r="N191" s="132">
        <f>IF(PT_kom!M195=0," ",PT_kom!M195)</f>
        <v>0.20964360587002095</v>
      </c>
      <c r="O191" s="132">
        <f>IF(PT_kom!N195=0," ",PT_kom!N195)</f>
        <v>5.8700209643605873E-2</v>
      </c>
      <c r="P191" s="132">
        <f>IF(PT_kom!O195=0," ",PT_kom!O195)</f>
        <v>0.23060796645702306</v>
      </c>
      <c r="Q191" s="132">
        <f>IF(PT_kom!P195=0," ",PT_kom!P195)</f>
        <v>0.20545073375262055</v>
      </c>
      <c r="R191" s="132">
        <f>IF(PT_kom!Q195=0," ",PT_kom!Q195)</f>
        <v>0.14046121593291405</v>
      </c>
      <c r="S191" s="132">
        <f>IF(PT_kom!R195=0," ",PT_kom!R195)</f>
        <v>3.5639412997903561E-2</v>
      </c>
      <c r="T191" s="132">
        <f>IF(PT_kom!S195=0," ",PT_kom!S195)</f>
        <v>1</v>
      </c>
      <c r="U191" s="60" t="str">
        <f>IF(PT_kom!T195=0," ",PT_kom!T195)</f>
        <v xml:space="preserve"> </v>
      </c>
    </row>
    <row r="192" spans="2:21">
      <c r="B192" s="130" t="str">
        <f>IF(PT_kom!A196=0," ",PT_kom!A196)</f>
        <v>1133 Hjelmeland (2003)</v>
      </c>
      <c r="C192" s="131">
        <f>IF(PT_kom!B196=0," ",PT_kom!B196)</f>
        <v>19</v>
      </c>
      <c r="D192" s="131">
        <f>IF(PT_kom!C196=0," ",PT_kom!C196)</f>
        <v>90</v>
      </c>
      <c r="E192" s="131">
        <f>IF(PT_kom!D196=0," ",PT_kom!D196)</f>
        <v>45</v>
      </c>
      <c r="F192" s="131">
        <f>IF(PT_kom!E196=0," ",PT_kom!E196)</f>
        <v>72</v>
      </c>
      <c r="G192" s="131">
        <f>IF(PT_kom!F196=0," ",PT_kom!F196)</f>
        <v>124</v>
      </c>
      <c r="H192" s="131">
        <f>IF(PT_kom!G196=0," ",PT_kom!G196)</f>
        <v>82</v>
      </c>
      <c r="I192" s="131">
        <f>IF(PT_kom!H196=0," ",PT_kom!H196)</f>
        <v>8</v>
      </c>
      <c r="J192" s="131">
        <f>IF(PT_kom!I196=0," ",PT_kom!I196)</f>
        <v>440</v>
      </c>
      <c r="K192" s="130" t="str">
        <f>IF(PT_kom!J196=0," ",PT_kom!J196)</f>
        <v xml:space="preserve"> </v>
      </c>
      <c r="L192" s="130" t="str">
        <f>IF(PT_kom!K196=0," ",PT_kom!K196)</f>
        <v>1133 Hjelmeland (2003)</v>
      </c>
      <c r="M192" s="132">
        <f>IF(PT_kom!L196=0," ",PT_kom!L196)</f>
        <v>4.3181818181818182E-2</v>
      </c>
      <c r="N192" s="132">
        <f>IF(PT_kom!M196=0," ",PT_kom!M196)</f>
        <v>0.20454545454545456</v>
      </c>
      <c r="O192" s="132">
        <f>IF(PT_kom!N196=0," ",PT_kom!N196)</f>
        <v>0.10227272727272728</v>
      </c>
      <c r="P192" s="132">
        <f>IF(PT_kom!O196=0," ",PT_kom!O196)</f>
        <v>0.16363636363636364</v>
      </c>
      <c r="Q192" s="132">
        <f>IF(PT_kom!P196=0," ",PT_kom!P196)</f>
        <v>0.2818181818181818</v>
      </c>
      <c r="R192" s="132">
        <f>IF(PT_kom!Q196=0," ",PT_kom!Q196)</f>
        <v>0.18636363636363637</v>
      </c>
      <c r="S192" s="132">
        <f>IF(PT_kom!R196=0," ",PT_kom!R196)</f>
        <v>1.8181818181818181E-2</v>
      </c>
      <c r="T192" s="132">
        <f>IF(PT_kom!S196=0," ",PT_kom!S196)</f>
        <v>1</v>
      </c>
      <c r="U192" s="60" t="str">
        <f>IF(PT_kom!T196=0," ",PT_kom!T196)</f>
        <v xml:space="preserve"> </v>
      </c>
    </row>
    <row r="193" spans="2:21">
      <c r="B193" s="130" t="str">
        <f>IF(PT_kom!A197=0," ",PT_kom!A197)</f>
        <v>1134 Suldal (2006)</v>
      </c>
      <c r="C193" s="131">
        <f>IF(PT_kom!B197=0," ",PT_kom!B197)</f>
        <v>4</v>
      </c>
      <c r="D193" s="131">
        <f>IF(PT_kom!C197=0," ",PT_kom!C197)</f>
        <v>48</v>
      </c>
      <c r="E193" s="131">
        <f>IF(PT_kom!D197=0," ",PT_kom!D197)</f>
        <v>19</v>
      </c>
      <c r="F193" s="131">
        <f>IF(PT_kom!E197=0," ",PT_kom!E197)</f>
        <v>17</v>
      </c>
      <c r="G193" s="131">
        <f>IF(PT_kom!F197=0," ",PT_kom!F197)</f>
        <v>30</v>
      </c>
      <c r="H193" s="131">
        <f>IF(PT_kom!G197=0," ",PT_kom!G197)</f>
        <v>9</v>
      </c>
      <c r="I193" s="131">
        <f>IF(PT_kom!H197=0," ",PT_kom!H197)</f>
        <v>4</v>
      </c>
      <c r="J193" s="131">
        <f>IF(PT_kom!I197=0," ",PT_kom!I197)</f>
        <v>131</v>
      </c>
      <c r="K193" s="130" t="str">
        <f>IF(PT_kom!J197=0," ",PT_kom!J197)</f>
        <v xml:space="preserve"> </v>
      </c>
      <c r="L193" s="130" t="str">
        <f>IF(PT_kom!K197=0," ",PT_kom!K197)</f>
        <v>1134 Suldal (2006)</v>
      </c>
      <c r="M193" s="132">
        <f>IF(PT_kom!L197=0," ",PT_kom!L197)</f>
        <v>3.0534351145038167E-2</v>
      </c>
      <c r="N193" s="132">
        <f>IF(PT_kom!M197=0," ",PT_kom!M197)</f>
        <v>0.36641221374045801</v>
      </c>
      <c r="O193" s="132">
        <f>IF(PT_kom!N197=0," ",PT_kom!N197)</f>
        <v>0.14503816793893129</v>
      </c>
      <c r="P193" s="132">
        <f>IF(PT_kom!O197=0," ",PT_kom!O197)</f>
        <v>0.12977099236641221</v>
      </c>
      <c r="Q193" s="132">
        <f>IF(PT_kom!P197=0," ",PT_kom!P197)</f>
        <v>0.22900763358778625</v>
      </c>
      <c r="R193" s="132">
        <f>IF(PT_kom!Q197=0," ",PT_kom!Q197)</f>
        <v>6.8702290076335881E-2</v>
      </c>
      <c r="S193" s="132">
        <f>IF(PT_kom!R197=0," ",PT_kom!R197)</f>
        <v>3.0534351145038167E-2</v>
      </c>
      <c r="T193" s="132">
        <f>IF(PT_kom!S197=0," ",PT_kom!S197)</f>
        <v>1</v>
      </c>
      <c r="U193" s="60" t="str">
        <f>IF(PT_kom!T197=0," ",PT_kom!T197)</f>
        <v xml:space="preserve"> </v>
      </c>
    </row>
    <row r="194" spans="2:21">
      <c r="B194" s="130" t="str">
        <f>IF(PT_kom!A198=0," ",PT_kom!A198)</f>
        <v>1135 Sauda (2006)</v>
      </c>
      <c r="C194" s="131">
        <f>IF(PT_kom!B198=0," ",PT_kom!B198)</f>
        <v>2</v>
      </c>
      <c r="D194" s="131">
        <f>IF(PT_kom!C198=0," ",PT_kom!C198)</f>
        <v>14</v>
      </c>
      <c r="E194" s="131">
        <f>IF(PT_kom!D198=0," ",PT_kom!D198)</f>
        <v>13</v>
      </c>
      <c r="F194" s="131">
        <f>IF(PT_kom!E198=0," ",PT_kom!E198)</f>
        <v>12</v>
      </c>
      <c r="G194" s="131">
        <f>IF(PT_kom!F198=0," ",PT_kom!F198)</f>
        <v>18</v>
      </c>
      <c r="H194" s="131">
        <f>IF(PT_kom!G198=0," ",PT_kom!G198)</f>
        <v>14</v>
      </c>
      <c r="I194" s="131">
        <f>IF(PT_kom!H198=0," ",PT_kom!H198)</f>
        <v>18</v>
      </c>
      <c r="J194" s="131">
        <f>IF(PT_kom!I198=0," ",PT_kom!I198)</f>
        <v>91</v>
      </c>
      <c r="K194" s="130" t="str">
        <f>IF(PT_kom!J198=0," ",PT_kom!J198)</f>
        <v xml:space="preserve"> </v>
      </c>
      <c r="L194" s="130" t="str">
        <f>IF(PT_kom!K198=0," ",PT_kom!K198)</f>
        <v>1135 Sauda (2006)</v>
      </c>
      <c r="M194" s="132">
        <f>IF(PT_kom!L198=0," ",PT_kom!L198)</f>
        <v>2.197802197802198E-2</v>
      </c>
      <c r="N194" s="132">
        <f>IF(PT_kom!M198=0," ",PT_kom!M198)</f>
        <v>0.15384615384615385</v>
      </c>
      <c r="O194" s="132">
        <f>IF(PT_kom!N198=0," ",PT_kom!N198)</f>
        <v>0.14285714285714285</v>
      </c>
      <c r="P194" s="132">
        <f>IF(PT_kom!O198=0," ",PT_kom!O198)</f>
        <v>0.13186813186813187</v>
      </c>
      <c r="Q194" s="132">
        <f>IF(PT_kom!P198=0," ",PT_kom!P198)</f>
        <v>0.19780219780219779</v>
      </c>
      <c r="R194" s="132">
        <f>IF(PT_kom!Q198=0," ",PT_kom!Q198)</f>
        <v>0.15384615384615385</v>
      </c>
      <c r="S194" s="132">
        <f>IF(PT_kom!R198=0," ",PT_kom!R198)</f>
        <v>0.19780219780219779</v>
      </c>
      <c r="T194" s="132">
        <f>IF(PT_kom!S198=0," ",PT_kom!S198)</f>
        <v>1</v>
      </c>
      <c r="U194" s="60" t="str">
        <f>IF(PT_kom!T198=0," ",PT_kom!T198)</f>
        <v xml:space="preserve"> </v>
      </c>
    </row>
    <row r="195" spans="2:21">
      <c r="B195" s="130" t="str">
        <f>IF(PT_kom!A199=0," ",PT_kom!A199)</f>
        <v>1141 Finnøy (2004)</v>
      </c>
      <c r="C195" s="131">
        <f>IF(PT_kom!B199=0," ",PT_kom!B199)</f>
        <v>41</v>
      </c>
      <c r="D195" s="131">
        <f>IF(PT_kom!C199=0," ",PT_kom!C199)</f>
        <v>100</v>
      </c>
      <c r="E195" s="131">
        <f>IF(PT_kom!D199=0," ",PT_kom!D199)</f>
        <v>18</v>
      </c>
      <c r="F195" s="131">
        <f>IF(PT_kom!E199=0," ",PT_kom!E199)</f>
        <v>146</v>
      </c>
      <c r="G195" s="131">
        <f>IF(PT_kom!F199=0," ",PT_kom!F199)</f>
        <v>64</v>
      </c>
      <c r="H195" s="131">
        <f>IF(PT_kom!G199=0," ",PT_kom!G199)</f>
        <v>8</v>
      </c>
      <c r="I195" s="131">
        <f>IF(PT_kom!H199=0," ",PT_kom!H199)</f>
        <v>5</v>
      </c>
      <c r="J195" s="131">
        <f>IF(PT_kom!I199=0," ",PT_kom!I199)</f>
        <v>382</v>
      </c>
      <c r="K195" s="130" t="str">
        <f>IF(PT_kom!J199=0," ",PT_kom!J199)</f>
        <v xml:space="preserve"> </v>
      </c>
      <c r="L195" s="130" t="str">
        <f>IF(PT_kom!K199=0," ",PT_kom!K199)</f>
        <v>1141 Finnøy (2004)</v>
      </c>
      <c r="M195" s="132">
        <f>IF(PT_kom!L199=0," ",PT_kom!L199)</f>
        <v>0.10732984293193717</v>
      </c>
      <c r="N195" s="132">
        <f>IF(PT_kom!M199=0," ",PT_kom!M199)</f>
        <v>0.26178010471204188</v>
      </c>
      <c r="O195" s="132">
        <f>IF(PT_kom!N199=0," ",PT_kom!N199)</f>
        <v>4.712041884816754E-2</v>
      </c>
      <c r="P195" s="132">
        <f>IF(PT_kom!O199=0," ",PT_kom!O199)</f>
        <v>0.38219895287958117</v>
      </c>
      <c r="Q195" s="132">
        <f>IF(PT_kom!P199=0," ",PT_kom!P199)</f>
        <v>0.16753926701570682</v>
      </c>
      <c r="R195" s="132">
        <f>IF(PT_kom!Q199=0," ",PT_kom!Q199)</f>
        <v>2.0942408376963352E-2</v>
      </c>
      <c r="S195" s="132">
        <f>IF(PT_kom!R199=0," ",PT_kom!R199)</f>
        <v>1.3089005235602094E-2</v>
      </c>
      <c r="T195" s="132">
        <f>IF(PT_kom!S199=0," ",PT_kom!S199)</f>
        <v>1</v>
      </c>
      <c r="U195" s="60" t="str">
        <f>IF(PT_kom!T199=0," ",PT_kom!T199)</f>
        <v xml:space="preserve"> </v>
      </c>
    </row>
    <row r="196" spans="2:21">
      <c r="B196" s="130" t="str">
        <f>IF(PT_kom!A200=0," ",PT_kom!A200)</f>
        <v>1142 Rennesøy (2004)</v>
      </c>
      <c r="C196" s="131">
        <f>IF(PT_kom!B200=0," ",PT_kom!B200)</f>
        <v>11</v>
      </c>
      <c r="D196" s="131">
        <f>IF(PT_kom!C200=0," ",PT_kom!C200)</f>
        <v>103</v>
      </c>
      <c r="E196" s="131">
        <f>IF(PT_kom!D200=0," ",PT_kom!D200)</f>
        <v>24</v>
      </c>
      <c r="F196" s="131">
        <f>IF(PT_kom!E200=0," ",PT_kom!E200)</f>
        <v>82</v>
      </c>
      <c r="G196" s="131">
        <f>IF(PT_kom!F200=0," ",PT_kom!F200)</f>
        <v>120</v>
      </c>
      <c r="H196" s="131">
        <f>IF(PT_kom!G200=0," ",PT_kom!G200)</f>
        <v>69</v>
      </c>
      <c r="I196" s="131">
        <f>IF(PT_kom!H200=0," ",PT_kom!H200)</f>
        <v>12</v>
      </c>
      <c r="J196" s="131">
        <f>IF(PT_kom!I200=0," ",PT_kom!I200)</f>
        <v>421</v>
      </c>
      <c r="K196" s="130" t="str">
        <f>IF(PT_kom!J200=0," ",PT_kom!J200)</f>
        <v xml:space="preserve"> </v>
      </c>
      <c r="L196" s="130" t="str">
        <f>IF(PT_kom!K200=0," ",PT_kom!K200)</f>
        <v>1142 Rennesøy (2004)</v>
      </c>
      <c r="M196" s="132">
        <f>IF(PT_kom!L200=0," ",PT_kom!L200)</f>
        <v>2.6128266033254157E-2</v>
      </c>
      <c r="N196" s="132">
        <f>IF(PT_kom!M200=0," ",PT_kom!M200)</f>
        <v>0.24465558194774348</v>
      </c>
      <c r="O196" s="132">
        <f>IF(PT_kom!N200=0," ",PT_kom!N200)</f>
        <v>5.7007125890736345E-2</v>
      </c>
      <c r="P196" s="132">
        <f>IF(PT_kom!O200=0," ",PT_kom!O200)</f>
        <v>0.19477434679334918</v>
      </c>
      <c r="Q196" s="132">
        <f>IF(PT_kom!P200=0," ",PT_kom!P200)</f>
        <v>0.28503562945368172</v>
      </c>
      <c r="R196" s="132">
        <f>IF(PT_kom!Q200=0," ",PT_kom!Q200)</f>
        <v>0.16389548693586697</v>
      </c>
      <c r="S196" s="132">
        <f>IF(PT_kom!R200=0," ",PT_kom!R200)</f>
        <v>2.8503562945368172E-2</v>
      </c>
      <c r="T196" s="132">
        <f>IF(PT_kom!S200=0," ",PT_kom!S200)</f>
        <v>1</v>
      </c>
      <c r="U196" s="60" t="str">
        <f>IF(PT_kom!T200=0," ",PT_kom!T200)</f>
        <v xml:space="preserve"> </v>
      </c>
    </row>
    <row r="197" spans="2:21">
      <c r="B197" s="130" t="str">
        <f>IF(PT_kom!A201=0," ",PT_kom!A201)</f>
        <v>1144 Kvitsøy (2003)</v>
      </c>
      <c r="C197" s="131">
        <f>IF(PT_kom!B201=0," ",PT_kom!B201)</f>
        <v>7</v>
      </c>
      <c r="D197" s="131">
        <f>IF(PT_kom!C201=0," ",PT_kom!C201)</f>
        <v>9</v>
      </c>
      <c r="E197" s="131">
        <f>IF(PT_kom!D201=0," ",PT_kom!D201)</f>
        <v>5</v>
      </c>
      <c r="F197" s="131">
        <f>IF(PT_kom!E201=0," ",PT_kom!E201)</f>
        <v>2</v>
      </c>
      <c r="G197" s="131">
        <f>IF(PT_kom!F201=0," ",PT_kom!F201)</f>
        <v>6</v>
      </c>
      <c r="H197" s="131">
        <f>IF(PT_kom!G201=0," ",PT_kom!G201)</f>
        <v>2</v>
      </c>
      <c r="I197" s="131">
        <f>IF(PT_kom!H201=0," ",PT_kom!H201)</f>
        <v>5</v>
      </c>
      <c r="J197" s="131">
        <f>IF(PT_kom!I201=0," ",PT_kom!I201)</f>
        <v>36</v>
      </c>
      <c r="K197" s="130" t="str">
        <f>IF(PT_kom!J201=0," ",PT_kom!J201)</f>
        <v xml:space="preserve"> </v>
      </c>
      <c r="L197" s="130" t="str">
        <f>IF(PT_kom!K201=0," ",PT_kom!K201)</f>
        <v>1144 Kvitsøy (2003)</v>
      </c>
      <c r="M197" s="132">
        <f>IF(PT_kom!L201=0," ",PT_kom!L201)</f>
        <v>0.19444444444444445</v>
      </c>
      <c r="N197" s="132">
        <f>IF(PT_kom!M201=0," ",PT_kom!M201)</f>
        <v>0.25</v>
      </c>
      <c r="O197" s="132">
        <f>IF(PT_kom!N201=0," ",PT_kom!N201)</f>
        <v>0.1388888888888889</v>
      </c>
      <c r="P197" s="132">
        <f>IF(PT_kom!O201=0," ",PT_kom!O201)</f>
        <v>5.5555555555555552E-2</v>
      </c>
      <c r="Q197" s="132">
        <f>IF(PT_kom!P201=0," ",PT_kom!P201)</f>
        <v>0.16666666666666666</v>
      </c>
      <c r="R197" s="132">
        <f>IF(PT_kom!Q201=0," ",PT_kom!Q201)</f>
        <v>5.5555555555555552E-2</v>
      </c>
      <c r="S197" s="132">
        <f>IF(PT_kom!R201=0," ",PT_kom!R201)</f>
        <v>0.1388888888888889</v>
      </c>
      <c r="T197" s="132">
        <f>IF(PT_kom!S201=0," ",PT_kom!S201)</f>
        <v>1</v>
      </c>
      <c r="U197" s="60" t="str">
        <f>IF(PT_kom!T201=0," ",PT_kom!T201)</f>
        <v xml:space="preserve"> </v>
      </c>
    </row>
    <row r="198" spans="2:21">
      <c r="B198" s="130" t="str">
        <f>IF(PT_kom!A202=0," ",PT_kom!A202)</f>
        <v>1145 Bokn (2004)</v>
      </c>
      <c r="C198" s="131">
        <f>IF(PT_kom!B202=0," ",PT_kom!B202)</f>
        <v>8</v>
      </c>
      <c r="D198" s="131">
        <f>IF(PT_kom!C202=0," ",PT_kom!C202)</f>
        <v>10</v>
      </c>
      <c r="E198" s="131">
        <f>IF(PT_kom!D202=0," ",PT_kom!D202)</f>
        <v>3</v>
      </c>
      <c r="F198" s="131">
        <f>IF(PT_kom!E202=0," ",PT_kom!E202)</f>
        <v>11</v>
      </c>
      <c r="G198" s="131">
        <f>IF(PT_kom!F202=0," ",PT_kom!F202)</f>
        <v>8</v>
      </c>
      <c r="H198" s="131">
        <f>IF(PT_kom!G202=0," ",PT_kom!G202)</f>
        <v>3</v>
      </c>
      <c r="I198" s="131">
        <f>IF(PT_kom!H202=0," ",PT_kom!H202)</f>
        <v>3</v>
      </c>
      <c r="J198" s="131">
        <f>IF(PT_kom!I202=0," ",PT_kom!I202)</f>
        <v>46</v>
      </c>
      <c r="K198" s="130" t="str">
        <f>IF(PT_kom!J202=0," ",PT_kom!J202)</f>
        <v xml:space="preserve"> </v>
      </c>
      <c r="L198" s="130" t="str">
        <f>IF(PT_kom!K202=0," ",PT_kom!K202)</f>
        <v>1145 Bokn (2004)</v>
      </c>
      <c r="M198" s="132">
        <f>IF(PT_kom!L202=0," ",PT_kom!L202)</f>
        <v>0.17391304347826086</v>
      </c>
      <c r="N198" s="132">
        <f>IF(PT_kom!M202=0," ",PT_kom!M202)</f>
        <v>0.21739130434782608</v>
      </c>
      <c r="O198" s="132">
        <f>IF(PT_kom!N202=0," ",PT_kom!N202)</f>
        <v>6.5217391304347824E-2</v>
      </c>
      <c r="P198" s="132">
        <f>IF(PT_kom!O202=0," ",PT_kom!O202)</f>
        <v>0.2391304347826087</v>
      </c>
      <c r="Q198" s="132">
        <f>IF(PT_kom!P202=0," ",PT_kom!P202)</f>
        <v>0.17391304347826086</v>
      </c>
      <c r="R198" s="132">
        <f>IF(PT_kom!Q202=0," ",PT_kom!Q202)</f>
        <v>6.5217391304347824E-2</v>
      </c>
      <c r="S198" s="132">
        <f>IF(PT_kom!R202=0," ",PT_kom!R202)</f>
        <v>6.5217391304347824E-2</v>
      </c>
      <c r="T198" s="132">
        <f>IF(PT_kom!S202=0," ",PT_kom!S202)</f>
        <v>1</v>
      </c>
      <c r="U198" s="60" t="str">
        <f>IF(PT_kom!T202=0," ",PT_kom!T202)</f>
        <v xml:space="preserve"> </v>
      </c>
    </row>
    <row r="199" spans="2:21">
      <c r="B199" s="130" t="str">
        <f>IF(PT_kom!A203=0," ",PT_kom!A203)</f>
        <v>1146 Tysvær (2007)</v>
      </c>
      <c r="C199" s="131">
        <f>IF(PT_kom!B203=0," ",PT_kom!B203)</f>
        <v>57</v>
      </c>
      <c r="D199" s="131">
        <f>IF(PT_kom!C203=0," ",PT_kom!C203)</f>
        <v>103</v>
      </c>
      <c r="E199" s="131">
        <f>IF(PT_kom!D203=0," ",PT_kom!D203)</f>
        <v>39</v>
      </c>
      <c r="F199" s="131">
        <f>IF(PT_kom!E203=0," ",PT_kom!E203)</f>
        <v>99</v>
      </c>
      <c r="G199" s="131">
        <f>IF(PT_kom!F203=0," ",PT_kom!F203)</f>
        <v>114</v>
      </c>
      <c r="H199" s="131">
        <f>IF(PT_kom!G203=0," ",PT_kom!G203)</f>
        <v>39</v>
      </c>
      <c r="I199" s="131">
        <f>IF(PT_kom!H203=0," ",PT_kom!H203)</f>
        <v>61</v>
      </c>
      <c r="J199" s="131">
        <f>IF(PT_kom!I203=0," ",PT_kom!I203)</f>
        <v>512</v>
      </c>
      <c r="K199" s="130" t="str">
        <f>IF(PT_kom!J203=0," ",PT_kom!J203)</f>
        <v xml:space="preserve"> </v>
      </c>
      <c r="L199" s="130" t="str">
        <f>IF(PT_kom!K203=0," ",PT_kom!K203)</f>
        <v>1146 Tysvær (2007)</v>
      </c>
      <c r="M199" s="132">
        <f>IF(PT_kom!L203=0," ",PT_kom!L203)</f>
        <v>0.111328125</v>
      </c>
      <c r="N199" s="132">
        <f>IF(PT_kom!M203=0," ",PT_kom!M203)</f>
        <v>0.201171875</v>
      </c>
      <c r="O199" s="132">
        <f>IF(PT_kom!N203=0," ",PT_kom!N203)</f>
        <v>7.6171875E-2</v>
      </c>
      <c r="P199" s="132">
        <f>IF(PT_kom!O203=0," ",PT_kom!O203)</f>
        <v>0.193359375</v>
      </c>
      <c r="Q199" s="132">
        <f>IF(PT_kom!P203=0," ",PT_kom!P203)</f>
        <v>0.22265625</v>
      </c>
      <c r="R199" s="132">
        <f>IF(PT_kom!Q203=0," ",PT_kom!Q203)</f>
        <v>7.6171875E-2</v>
      </c>
      <c r="S199" s="132">
        <f>IF(PT_kom!R203=0," ",PT_kom!R203)</f>
        <v>0.119140625</v>
      </c>
      <c r="T199" s="132">
        <f>IF(PT_kom!S203=0," ",PT_kom!S203)</f>
        <v>1</v>
      </c>
      <c r="U199" s="60" t="str">
        <f>IF(PT_kom!T203=0," ",PT_kom!T203)</f>
        <v xml:space="preserve"> </v>
      </c>
    </row>
    <row r="200" spans="2:21">
      <c r="B200" s="130" t="str">
        <f>IF(PT_kom!A204=0," ",PT_kom!A204)</f>
        <v>1149 Karmøy (2002)</v>
      </c>
      <c r="C200" s="131">
        <f>IF(PT_kom!B204=0," ",PT_kom!B204)</f>
        <v>378</v>
      </c>
      <c r="D200" s="131">
        <f>IF(PT_kom!C204=0," ",PT_kom!C204)</f>
        <v>696</v>
      </c>
      <c r="E200" s="131">
        <f>IF(PT_kom!D204=0," ",PT_kom!D204)</f>
        <v>28</v>
      </c>
      <c r="F200" s="131">
        <f>IF(PT_kom!E204=0," ",PT_kom!E204)</f>
        <v>226</v>
      </c>
      <c r="G200" s="131">
        <f>IF(PT_kom!F204=0," ",PT_kom!F204)</f>
        <v>305</v>
      </c>
      <c r="H200" s="131">
        <f>IF(PT_kom!G204=0," ",PT_kom!G204)</f>
        <v>181</v>
      </c>
      <c r="I200" s="131">
        <f>IF(PT_kom!H204=0," ",PT_kom!H204)</f>
        <v>156</v>
      </c>
      <c r="J200" s="131">
        <f>IF(PT_kom!I204=0," ",PT_kom!I204)</f>
        <v>1970</v>
      </c>
      <c r="K200" s="130" t="str">
        <f>IF(PT_kom!J204=0," ",PT_kom!J204)</f>
        <v xml:space="preserve"> </v>
      </c>
      <c r="L200" s="130" t="str">
        <f>IF(PT_kom!K204=0," ",PT_kom!K204)</f>
        <v>1149 Karmøy (2002)</v>
      </c>
      <c r="M200" s="132">
        <f>IF(PT_kom!L204=0," ",PT_kom!L204)</f>
        <v>0.1918781725888325</v>
      </c>
      <c r="N200" s="132">
        <f>IF(PT_kom!M204=0," ",PT_kom!M204)</f>
        <v>0.35329949238578678</v>
      </c>
      <c r="O200" s="132">
        <f>IF(PT_kom!N204=0," ",PT_kom!N204)</f>
        <v>1.4213197969543147E-2</v>
      </c>
      <c r="P200" s="132">
        <f>IF(PT_kom!O204=0," ",PT_kom!O204)</f>
        <v>0.11472081218274112</v>
      </c>
      <c r="Q200" s="132">
        <f>IF(PT_kom!P204=0," ",PT_kom!P204)</f>
        <v>0.1548223350253807</v>
      </c>
      <c r="R200" s="132">
        <f>IF(PT_kom!Q204=0," ",PT_kom!Q204)</f>
        <v>9.1878172588832491E-2</v>
      </c>
      <c r="S200" s="132">
        <f>IF(PT_kom!R204=0," ",PT_kom!R204)</f>
        <v>7.9187817258883242E-2</v>
      </c>
      <c r="T200" s="132">
        <f>IF(PT_kom!S204=0," ",PT_kom!S204)</f>
        <v>1</v>
      </c>
      <c r="U200" s="60" t="str">
        <f>IF(PT_kom!T204=0," ",PT_kom!T204)</f>
        <v xml:space="preserve"> </v>
      </c>
    </row>
    <row r="201" spans="2:21">
      <c r="B201" s="130" t="str">
        <f>IF(PT_kom!A205=0," ",PT_kom!A205)</f>
        <v>1151 Utsira (2004)</v>
      </c>
      <c r="C201" s="131">
        <f>IF(PT_kom!B205=0," ",PT_kom!B205)</f>
        <v>3</v>
      </c>
      <c r="D201" s="131">
        <f>IF(PT_kom!C205=0," ",PT_kom!C205)</f>
        <v>4</v>
      </c>
      <c r="E201" s="131">
        <f>IF(PT_kom!D205=0," ",PT_kom!D205)</f>
        <v>4</v>
      </c>
      <c r="F201" s="131">
        <f>IF(PT_kom!E205=0," ",PT_kom!E205)</f>
        <v>2</v>
      </c>
      <c r="G201" s="131" t="str">
        <f>IF(PT_kom!F205=0," ",PT_kom!F205)</f>
        <v xml:space="preserve"> </v>
      </c>
      <c r="H201" s="131" t="str">
        <f>IF(PT_kom!G205=0," ",PT_kom!G205)</f>
        <v xml:space="preserve"> </v>
      </c>
      <c r="I201" s="131" t="str">
        <f>IF(PT_kom!H205=0," ",PT_kom!H205)</f>
        <v xml:space="preserve"> </v>
      </c>
      <c r="J201" s="131">
        <f>IF(PT_kom!I205=0," ",PT_kom!I205)</f>
        <v>13</v>
      </c>
      <c r="K201" s="130" t="str">
        <f>IF(PT_kom!J205=0," ",PT_kom!J205)</f>
        <v xml:space="preserve"> </v>
      </c>
      <c r="L201" s="130" t="str">
        <f>IF(PT_kom!K205=0," ",PT_kom!K205)</f>
        <v>1151 Utsira (2004)</v>
      </c>
      <c r="M201" s="132">
        <f>IF(PT_kom!L205=0," ",PT_kom!L205)</f>
        <v>0.23076923076923078</v>
      </c>
      <c r="N201" s="132">
        <f>IF(PT_kom!M205=0," ",PT_kom!M205)</f>
        <v>0.30769230769230771</v>
      </c>
      <c r="O201" s="132">
        <f>IF(PT_kom!N205=0," ",PT_kom!N205)</f>
        <v>0.30769230769230771</v>
      </c>
      <c r="P201" s="132">
        <f>IF(PT_kom!O205=0," ",PT_kom!O205)</f>
        <v>0.15384615384615385</v>
      </c>
      <c r="Q201" s="132" t="str">
        <f>IF(PT_kom!P205=0," ",PT_kom!P205)</f>
        <v xml:space="preserve"> </v>
      </c>
      <c r="R201" s="132" t="str">
        <f>IF(PT_kom!Q205=0," ",PT_kom!Q205)</f>
        <v xml:space="preserve"> </v>
      </c>
      <c r="S201" s="132" t="str">
        <f>IF(PT_kom!R205=0," ",PT_kom!R205)</f>
        <v xml:space="preserve"> </v>
      </c>
      <c r="T201" s="132">
        <f>IF(PT_kom!S205=0," ",PT_kom!S205)</f>
        <v>1</v>
      </c>
      <c r="U201" s="60" t="str">
        <f>IF(PT_kom!T205=0," ",PT_kom!T205)</f>
        <v xml:space="preserve"> </v>
      </c>
    </row>
    <row r="202" spans="2:21">
      <c r="B202" s="130" t="str">
        <f>IF(PT_kom!A206=0," ",PT_kom!A206)</f>
        <v>1160 Vindafjord (2004)</v>
      </c>
      <c r="C202" s="131">
        <f>IF(PT_kom!B206=0," ",PT_kom!B206)</f>
        <v>71</v>
      </c>
      <c r="D202" s="131">
        <f>IF(PT_kom!C206=0," ",PT_kom!C206)</f>
        <v>126</v>
      </c>
      <c r="E202" s="131">
        <f>IF(PT_kom!D206=0," ",PT_kom!D206)</f>
        <v>44</v>
      </c>
      <c r="F202" s="131">
        <f>IF(PT_kom!E206=0," ",PT_kom!E206)</f>
        <v>206</v>
      </c>
      <c r="G202" s="131">
        <f>IF(PT_kom!F206=0," ",PT_kom!F206)</f>
        <v>192</v>
      </c>
      <c r="H202" s="131">
        <f>IF(PT_kom!G206=0," ",PT_kom!G206)</f>
        <v>77</v>
      </c>
      <c r="I202" s="131">
        <f>IF(PT_kom!H206=0," ",PT_kom!H206)</f>
        <v>11</v>
      </c>
      <c r="J202" s="131">
        <f>IF(PT_kom!I206=0," ",PT_kom!I206)</f>
        <v>727</v>
      </c>
      <c r="K202" s="130" t="str">
        <f>IF(PT_kom!J206=0," ",PT_kom!J206)</f>
        <v xml:space="preserve"> </v>
      </c>
      <c r="L202" s="130" t="str">
        <f>IF(PT_kom!K206=0," ",PT_kom!K206)</f>
        <v>1160 Vindafjord (2004)</v>
      </c>
      <c r="M202" s="132">
        <f>IF(PT_kom!L206=0," ",PT_kom!L206)</f>
        <v>9.7661623108665746E-2</v>
      </c>
      <c r="N202" s="132">
        <f>IF(PT_kom!M206=0," ",PT_kom!M206)</f>
        <v>0.17331499312242091</v>
      </c>
      <c r="O202" s="132">
        <f>IF(PT_kom!N206=0," ",PT_kom!N206)</f>
        <v>6.0522696011004129E-2</v>
      </c>
      <c r="P202" s="132">
        <f>IF(PT_kom!O206=0," ",PT_kom!O206)</f>
        <v>0.28335625859697389</v>
      </c>
      <c r="Q202" s="132">
        <f>IF(PT_kom!P206=0," ",PT_kom!P206)</f>
        <v>0.26409903713892707</v>
      </c>
      <c r="R202" s="132">
        <f>IF(PT_kom!Q206=0," ",PT_kom!Q206)</f>
        <v>0.10591471801925723</v>
      </c>
      <c r="S202" s="132">
        <f>IF(PT_kom!R206=0," ",PT_kom!R206)</f>
        <v>1.5130674002751032E-2</v>
      </c>
      <c r="T202" s="132">
        <f>IF(PT_kom!S206=0," ",PT_kom!S206)</f>
        <v>1</v>
      </c>
      <c r="U202" s="60" t="str">
        <f>IF(PT_kom!T206=0," ",PT_kom!T206)</f>
        <v xml:space="preserve"> </v>
      </c>
    </row>
    <row r="203" spans="2:21">
      <c r="B203" s="130" t="str">
        <f>IF(PT_kom!A207=0," ",PT_kom!A207)</f>
        <v>1201 Bergen (2005)</v>
      </c>
      <c r="C203" s="131">
        <f>IF(PT_kom!B207=0," ",PT_kom!B207)</f>
        <v>136</v>
      </c>
      <c r="D203" s="131">
        <f>IF(PT_kom!C207=0," ",PT_kom!C207)</f>
        <v>320</v>
      </c>
      <c r="E203" s="131" t="str">
        <f>IF(PT_kom!D207=0," ",PT_kom!D207)</f>
        <v xml:space="preserve"> </v>
      </c>
      <c r="F203" s="131">
        <f>IF(PT_kom!E207=0," ",PT_kom!E207)</f>
        <v>21</v>
      </c>
      <c r="G203" s="131">
        <f>IF(PT_kom!F207=0," ",PT_kom!F207)</f>
        <v>106</v>
      </c>
      <c r="H203" s="131">
        <f>IF(PT_kom!G207=0," ",PT_kom!G207)</f>
        <v>104</v>
      </c>
      <c r="I203" s="131">
        <f>IF(PT_kom!H207=0," ",PT_kom!H207)</f>
        <v>54</v>
      </c>
      <c r="J203" s="131">
        <f>IF(PT_kom!I207=0," ",PT_kom!I207)</f>
        <v>741</v>
      </c>
      <c r="K203" s="130" t="str">
        <f>IF(PT_kom!J207=0," ",PT_kom!J207)</f>
        <v xml:space="preserve"> </v>
      </c>
      <c r="L203" s="130" t="str">
        <f>IF(PT_kom!K207=0," ",PT_kom!K207)</f>
        <v>1201 Bergen (2005)</v>
      </c>
      <c r="M203" s="132">
        <f>IF(PT_kom!L207=0," ",PT_kom!L207)</f>
        <v>0.18353576248313092</v>
      </c>
      <c r="N203" s="132">
        <f>IF(PT_kom!M207=0," ",PT_kom!M207)</f>
        <v>0.4318488529014845</v>
      </c>
      <c r="O203" s="132" t="str">
        <f>IF(PT_kom!N207=0," ",PT_kom!N207)</f>
        <v xml:space="preserve"> </v>
      </c>
      <c r="P203" s="132">
        <f>IF(PT_kom!O207=0," ",PT_kom!O207)</f>
        <v>2.8340080971659919E-2</v>
      </c>
      <c r="Q203" s="132">
        <f>IF(PT_kom!P207=0," ",PT_kom!P207)</f>
        <v>0.14304993252361672</v>
      </c>
      <c r="R203" s="132">
        <f>IF(PT_kom!Q207=0," ",PT_kom!Q207)</f>
        <v>0.14035087719298245</v>
      </c>
      <c r="S203" s="132">
        <f>IF(PT_kom!R207=0," ",PT_kom!R207)</f>
        <v>7.28744939271255E-2</v>
      </c>
      <c r="T203" s="132">
        <f>IF(PT_kom!S207=0," ",PT_kom!S207)</f>
        <v>1</v>
      </c>
      <c r="U203" s="60" t="str">
        <f>IF(PT_kom!T207=0," ",PT_kom!T207)</f>
        <v xml:space="preserve"> </v>
      </c>
    </row>
    <row r="204" spans="2:21">
      <c r="B204" s="130" t="str">
        <f>IF(PT_kom!A208=0," ",PT_kom!A208)</f>
        <v>1211 Etne (2004)</v>
      </c>
      <c r="C204" s="131">
        <f>IF(PT_kom!B208=0," ",PT_kom!B208)</f>
        <v>18</v>
      </c>
      <c r="D204" s="131">
        <f>IF(PT_kom!C208=0," ",PT_kom!C208)</f>
        <v>77</v>
      </c>
      <c r="E204" s="131">
        <f>IF(PT_kom!D208=0," ",PT_kom!D208)</f>
        <v>16</v>
      </c>
      <c r="F204" s="131">
        <f>IF(PT_kom!E208=0," ",PT_kom!E208)</f>
        <v>126</v>
      </c>
      <c r="G204" s="131">
        <f>IF(PT_kom!F208=0," ",PT_kom!F208)</f>
        <v>63</v>
      </c>
      <c r="H204" s="131">
        <f>IF(PT_kom!G208=0," ",PT_kom!G208)</f>
        <v>123</v>
      </c>
      <c r="I204" s="131">
        <f>IF(PT_kom!H208=0," ",PT_kom!H208)</f>
        <v>3</v>
      </c>
      <c r="J204" s="131">
        <f>IF(PT_kom!I208=0," ",PT_kom!I208)</f>
        <v>426</v>
      </c>
      <c r="K204" s="130" t="str">
        <f>IF(PT_kom!J208=0," ",PT_kom!J208)</f>
        <v xml:space="preserve"> </v>
      </c>
      <c r="L204" s="130" t="str">
        <f>IF(PT_kom!K208=0," ",PT_kom!K208)</f>
        <v>1211 Etne (2004)</v>
      </c>
      <c r="M204" s="132">
        <f>IF(PT_kom!L208=0," ",PT_kom!L208)</f>
        <v>4.2253521126760563E-2</v>
      </c>
      <c r="N204" s="132">
        <f>IF(PT_kom!M208=0," ",PT_kom!M208)</f>
        <v>0.18075117370892019</v>
      </c>
      <c r="O204" s="132">
        <f>IF(PT_kom!N208=0," ",PT_kom!N208)</f>
        <v>3.7558685446009391E-2</v>
      </c>
      <c r="P204" s="132">
        <f>IF(PT_kom!O208=0," ",PT_kom!O208)</f>
        <v>0.29577464788732394</v>
      </c>
      <c r="Q204" s="132">
        <f>IF(PT_kom!P208=0," ",PT_kom!P208)</f>
        <v>0.14788732394366197</v>
      </c>
      <c r="R204" s="132">
        <f>IF(PT_kom!Q208=0," ",PT_kom!Q208)</f>
        <v>0.28873239436619719</v>
      </c>
      <c r="S204" s="132">
        <f>IF(PT_kom!R208=0," ",PT_kom!R208)</f>
        <v>7.0422535211267607E-3</v>
      </c>
      <c r="T204" s="132">
        <f>IF(PT_kom!S208=0," ",PT_kom!S208)</f>
        <v>1</v>
      </c>
      <c r="U204" s="60" t="str">
        <f>IF(PT_kom!T208=0," ",PT_kom!T208)</f>
        <v xml:space="preserve"> </v>
      </c>
    </row>
    <row r="205" spans="2:21">
      <c r="B205" s="130" t="str">
        <f>IF(PT_kom!A209=0," ",PT_kom!A209)</f>
        <v>1216 Sveio (2004)</v>
      </c>
      <c r="C205" s="131">
        <f>IF(PT_kom!B209=0," ",PT_kom!B209)</f>
        <v>16</v>
      </c>
      <c r="D205" s="131">
        <f>IF(PT_kom!C209=0," ",PT_kom!C209)</f>
        <v>90</v>
      </c>
      <c r="E205" s="131">
        <f>IF(PT_kom!D209=0," ",PT_kom!D209)</f>
        <v>14</v>
      </c>
      <c r="F205" s="131">
        <f>IF(PT_kom!E209=0," ",PT_kom!E209)</f>
        <v>48</v>
      </c>
      <c r="G205" s="131">
        <f>IF(PT_kom!F209=0," ",PT_kom!F209)</f>
        <v>52</v>
      </c>
      <c r="H205" s="131">
        <f>IF(PT_kom!G209=0," ",PT_kom!G209)</f>
        <v>15</v>
      </c>
      <c r="I205" s="131">
        <f>IF(PT_kom!H209=0," ",PT_kom!H209)</f>
        <v>3</v>
      </c>
      <c r="J205" s="131">
        <f>IF(PT_kom!I209=0," ",PT_kom!I209)</f>
        <v>238</v>
      </c>
      <c r="K205" s="130" t="str">
        <f>IF(PT_kom!J209=0," ",PT_kom!J209)</f>
        <v xml:space="preserve"> </v>
      </c>
      <c r="L205" s="130" t="str">
        <f>IF(PT_kom!K209=0," ",PT_kom!K209)</f>
        <v>1216 Sveio (2004)</v>
      </c>
      <c r="M205" s="132">
        <f>IF(PT_kom!L209=0," ",PT_kom!L209)</f>
        <v>6.7226890756302518E-2</v>
      </c>
      <c r="N205" s="132">
        <f>IF(PT_kom!M209=0," ",PT_kom!M209)</f>
        <v>0.37815126050420167</v>
      </c>
      <c r="O205" s="132">
        <f>IF(PT_kom!N209=0," ",PT_kom!N209)</f>
        <v>5.8823529411764705E-2</v>
      </c>
      <c r="P205" s="132">
        <f>IF(PT_kom!O209=0," ",PT_kom!O209)</f>
        <v>0.20168067226890757</v>
      </c>
      <c r="Q205" s="132">
        <f>IF(PT_kom!P209=0," ",PT_kom!P209)</f>
        <v>0.21848739495798319</v>
      </c>
      <c r="R205" s="132">
        <f>IF(PT_kom!Q209=0," ",PT_kom!Q209)</f>
        <v>6.3025210084033612E-2</v>
      </c>
      <c r="S205" s="132">
        <f>IF(PT_kom!R209=0," ",PT_kom!R209)</f>
        <v>1.2605042016806723E-2</v>
      </c>
      <c r="T205" s="132">
        <f>IF(PT_kom!S209=0," ",PT_kom!S209)</f>
        <v>1</v>
      </c>
      <c r="U205" s="60" t="str">
        <f>IF(PT_kom!T209=0," ",PT_kom!T209)</f>
        <v xml:space="preserve"> </v>
      </c>
    </row>
    <row r="206" spans="2:21">
      <c r="B206" s="130" t="str">
        <f>IF(PT_kom!A210=0," ",PT_kom!A210)</f>
        <v>1219 Bømlo (2007)</v>
      </c>
      <c r="C206" s="131">
        <f>IF(PT_kom!B210=0," ",PT_kom!B210)</f>
        <v>12</v>
      </c>
      <c r="D206" s="131">
        <f>IF(PT_kom!C210=0," ",PT_kom!C210)</f>
        <v>148</v>
      </c>
      <c r="E206" s="131">
        <f>IF(PT_kom!D210=0," ",PT_kom!D210)</f>
        <v>10</v>
      </c>
      <c r="F206" s="131">
        <f>IF(PT_kom!E210=0," ",PT_kom!E210)</f>
        <v>15</v>
      </c>
      <c r="G206" s="131">
        <f>IF(PT_kom!F210=0," ",PT_kom!F210)</f>
        <v>32</v>
      </c>
      <c r="H206" s="131">
        <f>IF(PT_kom!G210=0," ",PT_kom!G210)</f>
        <v>5</v>
      </c>
      <c r="I206" s="131">
        <f>IF(PT_kom!H210=0," ",PT_kom!H210)</f>
        <v>14</v>
      </c>
      <c r="J206" s="131">
        <f>IF(PT_kom!I210=0," ",PT_kom!I210)</f>
        <v>236</v>
      </c>
      <c r="K206" s="130" t="str">
        <f>IF(PT_kom!J210=0," ",PT_kom!J210)</f>
        <v xml:space="preserve"> </v>
      </c>
      <c r="L206" s="130" t="str">
        <f>IF(PT_kom!K210=0," ",PT_kom!K210)</f>
        <v>1219 Bømlo (2007)</v>
      </c>
      <c r="M206" s="132">
        <f>IF(PT_kom!L210=0," ",PT_kom!L210)</f>
        <v>5.0847457627118647E-2</v>
      </c>
      <c r="N206" s="132">
        <f>IF(PT_kom!M210=0," ",PT_kom!M210)</f>
        <v>0.6271186440677966</v>
      </c>
      <c r="O206" s="132">
        <f>IF(PT_kom!N210=0," ",PT_kom!N210)</f>
        <v>4.2372881355932202E-2</v>
      </c>
      <c r="P206" s="132">
        <f>IF(PT_kom!O210=0," ",PT_kom!O210)</f>
        <v>6.3559322033898302E-2</v>
      </c>
      <c r="Q206" s="132">
        <f>IF(PT_kom!P210=0," ",PT_kom!P210)</f>
        <v>0.13559322033898305</v>
      </c>
      <c r="R206" s="132">
        <f>IF(PT_kom!Q210=0," ",PT_kom!Q210)</f>
        <v>2.1186440677966101E-2</v>
      </c>
      <c r="S206" s="132">
        <f>IF(PT_kom!R210=0," ",PT_kom!R210)</f>
        <v>5.9322033898305086E-2</v>
      </c>
      <c r="T206" s="132">
        <f>IF(PT_kom!S210=0," ",PT_kom!S210)</f>
        <v>1</v>
      </c>
      <c r="U206" s="60" t="str">
        <f>IF(PT_kom!T210=0," ",PT_kom!T210)</f>
        <v xml:space="preserve"> </v>
      </c>
    </row>
    <row r="207" spans="2:21">
      <c r="B207" s="130" t="str">
        <f>IF(PT_kom!A211=0," ",PT_kom!A211)</f>
        <v>1221 Stord (2003)</v>
      </c>
      <c r="C207" s="131">
        <f>IF(PT_kom!B211=0," ",PT_kom!B211)</f>
        <v>5</v>
      </c>
      <c r="D207" s="131">
        <f>IF(PT_kom!C211=0," ",PT_kom!C211)</f>
        <v>70</v>
      </c>
      <c r="E207" s="131">
        <f>IF(PT_kom!D211=0," ",PT_kom!D211)</f>
        <v>2</v>
      </c>
      <c r="F207" s="131">
        <f>IF(PT_kom!E211=0," ",PT_kom!E211)</f>
        <v>15</v>
      </c>
      <c r="G207" s="131">
        <f>IF(PT_kom!F211=0," ",PT_kom!F211)</f>
        <v>22</v>
      </c>
      <c r="H207" s="131">
        <f>IF(PT_kom!G211=0," ",PT_kom!G211)</f>
        <v>33</v>
      </c>
      <c r="I207" s="131">
        <f>IF(PT_kom!H211=0," ",PT_kom!H211)</f>
        <v>38</v>
      </c>
      <c r="J207" s="131">
        <f>IF(PT_kom!I211=0," ",PT_kom!I211)</f>
        <v>185</v>
      </c>
      <c r="K207" s="130" t="str">
        <f>IF(PT_kom!J211=0," ",PT_kom!J211)</f>
        <v xml:space="preserve"> </v>
      </c>
      <c r="L207" s="130" t="str">
        <f>IF(PT_kom!K211=0," ",PT_kom!K211)</f>
        <v>1221 Stord (2003)</v>
      </c>
      <c r="M207" s="132">
        <f>IF(PT_kom!L211=0," ",PT_kom!L211)</f>
        <v>2.7027027027027029E-2</v>
      </c>
      <c r="N207" s="132">
        <f>IF(PT_kom!M211=0," ",PT_kom!M211)</f>
        <v>0.3783783783783784</v>
      </c>
      <c r="O207" s="132">
        <f>IF(PT_kom!N211=0," ",PT_kom!N211)</f>
        <v>1.0810810810810811E-2</v>
      </c>
      <c r="P207" s="132">
        <f>IF(PT_kom!O211=0," ",PT_kom!O211)</f>
        <v>8.1081081081081086E-2</v>
      </c>
      <c r="Q207" s="132">
        <f>IF(PT_kom!P211=0," ",PT_kom!P211)</f>
        <v>0.11891891891891893</v>
      </c>
      <c r="R207" s="132">
        <f>IF(PT_kom!Q211=0," ",PT_kom!Q211)</f>
        <v>0.17837837837837839</v>
      </c>
      <c r="S207" s="132">
        <f>IF(PT_kom!R211=0," ",PT_kom!R211)</f>
        <v>0.20540540540540542</v>
      </c>
      <c r="T207" s="132">
        <f>IF(PT_kom!S211=0," ",PT_kom!S211)</f>
        <v>1</v>
      </c>
      <c r="U207" s="60" t="str">
        <f>IF(PT_kom!T211=0," ",PT_kom!T211)</f>
        <v xml:space="preserve"> </v>
      </c>
    </row>
    <row r="208" spans="2:21">
      <c r="B208" s="130" t="str">
        <f>IF(PT_kom!A212=0," ",PT_kom!A212)</f>
        <v>1222 Fitjar (2000)</v>
      </c>
      <c r="C208" s="131">
        <f>IF(PT_kom!B212=0," ",PT_kom!B212)</f>
        <v>3</v>
      </c>
      <c r="D208" s="131">
        <f>IF(PT_kom!C212=0," ",PT_kom!C212)</f>
        <v>52</v>
      </c>
      <c r="E208" s="131">
        <f>IF(PT_kom!D212=0," ",PT_kom!D212)</f>
        <v>4</v>
      </c>
      <c r="F208" s="131">
        <f>IF(PT_kom!E212=0," ",PT_kom!E212)</f>
        <v>17</v>
      </c>
      <c r="G208" s="131">
        <f>IF(PT_kom!F212=0," ",PT_kom!F212)</f>
        <v>17</v>
      </c>
      <c r="H208" s="131">
        <f>IF(PT_kom!G212=0," ",PT_kom!G212)</f>
        <v>15</v>
      </c>
      <c r="I208" s="131">
        <f>IF(PT_kom!H212=0," ",PT_kom!H212)</f>
        <v>3</v>
      </c>
      <c r="J208" s="131">
        <f>IF(PT_kom!I212=0," ",PT_kom!I212)</f>
        <v>111</v>
      </c>
      <c r="K208" s="130" t="str">
        <f>IF(PT_kom!J212=0," ",PT_kom!J212)</f>
        <v xml:space="preserve"> </v>
      </c>
      <c r="L208" s="130" t="str">
        <f>IF(PT_kom!K212=0," ",PT_kom!K212)</f>
        <v>1222 Fitjar (2000)</v>
      </c>
      <c r="M208" s="132">
        <f>IF(PT_kom!L212=0," ",PT_kom!L212)</f>
        <v>2.7027027027027029E-2</v>
      </c>
      <c r="N208" s="132">
        <f>IF(PT_kom!M212=0," ",PT_kom!M212)</f>
        <v>0.46846846846846846</v>
      </c>
      <c r="O208" s="132">
        <f>IF(PT_kom!N212=0," ",PT_kom!N212)</f>
        <v>3.6036036036036036E-2</v>
      </c>
      <c r="P208" s="132">
        <f>IF(PT_kom!O212=0," ",PT_kom!O212)</f>
        <v>0.15315315315315314</v>
      </c>
      <c r="Q208" s="132">
        <f>IF(PT_kom!P212=0," ",PT_kom!P212)</f>
        <v>0.15315315315315314</v>
      </c>
      <c r="R208" s="132">
        <f>IF(PT_kom!Q212=0," ",PT_kom!Q212)</f>
        <v>0.13513513513513514</v>
      </c>
      <c r="S208" s="132">
        <f>IF(PT_kom!R212=0," ",PT_kom!R212)</f>
        <v>2.7027027027027029E-2</v>
      </c>
      <c r="T208" s="132">
        <f>IF(PT_kom!S212=0," ",PT_kom!S212)</f>
        <v>1</v>
      </c>
      <c r="U208" s="60" t="str">
        <f>IF(PT_kom!T212=0," ",PT_kom!T212)</f>
        <v xml:space="preserve"> </v>
      </c>
    </row>
    <row r="209" spans="2:21">
      <c r="B209" s="130" t="str">
        <f>IF(PT_kom!A213=0," ",PT_kom!A213)</f>
        <v>1223 Tysnes (2008)</v>
      </c>
      <c r="C209" s="131">
        <f>IF(PT_kom!B213=0," ",PT_kom!B213)</f>
        <v>1</v>
      </c>
      <c r="D209" s="131">
        <f>IF(PT_kom!C213=0," ",PT_kom!C213)</f>
        <v>15</v>
      </c>
      <c r="E209" s="131" t="str">
        <f>IF(PT_kom!D213=0," ",PT_kom!D213)</f>
        <v xml:space="preserve"> </v>
      </c>
      <c r="F209" s="131">
        <f>IF(PT_kom!E213=0," ",PT_kom!E213)</f>
        <v>2</v>
      </c>
      <c r="G209" s="131">
        <f>IF(PT_kom!F213=0," ",PT_kom!F213)</f>
        <v>5</v>
      </c>
      <c r="H209" s="131">
        <f>IF(PT_kom!G213=0," ",PT_kom!G213)</f>
        <v>1</v>
      </c>
      <c r="I209" s="131">
        <f>IF(PT_kom!H213=0," ",PT_kom!H213)</f>
        <v>1</v>
      </c>
      <c r="J209" s="131">
        <f>IF(PT_kom!I213=0," ",PT_kom!I213)</f>
        <v>25</v>
      </c>
      <c r="K209" s="130" t="str">
        <f>IF(PT_kom!J213=0," ",PT_kom!J213)</f>
        <v xml:space="preserve"> </v>
      </c>
      <c r="L209" s="130" t="str">
        <f>IF(PT_kom!K213=0," ",PT_kom!K213)</f>
        <v>1223 Tysnes (2008)</v>
      </c>
      <c r="M209" s="132">
        <f>IF(PT_kom!L213=0," ",PT_kom!L213)</f>
        <v>0.04</v>
      </c>
      <c r="N209" s="132">
        <f>IF(PT_kom!M213=0," ",PT_kom!M213)</f>
        <v>0.6</v>
      </c>
      <c r="O209" s="132" t="str">
        <f>IF(PT_kom!N213=0," ",PT_kom!N213)</f>
        <v xml:space="preserve"> </v>
      </c>
      <c r="P209" s="132">
        <f>IF(PT_kom!O213=0," ",PT_kom!O213)</f>
        <v>0.08</v>
      </c>
      <c r="Q209" s="132">
        <f>IF(PT_kom!P213=0," ",PT_kom!P213)</f>
        <v>0.2</v>
      </c>
      <c r="R209" s="132">
        <f>IF(PT_kom!Q213=0," ",PT_kom!Q213)</f>
        <v>0.04</v>
      </c>
      <c r="S209" s="132">
        <f>IF(PT_kom!R213=0," ",PT_kom!R213)</f>
        <v>0.04</v>
      </c>
      <c r="T209" s="132">
        <f>IF(PT_kom!S213=0," ",PT_kom!S213)</f>
        <v>1</v>
      </c>
      <c r="U209" s="60" t="str">
        <f>IF(PT_kom!T213=0," ",PT_kom!T213)</f>
        <v xml:space="preserve"> </v>
      </c>
    </row>
    <row r="210" spans="2:21">
      <c r="B210" s="130" t="str">
        <f>IF(PT_kom!A214=0," ",PT_kom!A214)</f>
        <v>1224 Kvinnherad (2008)</v>
      </c>
      <c r="C210" s="131">
        <f>IF(PT_kom!B214=0," ",PT_kom!B214)</f>
        <v>40</v>
      </c>
      <c r="D210" s="131">
        <f>IF(PT_kom!C214=0," ",PT_kom!C214)</f>
        <v>101</v>
      </c>
      <c r="E210" s="131">
        <f>IF(PT_kom!D214=0," ",PT_kom!D214)</f>
        <v>12</v>
      </c>
      <c r="F210" s="131">
        <f>IF(PT_kom!E214=0," ",PT_kom!E214)</f>
        <v>32</v>
      </c>
      <c r="G210" s="131">
        <f>IF(PT_kom!F214=0," ",PT_kom!F214)</f>
        <v>90</v>
      </c>
      <c r="H210" s="131">
        <f>IF(PT_kom!G214=0," ",PT_kom!G214)</f>
        <v>17</v>
      </c>
      <c r="I210" s="131">
        <f>IF(PT_kom!H214=0," ",PT_kom!H214)</f>
        <v>24</v>
      </c>
      <c r="J210" s="131">
        <f>IF(PT_kom!I214=0," ",PT_kom!I214)</f>
        <v>316</v>
      </c>
      <c r="K210" s="130" t="str">
        <f>IF(PT_kom!J214=0," ",PT_kom!J214)</f>
        <v xml:space="preserve"> </v>
      </c>
      <c r="L210" s="130" t="str">
        <f>IF(PT_kom!K214=0," ",PT_kom!K214)</f>
        <v>1224 Kvinnherad (2008)</v>
      </c>
      <c r="M210" s="132">
        <f>IF(PT_kom!L214=0," ",PT_kom!L214)</f>
        <v>0.12658227848101267</v>
      </c>
      <c r="N210" s="132">
        <f>IF(PT_kom!M214=0," ",PT_kom!M214)</f>
        <v>0.31962025316455694</v>
      </c>
      <c r="O210" s="132">
        <f>IF(PT_kom!N214=0," ",PT_kom!N214)</f>
        <v>3.7974683544303799E-2</v>
      </c>
      <c r="P210" s="132">
        <f>IF(PT_kom!O214=0," ",PT_kom!O214)</f>
        <v>0.10126582278481013</v>
      </c>
      <c r="Q210" s="132">
        <f>IF(PT_kom!P214=0," ",PT_kom!P214)</f>
        <v>0.2848101265822785</v>
      </c>
      <c r="R210" s="132">
        <f>IF(PT_kom!Q214=0," ",PT_kom!Q214)</f>
        <v>5.3797468354430382E-2</v>
      </c>
      <c r="S210" s="132">
        <f>IF(PT_kom!R214=0," ",PT_kom!R214)</f>
        <v>7.5949367088607597E-2</v>
      </c>
      <c r="T210" s="132">
        <f>IF(PT_kom!S214=0," ",PT_kom!S214)</f>
        <v>1</v>
      </c>
      <c r="U210" s="60" t="str">
        <f>IF(PT_kom!T214=0," ",PT_kom!T214)</f>
        <v xml:space="preserve"> </v>
      </c>
    </row>
    <row r="211" spans="2:21">
      <c r="B211" s="130" t="str">
        <f>IF(PT_kom!A215=0," ",PT_kom!A215)</f>
        <v>1227 Jondal (2005)</v>
      </c>
      <c r="C211" s="131" t="str">
        <f>IF(PT_kom!B215=0," ",PT_kom!B215)</f>
        <v xml:space="preserve"> </v>
      </c>
      <c r="D211" s="131">
        <f>IF(PT_kom!C215=0," ",PT_kom!C215)</f>
        <v>8</v>
      </c>
      <c r="E211" s="131">
        <f>IF(PT_kom!D215=0," ",PT_kom!D215)</f>
        <v>2</v>
      </c>
      <c r="F211" s="131">
        <f>IF(PT_kom!E215=0," ",PT_kom!E215)</f>
        <v>3</v>
      </c>
      <c r="G211" s="131">
        <f>IF(PT_kom!F215=0," ",PT_kom!F215)</f>
        <v>7</v>
      </c>
      <c r="H211" s="131">
        <f>IF(PT_kom!G215=0," ",PT_kom!G215)</f>
        <v>6</v>
      </c>
      <c r="I211" s="131">
        <f>IF(PT_kom!H215=0," ",PT_kom!H215)</f>
        <v>3</v>
      </c>
      <c r="J211" s="131">
        <f>IF(PT_kom!I215=0," ",PT_kom!I215)</f>
        <v>29</v>
      </c>
      <c r="K211" s="130" t="str">
        <f>IF(PT_kom!J215=0," ",PT_kom!J215)</f>
        <v xml:space="preserve"> </v>
      </c>
      <c r="L211" s="130" t="str">
        <f>IF(PT_kom!K215=0," ",PT_kom!K215)</f>
        <v>1227 Jondal (2005)</v>
      </c>
      <c r="M211" s="132" t="str">
        <f>IF(PT_kom!L215=0," ",PT_kom!L215)</f>
        <v xml:space="preserve"> </v>
      </c>
      <c r="N211" s="132">
        <f>IF(PT_kom!M215=0," ",PT_kom!M215)</f>
        <v>0.27586206896551724</v>
      </c>
      <c r="O211" s="132">
        <f>IF(PT_kom!N215=0," ",PT_kom!N215)</f>
        <v>6.8965517241379309E-2</v>
      </c>
      <c r="P211" s="132">
        <f>IF(PT_kom!O215=0," ",PT_kom!O215)</f>
        <v>0.10344827586206896</v>
      </c>
      <c r="Q211" s="132">
        <f>IF(PT_kom!P215=0," ",PT_kom!P215)</f>
        <v>0.2413793103448276</v>
      </c>
      <c r="R211" s="132">
        <f>IF(PT_kom!Q215=0," ",PT_kom!Q215)</f>
        <v>0.20689655172413793</v>
      </c>
      <c r="S211" s="132">
        <f>IF(PT_kom!R215=0," ",PT_kom!R215)</f>
        <v>0.10344827586206896</v>
      </c>
      <c r="T211" s="132">
        <f>IF(PT_kom!S215=0," ",PT_kom!S215)</f>
        <v>1</v>
      </c>
      <c r="U211" s="60" t="str">
        <f>IF(PT_kom!T215=0," ",PT_kom!T215)</f>
        <v xml:space="preserve"> </v>
      </c>
    </row>
    <row r="212" spans="2:21">
      <c r="B212" s="130" t="str">
        <f>IF(PT_kom!A216=0," ",PT_kom!A216)</f>
        <v>1228 Odda (2003)</v>
      </c>
      <c r="C212" s="131">
        <f>IF(PT_kom!B216=0," ",PT_kom!B216)</f>
        <v>12</v>
      </c>
      <c r="D212" s="131">
        <f>IF(PT_kom!C216=0," ",PT_kom!C216)</f>
        <v>10</v>
      </c>
      <c r="E212" s="131">
        <f>IF(PT_kom!D216=0," ",PT_kom!D216)</f>
        <v>1</v>
      </c>
      <c r="F212" s="131">
        <f>IF(PT_kom!E216=0," ",PT_kom!E216)</f>
        <v>18</v>
      </c>
      <c r="G212" s="131">
        <f>IF(PT_kom!F216=0," ",PT_kom!F216)</f>
        <v>12</v>
      </c>
      <c r="H212" s="131">
        <f>IF(PT_kom!G216=0," ",PT_kom!G216)</f>
        <v>12</v>
      </c>
      <c r="I212" s="131" t="str">
        <f>IF(PT_kom!H216=0," ",PT_kom!H216)</f>
        <v xml:space="preserve"> </v>
      </c>
      <c r="J212" s="131">
        <f>IF(PT_kom!I216=0," ",PT_kom!I216)</f>
        <v>65</v>
      </c>
      <c r="K212" s="130" t="str">
        <f>IF(PT_kom!J216=0," ",PT_kom!J216)</f>
        <v xml:space="preserve"> </v>
      </c>
      <c r="L212" s="130" t="str">
        <f>IF(PT_kom!K216=0," ",PT_kom!K216)</f>
        <v>1228 Odda (2003)</v>
      </c>
      <c r="M212" s="132">
        <f>IF(PT_kom!L216=0," ",PT_kom!L216)</f>
        <v>0.18461538461538463</v>
      </c>
      <c r="N212" s="132">
        <f>IF(PT_kom!M216=0," ",PT_kom!M216)</f>
        <v>0.15384615384615385</v>
      </c>
      <c r="O212" s="132">
        <f>IF(PT_kom!N216=0," ",PT_kom!N216)</f>
        <v>1.5384615384615385E-2</v>
      </c>
      <c r="P212" s="132">
        <f>IF(PT_kom!O216=0," ",PT_kom!O216)</f>
        <v>0.27692307692307694</v>
      </c>
      <c r="Q212" s="132">
        <f>IF(PT_kom!P216=0," ",PT_kom!P216)</f>
        <v>0.18461538461538463</v>
      </c>
      <c r="R212" s="132">
        <f>IF(PT_kom!Q216=0," ",PT_kom!Q216)</f>
        <v>0.18461538461538463</v>
      </c>
      <c r="S212" s="132" t="str">
        <f>IF(PT_kom!R216=0," ",PT_kom!R216)</f>
        <v xml:space="preserve"> </v>
      </c>
      <c r="T212" s="132">
        <f>IF(PT_kom!S216=0," ",PT_kom!S216)</f>
        <v>1</v>
      </c>
      <c r="U212" s="60" t="str">
        <f>IF(PT_kom!T216=0," ",PT_kom!T216)</f>
        <v xml:space="preserve"> </v>
      </c>
    </row>
    <row r="213" spans="2:21">
      <c r="B213" s="130" t="str">
        <f>IF(PT_kom!A217=0," ",PT_kom!A217)</f>
        <v>1231 Ullensvang (2006)</v>
      </c>
      <c r="C213" s="131">
        <f>IF(PT_kom!B217=0," ",PT_kom!B217)</f>
        <v>22</v>
      </c>
      <c r="D213" s="131">
        <f>IF(PT_kom!C217=0," ",PT_kom!C217)</f>
        <v>43</v>
      </c>
      <c r="E213" s="131">
        <f>IF(PT_kom!D217=0," ",PT_kom!D217)</f>
        <v>5</v>
      </c>
      <c r="F213" s="131">
        <f>IF(PT_kom!E217=0," ",PT_kom!E217)</f>
        <v>28</v>
      </c>
      <c r="G213" s="131">
        <f>IF(PT_kom!F217=0," ",PT_kom!F217)</f>
        <v>44</v>
      </c>
      <c r="H213" s="131">
        <f>IF(PT_kom!G217=0," ",PT_kom!G217)</f>
        <v>29</v>
      </c>
      <c r="I213" s="131">
        <f>IF(PT_kom!H217=0," ",PT_kom!H217)</f>
        <v>5</v>
      </c>
      <c r="J213" s="131">
        <f>IF(PT_kom!I217=0," ",PT_kom!I217)</f>
        <v>176</v>
      </c>
      <c r="K213" s="130" t="str">
        <f>IF(PT_kom!J217=0," ",PT_kom!J217)</f>
        <v xml:space="preserve"> </v>
      </c>
      <c r="L213" s="130" t="str">
        <f>IF(PT_kom!K217=0," ",PT_kom!K217)</f>
        <v>1231 Ullensvang (2006)</v>
      </c>
      <c r="M213" s="132">
        <f>IF(PT_kom!L217=0," ",PT_kom!L217)</f>
        <v>0.125</v>
      </c>
      <c r="N213" s="132">
        <f>IF(PT_kom!M217=0," ",PT_kom!M217)</f>
        <v>0.24431818181818182</v>
      </c>
      <c r="O213" s="132">
        <f>IF(PT_kom!N217=0," ",PT_kom!N217)</f>
        <v>2.8409090909090908E-2</v>
      </c>
      <c r="P213" s="132">
        <f>IF(PT_kom!O217=0," ",PT_kom!O217)</f>
        <v>0.15909090909090909</v>
      </c>
      <c r="Q213" s="132">
        <f>IF(PT_kom!P217=0," ",PT_kom!P217)</f>
        <v>0.25</v>
      </c>
      <c r="R213" s="132">
        <f>IF(PT_kom!Q217=0," ",PT_kom!Q217)</f>
        <v>0.16477272727272727</v>
      </c>
      <c r="S213" s="132">
        <f>IF(PT_kom!R217=0," ",PT_kom!R217)</f>
        <v>2.8409090909090908E-2</v>
      </c>
      <c r="T213" s="132">
        <f>IF(PT_kom!S217=0," ",PT_kom!S217)</f>
        <v>1</v>
      </c>
      <c r="U213" s="60" t="str">
        <f>IF(PT_kom!T217=0," ",PT_kom!T217)</f>
        <v xml:space="preserve"> </v>
      </c>
    </row>
    <row r="214" spans="2:21">
      <c r="B214" s="130" t="str">
        <f>IF(PT_kom!A218=0," ",PT_kom!A218)</f>
        <v>1232 Eidfjord (2006)</v>
      </c>
      <c r="C214" s="131">
        <f>IF(PT_kom!B218=0," ",PT_kom!B218)</f>
        <v>3</v>
      </c>
      <c r="D214" s="131">
        <f>IF(PT_kom!C218=0," ",PT_kom!C218)</f>
        <v>16</v>
      </c>
      <c r="E214" s="131">
        <f>IF(PT_kom!D218=0," ",PT_kom!D218)</f>
        <v>4</v>
      </c>
      <c r="F214" s="131">
        <f>IF(PT_kom!E218=0," ",PT_kom!E218)</f>
        <v>13</v>
      </c>
      <c r="G214" s="131">
        <f>IF(PT_kom!F218=0," ",PT_kom!F218)</f>
        <v>9</v>
      </c>
      <c r="H214" s="131">
        <f>IF(PT_kom!G218=0," ",PT_kom!G218)</f>
        <v>41</v>
      </c>
      <c r="I214" s="131">
        <f>IF(PT_kom!H218=0," ",PT_kom!H218)</f>
        <v>2</v>
      </c>
      <c r="J214" s="131">
        <f>IF(PT_kom!I218=0," ",PT_kom!I218)</f>
        <v>88</v>
      </c>
      <c r="K214" s="130" t="str">
        <f>IF(PT_kom!J218=0," ",PT_kom!J218)</f>
        <v xml:space="preserve"> </v>
      </c>
      <c r="L214" s="130" t="str">
        <f>IF(PT_kom!K218=0," ",PT_kom!K218)</f>
        <v>1232 Eidfjord (2006)</v>
      </c>
      <c r="M214" s="132">
        <f>IF(PT_kom!L218=0," ",PT_kom!L218)</f>
        <v>3.4090909090909088E-2</v>
      </c>
      <c r="N214" s="132">
        <f>IF(PT_kom!M218=0," ",PT_kom!M218)</f>
        <v>0.18181818181818182</v>
      </c>
      <c r="O214" s="132">
        <f>IF(PT_kom!N218=0," ",PT_kom!N218)</f>
        <v>4.5454545454545456E-2</v>
      </c>
      <c r="P214" s="132">
        <f>IF(PT_kom!O218=0," ",PT_kom!O218)</f>
        <v>0.14772727272727273</v>
      </c>
      <c r="Q214" s="132">
        <f>IF(PT_kom!P218=0," ",PT_kom!P218)</f>
        <v>0.10227272727272728</v>
      </c>
      <c r="R214" s="132">
        <f>IF(PT_kom!Q218=0," ",PT_kom!Q218)</f>
        <v>0.46590909090909088</v>
      </c>
      <c r="S214" s="132">
        <f>IF(PT_kom!R218=0," ",PT_kom!R218)</f>
        <v>2.2727272727272728E-2</v>
      </c>
      <c r="T214" s="132">
        <f>IF(PT_kom!S218=0," ",PT_kom!S218)</f>
        <v>1</v>
      </c>
      <c r="U214" s="60" t="str">
        <f>IF(PT_kom!T218=0," ",PT_kom!T218)</f>
        <v xml:space="preserve"> </v>
      </c>
    </row>
    <row r="215" spans="2:21">
      <c r="B215" s="130" t="str">
        <f>IF(PT_kom!A219=0," ",PT_kom!A219)</f>
        <v>1233 Ulvik (2002)</v>
      </c>
      <c r="C215" s="131">
        <f>IF(PT_kom!B219=0," ",PT_kom!B219)</f>
        <v>6</v>
      </c>
      <c r="D215" s="131">
        <f>IF(PT_kom!C219=0," ",PT_kom!C219)</f>
        <v>9</v>
      </c>
      <c r="E215" s="131">
        <f>IF(PT_kom!D219=0," ",PT_kom!D219)</f>
        <v>3</v>
      </c>
      <c r="F215" s="131">
        <f>IF(PT_kom!E219=0," ",PT_kom!E219)</f>
        <v>22</v>
      </c>
      <c r="G215" s="131">
        <f>IF(PT_kom!F219=0," ",PT_kom!F219)</f>
        <v>10</v>
      </c>
      <c r="H215" s="131">
        <f>IF(PT_kom!G219=0," ",PT_kom!G219)</f>
        <v>5</v>
      </c>
      <c r="I215" s="131">
        <f>IF(PT_kom!H219=0," ",PT_kom!H219)</f>
        <v>2</v>
      </c>
      <c r="J215" s="131">
        <f>IF(PT_kom!I219=0," ",PT_kom!I219)</f>
        <v>57</v>
      </c>
      <c r="K215" s="130" t="str">
        <f>IF(PT_kom!J219=0," ",PT_kom!J219)</f>
        <v xml:space="preserve"> </v>
      </c>
      <c r="L215" s="130" t="str">
        <f>IF(PT_kom!K219=0," ",PT_kom!K219)</f>
        <v>1233 Ulvik (2002)</v>
      </c>
      <c r="M215" s="132">
        <f>IF(PT_kom!L219=0," ",PT_kom!L219)</f>
        <v>0.10526315789473684</v>
      </c>
      <c r="N215" s="132">
        <f>IF(PT_kom!M219=0," ",PT_kom!M219)</f>
        <v>0.15789473684210525</v>
      </c>
      <c r="O215" s="132">
        <f>IF(PT_kom!N219=0," ",PT_kom!N219)</f>
        <v>5.2631578947368418E-2</v>
      </c>
      <c r="P215" s="132">
        <f>IF(PT_kom!O219=0," ",PT_kom!O219)</f>
        <v>0.38596491228070173</v>
      </c>
      <c r="Q215" s="132">
        <f>IF(PT_kom!P219=0," ",PT_kom!P219)</f>
        <v>0.17543859649122806</v>
      </c>
      <c r="R215" s="132">
        <f>IF(PT_kom!Q219=0," ",PT_kom!Q219)</f>
        <v>8.771929824561403E-2</v>
      </c>
      <c r="S215" s="132">
        <f>IF(PT_kom!R219=0," ",PT_kom!R219)</f>
        <v>3.5087719298245612E-2</v>
      </c>
      <c r="T215" s="132">
        <f>IF(PT_kom!S219=0," ",PT_kom!S219)</f>
        <v>1</v>
      </c>
      <c r="U215" s="60" t="str">
        <f>IF(PT_kom!T219=0," ",PT_kom!T219)</f>
        <v xml:space="preserve"> </v>
      </c>
    </row>
    <row r="216" spans="2:21">
      <c r="B216" s="130" t="str">
        <f>IF(PT_kom!A220=0," ",PT_kom!A220)</f>
        <v>1234 Granvin (2007)</v>
      </c>
      <c r="C216" s="131">
        <f>IF(PT_kom!B220=0," ",PT_kom!B220)</f>
        <v>1</v>
      </c>
      <c r="D216" s="131">
        <f>IF(PT_kom!C220=0," ",PT_kom!C220)</f>
        <v>4</v>
      </c>
      <c r="E216" s="131">
        <f>IF(PT_kom!D220=0," ",PT_kom!D220)</f>
        <v>1</v>
      </c>
      <c r="F216" s="131">
        <f>IF(PT_kom!E220=0," ",PT_kom!E220)</f>
        <v>8</v>
      </c>
      <c r="G216" s="131">
        <f>IF(PT_kom!F220=0," ",PT_kom!F220)</f>
        <v>20</v>
      </c>
      <c r="H216" s="131">
        <f>IF(PT_kom!G220=0," ",PT_kom!G220)</f>
        <v>25</v>
      </c>
      <c r="I216" s="131" t="str">
        <f>IF(PT_kom!H220=0," ",PT_kom!H220)</f>
        <v xml:space="preserve"> </v>
      </c>
      <c r="J216" s="131">
        <f>IF(PT_kom!I220=0," ",PT_kom!I220)</f>
        <v>59</v>
      </c>
      <c r="K216" s="130" t="str">
        <f>IF(PT_kom!J220=0," ",PT_kom!J220)</f>
        <v xml:space="preserve"> </v>
      </c>
      <c r="L216" s="130" t="str">
        <f>IF(PT_kom!K220=0," ",PT_kom!K220)</f>
        <v>1234 Granvin (2007)</v>
      </c>
      <c r="M216" s="132">
        <f>IF(PT_kom!L220=0," ",PT_kom!L220)</f>
        <v>1.6949152542372881E-2</v>
      </c>
      <c r="N216" s="132">
        <f>IF(PT_kom!M220=0," ",PT_kom!M220)</f>
        <v>6.7796610169491525E-2</v>
      </c>
      <c r="O216" s="132">
        <f>IF(PT_kom!N220=0," ",PT_kom!N220)</f>
        <v>1.6949152542372881E-2</v>
      </c>
      <c r="P216" s="132">
        <f>IF(PT_kom!O220=0," ",PT_kom!O220)</f>
        <v>0.13559322033898305</v>
      </c>
      <c r="Q216" s="132">
        <f>IF(PT_kom!P220=0," ",PT_kom!P220)</f>
        <v>0.33898305084745761</v>
      </c>
      <c r="R216" s="132">
        <f>IF(PT_kom!Q220=0," ",PT_kom!Q220)</f>
        <v>0.42372881355932202</v>
      </c>
      <c r="S216" s="132" t="str">
        <f>IF(PT_kom!R220=0," ",PT_kom!R220)</f>
        <v xml:space="preserve"> </v>
      </c>
      <c r="T216" s="132">
        <f>IF(PT_kom!S220=0," ",PT_kom!S220)</f>
        <v>1</v>
      </c>
      <c r="U216" s="60" t="str">
        <f>IF(PT_kom!T220=0," ",PT_kom!T220)</f>
        <v xml:space="preserve"> </v>
      </c>
    </row>
    <row r="217" spans="2:21">
      <c r="B217" s="130" t="str">
        <f>IF(PT_kom!A221=0," ",PT_kom!A221)</f>
        <v>1235 Voss (2008)</v>
      </c>
      <c r="C217" s="131">
        <f>IF(PT_kom!B221=0," ",PT_kom!B221)</f>
        <v>37</v>
      </c>
      <c r="D217" s="131">
        <f>IF(PT_kom!C221=0," ",PT_kom!C221)</f>
        <v>96</v>
      </c>
      <c r="E217" s="131">
        <f>IF(PT_kom!D221=0," ",PT_kom!D221)</f>
        <v>31</v>
      </c>
      <c r="F217" s="131">
        <f>IF(PT_kom!E221=0," ",PT_kom!E221)</f>
        <v>88</v>
      </c>
      <c r="G217" s="131">
        <f>IF(PT_kom!F221=0," ",PT_kom!F221)</f>
        <v>94</v>
      </c>
      <c r="H217" s="131">
        <f>IF(PT_kom!G221=0," ",PT_kom!G221)</f>
        <v>72</v>
      </c>
      <c r="I217" s="131">
        <f>IF(PT_kom!H221=0," ",PT_kom!H221)</f>
        <v>66</v>
      </c>
      <c r="J217" s="131">
        <f>IF(PT_kom!I221=0," ",PT_kom!I221)</f>
        <v>484</v>
      </c>
      <c r="K217" s="130" t="str">
        <f>IF(PT_kom!J221=0," ",PT_kom!J221)</f>
        <v xml:space="preserve"> </v>
      </c>
      <c r="L217" s="130" t="str">
        <f>IF(PT_kom!K221=0," ",PT_kom!K221)</f>
        <v>1235 Voss (2008)</v>
      </c>
      <c r="M217" s="132">
        <f>IF(PT_kom!L221=0," ",PT_kom!L221)</f>
        <v>7.6446280991735532E-2</v>
      </c>
      <c r="N217" s="132">
        <f>IF(PT_kom!M221=0," ",PT_kom!M221)</f>
        <v>0.19834710743801653</v>
      </c>
      <c r="O217" s="132">
        <f>IF(PT_kom!N221=0," ",PT_kom!N221)</f>
        <v>6.4049586776859499E-2</v>
      </c>
      <c r="P217" s="132">
        <f>IF(PT_kom!O221=0," ",PT_kom!O221)</f>
        <v>0.18181818181818182</v>
      </c>
      <c r="Q217" s="132">
        <f>IF(PT_kom!P221=0," ",PT_kom!P221)</f>
        <v>0.19421487603305784</v>
      </c>
      <c r="R217" s="132">
        <f>IF(PT_kom!Q221=0," ",PT_kom!Q221)</f>
        <v>0.1487603305785124</v>
      </c>
      <c r="S217" s="132">
        <f>IF(PT_kom!R221=0," ",PT_kom!R221)</f>
        <v>0.13636363636363635</v>
      </c>
      <c r="T217" s="132">
        <f>IF(PT_kom!S221=0," ",PT_kom!S221)</f>
        <v>1</v>
      </c>
      <c r="U217" s="60" t="str">
        <f>IF(PT_kom!T221=0," ",PT_kom!T221)</f>
        <v xml:space="preserve"> </v>
      </c>
    </row>
    <row r="218" spans="2:21">
      <c r="B218" s="130" t="str">
        <f>IF(PT_kom!A222=0," ",PT_kom!A222)</f>
        <v>1238 Kvam (2008)</v>
      </c>
      <c r="C218" s="131">
        <f>IF(PT_kom!B222=0," ",PT_kom!B222)</f>
        <v>65</v>
      </c>
      <c r="D218" s="131">
        <f>IF(PT_kom!C222=0," ",PT_kom!C222)</f>
        <v>70</v>
      </c>
      <c r="E218" s="131">
        <f>IF(PT_kom!D222=0," ",PT_kom!D222)</f>
        <v>9</v>
      </c>
      <c r="F218" s="131">
        <f>IF(PT_kom!E222=0," ",PT_kom!E222)</f>
        <v>86</v>
      </c>
      <c r="G218" s="131">
        <f>IF(PT_kom!F222=0," ",PT_kom!F222)</f>
        <v>48</v>
      </c>
      <c r="H218" s="131">
        <f>IF(PT_kom!G222=0," ",PT_kom!G222)</f>
        <v>18</v>
      </c>
      <c r="I218" s="131">
        <f>IF(PT_kom!H222=0," ",PT_kom!H222)</f>
        <v>35</v>
      </c>
      <c r="J218" s="131">
        <f>IF(PT_kom!I222=0," ",PT_kom!I222)</f>
        <v>331</v>
      </c>
      <c r="K218" s="130" t="str">
        <f>IF(PT_kom!J222=0," ",PT_kom!J222)</f>
        <v xml:space="preserve"> </v>
      </c>
      <c r="L218" s="130" t="str">
        <f>IF(PT_kom!K222=0," ",PT_kom!K222)</f>
        <v>1238 Kvam (2008)</v>
      </c>
      <c r="M218" s="132">
        <f>IF(PT_kom!L222=0," ",PT_kom!L222)</f>
        <v>0.19637462235649547</v>
      </c>
      <c r="N218" s="132">
        <f>IF(PT_kom!M222=0," ",PT_kom!M222)</f>
        <v>0.21148036253776434</v>
      </c>
      <c r="O218" s="132">
        <f>IF(PT_kom!N222=0," ",PT_kom!N222)</f>
        <v>2.7190332326283987E-2</v>
      </c>
      <c r="P218" s="132">
        <f>IF(PT_kom!O222=0," ",PT_kom!O222)</f>
        <v>0.25981873111782477</v>
      </c>
      <c r="Q218" s="132">
        <f>IF(PT_kom!P222=0," ",PT_kom!P222)</f>
        <v>0.14501510574018128</v>
      </c>
      <c r="R218" s="132">
        <f>IF(PT_kom!Q222=0," ",PT_kom!Q222)</f>
        <v>5.4380664652567974E-2</v>
      </c>
      <c r="S218" s="132">
        <f>IF(PT_kom!R222=0," ",PT_kom!R222)</f>
        <v>0.10574018126888217</v>
      </c>
      <c r="T218" s="132">
        <f>IF(PT_kom!S222=0," ",PT_kom!S222)</f>
        <v>1</v>
      </c>
      <c r="U218" s="60" t="str">
        <f>IF(PT_kom!T222=0," ",PT_kom!T222)</f>
        <v xml:space="preserve"> </v>
      </c>
    </row>
    <row r="219" spans="2:21">
      <c r="B219" s="130" t="str">
        <f>IF(PT_kom!A223=0," ",PT_kom!A223)</f>
        <v>1241 Fusa (2005)</v>
      </c>
      <c r="C219" s="131">
        <f>IF(PT_kom!B223=0," ",PT_kom!B223)</f>
        <v>3</v>
      </c>
      <c r="D219" s="131">
        <f>IF(PT_kom!C223=0," ",PT_kom!C223)</f>
        <v>40</v>
      </c>
      <c r="E219" s="131">
        <f>IF(PT_kom!D223=0," ",PT_kom!D223)</f>
        <v>3</v>
      </c>
      <c r="F219" s="131">
        <f>IF(PT_kom!E223=0," ",PT_kom!E223)</f>
        <v>11</v>
      </c>
      <c r="G219" s="131">
        <f>IF(PT_kom!F223=0," ",PT_kom!F223)</f>
        <v>24</v>
      </c>
      <c r="H219" s="131">
        <f>IF(PT_kom!G223=0," ",PT_kom!G223)</f>
        <v>11</v>
      </c>
      <c r="I219" s="131">
        <f>IF(PT_kom!H223=0," ",PT_kom!H223)</f>
        <v>11</v>
      </c>
      <c r="J219" s="131">
        <f>IF(PT_kom!I223=0," ",PT_kom!I223)</f>
        <v>103</v>
      </c>
      <c r="K219" s="130" t="str">
        <f>IF(PT_kom!J223=0," ",PT_kom!J223)</f>
        <v xml:space="preserve"> </v>
      </c>
      <c r="L219" s="130" t="str">
        <f>IF(PT_kom!K223=0," ",PT_kom!K223)</f>
        <v>1241 Fusa (2005)</v>
      </c>
      <c r="M219" s="132">
        <f>IF(PT_kom!L223=0," ",PT_kom!L223)</f>
        <v>2.9126213592233011E-2</v>
      </c>
      <c r="N219" s="132">
        <f>IF(PT_kom!M223=0," ",PT_kom!M223)</f>
        <v>0.38834951456310679</v>
      </c>
      <c r="O219" s="132">
        <f>IF(PT_kom!N223=0," ",PT_kom!N223)</f>
        <v>2.9126213592233011E-2</v>
      </c>
      <c r="P219" s="132">
        <f>IF(PT_kom!O223=0," ",PT_kom!O223)</f>
        <v>0.10679611650485436</v>
      </c>
      <c r="Q219" s="132">
        <f>IF(PT_kom!P223=0," ",PT_kom!P223)</f>
        <v>0.23300970873786409</v>
      </c>
      <c r="R219" s="132">
        <f>IF(PT_kom!Q223=0," ",PT_kom!Q223)</f>
        <v>0.10679611650485436</v>
      </c>
      <c r="S219" s="132">
        <f>IF(PT_kom!R223=0," ",PT_kom!R223)</f>
        <v>0.10679611650485436</v>
      </c>
      <c r="T219" s="132">
        <f>IF(PT_kom!S223=0," ",PT_kom!S223)</f>
        <v>1</v>
      </c>
      <c r="U219" s="60" t="str">
        <f>IF(PT_kom!T223=0," ",PT_kom!T223)</f>
        <v xml:space="preserve"> </v>
      </c>
    </row>
    <row r="220" spans="2:21">
      <c r="B220" s="130" t="str">
        <f>IF(PT_kom!A224=0," ",PT_kom!A224)</f>
        <v>1242 Samnanger (2008)</v>
      </c>
      <c r="C220" s="131">
        <f>IF(PT_kom!B224=0," ",PT_kom!B224)</f>
        <v>5</v>
      </c>
      <c r="D220" s="131">
        <f>IF(PT_kom!C224=0," ",PT_kom!C224)</f>
        <v>13</v>
      </c>
      <c r="E220" s="131">
        <f>IF(PT_kom!D224=0," ",PT_kom!D224)</f>
        <v>2</v>
      </c>
      <c r="F220" s="131">
        <f>IF(PT_kom!E224=0," ",PT_kom!E224)</f>
        <v>3</v>
      </c>
      <c r="G220" s="131">
        <f>IF(PT_kom!F224=0," ",PT_kom!F224)</f>
        <v>3</v>
      </c>
      <c r="H220" s="131" t="str">
        <f>IF(PT_kom!G224=0," ",PT_kom!G224)</f>
        <v xml:space="preserve"> </v>
      </c>
      <c r="I220" s="131" t="str">
        <f>IF(PT_kom!H224=0," ",PT_kom!H224)</f>
        <v xml:space="preserve"> </v>
      </c>
      <c r="J220" s="131">
        <f>IF(PT_kom!I224=0," ",PT_kom!I224)</f>
        <v>26</v>
      </c>
      <c r="K220" s="130" t="str">
        <f>IF(PT_kom!J224=0," ",PT_kom!J224)</f>
        <v xml:space="preserve"> </v>
      </c>
      <c r="L220" s="130" t="str">
        <f>IF(PT_kom!K224=0," ",PT_kom!K224)</f>
        <v>1242 Samnanger (2008)</v>
      </c>
      <c r="M220" s="132">
        <f>IF(PT_kom!L224=0," ",PT_kom!L224)</f>
        <v>0.19230769230769232</v>
      </c>
      <c r="N220" s="132">
        <f>IF(PT_kom!M224=0," ",PT_kom!M224)</f>
        <v>0.5</v>
      </c>
      <c r="O220" s="132">
        <f>IF(PT_kom!N224=0," ",PT_kom!N224)</f>
        <v>7.6923076923076927E-2</v>
      </c>
      <c r="P220" s="132">
        <f>IF(PT_kom!O224=0," ",PT_kom!O224)</f>
        <v>0.11538461538461539</v>
      </c>
      <c r="Q220" s="132">
        <f>IF(PT_kom!P224=0," ",PT_kom!P224)</f>
        <v>0.11538461538461539</v>
      </c>
      <c r="R220" s="132" t="str">
        <f>IF(PT_kom!Q224=0," ",PT_kom!Q224)</f>
        <v xml:space="preserve"> </v>
      </c>
      <c r="S220" s="132" t="str">
        <f>IF(PT_kom!R224=0," ",PT_kom!R224)</f>
        <v xml:space="preserve"> </v>
      </c>
      <c r="T220" s="132">
        <f>IF(PT_kom!S224=0," ",PT_kom!S224)</f>
        <v>1</v>
      </c>
      <c r="U220" s="60" t="str">
        <f>IF(PT_kom!T224=0," ",PT_kom!T224)</f>
        <v xml:space="preserve"> </v>
      </c>
    </row>
    <row r="221" spans="2:21">
      <c r="B221" s="130" t="str">
        <f>IF(PT_kom!A225=0," ",PT_kom!A225)</f>
        <v>1243 Os  (2008)</v>
      </c>
      <c r="C221" s="131">
        <f>IF(PT_kom!B225=0," ",PT_kom!B225)</f>
        <v>39</v>
      </c>
      <c r="D221" s="131">
        <f>IF(PT_kom!C225=0," ",PT_kom!C225)</f>
        <v>84</v>
      </c>
      <c r="E221" s="131" t="str">
        <f>IF(PT_kom!D225=0," ",PT_kom!D225)</f>
        <v xml:space="preserve"> </v>
      </c>
      <c r="F221" s="131">
        <f>IF(PT_kom!E225=0," ",PT_kom!E225)</f>
        <v>15</v>
      </c>
      <c r="G221" s="131">
        <f>IF(PT_kom!F225=0," ",PT_kom!F225)</f>
        <v>8</v>
      </c>
      <c r="H221" s="131">
        <f>IF(PT_kom!G225=0," ",PT_kom!G225)</f>
        <v>6</v>
      </c>
      <c r="I221" s="131" t="str">
        <f>IF(PT_kom!H225=0," ",PT_kom!H225)</f>
        <v xml:space="preserve"> </v>
      </c>
      <c r="J221" s="131">
        <f>IF(PT_kom!I225=0," ",PT_kom!I225)</f>
        <v>152</v>
      </c>
      <c r="K221" s="130" t="str">
        <f>IF(PT_kom!J225=0," ",PT_kom!J225)</f>
        <v xml:space="preserve"> </v>
      </c>
      <c r="L221" s="130" t="str">
        <f>IF(PT_kom!K225=0," ",PT_kom!K225)</f>
        <v>1243 Os  (2008)</v>
      </c>
      <c r="M221" s="132">
        <f>IF(PT_kom!L225=0," ",PT_kom!L225)</f>
        <v>0.25657894736842107</v>
      </c>
      <c r="N221" s="132">
        <f>IF(PT_kom!M225=0," ",PT_kom!M225)</f>
        <v>0.55263157894736847</v>
      </c>
      <c r="O221" s="132" t="str">
        <f>IF(PT_kom!N225=0," ",PT_kom!N225)</f>
        <v xml:space="preserve"> </v>
      </c>
      <c r="P221" s="132">
        <f>IF(PT_kom!O225=0," ",PT_kom!O225)</f>
        <v>9.8684210526315791E-2</v>
      </c>
      <c r="Q221" s="132">
        <f>IF(PT_kom!P225=0," ",PT_kom!P225)</f>
        <v>5.2631578947368418E-2</v>
      </c>
      <c r="R221" s="132">
        <f>IF(PT_kom!Q225=0," ",PT_kom!Q225)</f>
        <v>3.9473684210526314E-2</v>
      </c>
      <c r="S221" s="132" t="str">
        <f>IF(PT_kom!R225=0," ",PT_kom!R225)</f>
        <v xml:space="preserve"> </v>
      </c>
      <c r="T221" s="132">
        <f>IF(PT_kom!S225=0," ",PT_kom!S225)</f>
        <v>1</v>
      </c>
      <c r="U221" s="60" t="str">
        <f>IF(PT_kom!T225=0," ",PT_kom!T225)</f>
        <v xml:space="preserve"> </v>
      </c>
    </row>
    <row r="222" spans="2:21">
      <c r="B222" s="130" t="str">
        <f>IF(PT_kom!A226=0," ",PT_kom!A226)</f>
        <v>1244 Austevoll (2008)</v>
      </c>
      <c r="C222" s="131">
        <f>IF(PT_kom!B226=0," ",PT_kom!B226)</f>
        <v>2</v>
      </c>
      <c r="D222" s="131">
        <f>IF(PT_kom!C226=0," ",PT_kom!C226)</f>
        <v>41</v>
      </c>
      <c r="E222" s="131">
        <f>IF(PT_kom!D226=0," ",PT_kom!D226)</f>
        <v>16</v>
      </c>
      <c r="F222" s="131">
        <f>IF(PT_kom!E226=0," ",PT_kom!E226)</f>
        <v>7</v>
      </c>
      <c r="G222" s="131">
        <f>IF(PT_kom!F226=0," ",PT_kom!F226)</f>
        <v>8</v>
      </c>
      <c r="H222" s="131">
        <f>IF(PT_kom!G226=0," ",PT_kom!G226)</f>
        <v>3</v>
      </c>
      <c r="I222" s="131">
        <f>IF(PT_kom!H226=0," ",PT_kom!H226)</f>
        <v>2</v>
      </c>
      <c r="J222" s="131">
        <f>IF(PT_kom!I226=0," ",PT_kom!I226)</f>
        <v>79</v>
      </c>
      <c r="K222" s="130" t="str">
        <f>IF(PT_kom!J226=0," ",PT_kom!J226)</f>
        <v xml:space="preserve"> </v>
      </c>
      <c r="L222" s="130" t="str">
        <f>IF(PT_kom!K226=0," ",PT_kom!K226)</f>
        <v>1244 Austevoll (2008)</v>
      </c>
      <c r="M222" s="132">
        <f>IF(PT_kom!L226=0," ",PT_kom!L226)</f>
        <v>2.5316455696202531E-2</v>
      </c>
      <c r="N222" s="132">
        <f>IF(PT_kom!M226=0," ",PT_kom!M226)</f>
        <v>0.51898734177215189</v>
      </c>
      <c r="O222" s="132">
        <f>IF(PT_kom!N226=0," ",PT_kom!N226)</f>
        <v>0.20253164556962025</v>
      </c>
      <c r="P222" s="132">
        <f>IF(PT_kom!O226=0," ",PT_kom!O226)</f>
        <v>8.8607594936708861E-2</v>
      </c>
      <c r="Q222" s="132">
        <f>IF(PT_kom!P226=0," ",PT_kom!P226)</f>
        <v>0.10126582278481013</v>
      </c>
      <c r="R222" s="132">
        <f>IF(PT_kom!Q226=0," ",PT_kom!Q226)</f>
        <v>3.7974683544303799E-2</v>
      </c>
      <c r="S222" s="132">
        <f>IF(PT_kom!R226=0," ",PT_kom!R226)</f>
        <v>2.5316455696202531E-2</v>
      </c>
      <c r="T222" s="132">
        <f>IF(PT_kom!S226=0," ",PT_kom!S226)</f>
        <v>1</v>
      </c>
      <c r="U222" s="60" t="str">
        <f>IF(PT_kom!T226=0," ",PT_kom!T226)</f>
        <v xml:space="preserve"> </v>
      </c>
    </row>
    <row r="223" spans="2:21">
      <c r="B223" s="130" t="str">
        <f>IF(PT_kom!A227=0," ",PT_kom!A227)</f>
        <v>1245 Sund (2008)</v>
      </c>
      <c r="C223" s="131">
        <f>IF(PT_kom!B227=0," ",PT_kom!B227)</f>
        <v>17</v>
      </c>
      <c r="D223" s="131">
        <f>IF(PT_kom!C227=0," ",PT_kom!C227)</f>
        <v>50</v>
      </c>
      <c r="E223" s="131" t="str">
        <f>IF(PT_kom!D227=0," ",PT_kom!D227)</f>
        <v xml:space="preserve"> </v>
      </c>
      <c r="F223" s="131">
        <f>IF(PT_kom!E227=0," ",PT_kom!E227)</f>
        <v>3</v>
      </c>
      <c r="G223" s="131">
        <f>IF(PT_kom!F227=0," ",PT_kom!F227)</f>
        <v>4</v>
      </c>
      <c r="H223" s="131">
        <f>IF(PT_kom!G227=0," ",PT_kom!G227)</f>
        <v>2</v>
      </c>
      <c r="I223" s="131">
        <f>IF(PT_kom!H227=0," ",PT_kom!H227)</f>
        <v>13</v>
      </c>
      <c r="J223" s="131">
        <f>IF(PT_kom!I227=0," ",PT_kom!I227)</f>
        <v>89</v>
      </c>
      <c r="K223" s="130" t="str">
        <f>IF(PT_kom!J227=0," ",PT_kom!J227)</f>
        <v xml:space="preserve"> </v>
      </c>
      <c r="L223" s="130" t="str">
        <f>IF(PT_kom!K227=0," ",PT_kom!K227)</f>
        <v>1245 Sund (2008)</v>
      </c>
      <c r="M223" s="132">
        <f>IF(PT_kom!L227=0," ",PT_kom!L227)</f>
        <v>0.19101123595505617</v>
      </c>
      <c r="N223" s="132">
        <f>IF(PT_kom!M227=0," ",PT_kom!M227)</f>
        <v>0.5617977528089888</v>
      </c>
      <c r="O223" s="132" t="str">
        <f>IF(PT_kom!N227=0," ",PT_kom!N227)</f>
        <v xml:space="preserve"> </v>
      </c>
      <c r="P223" s="132">
        <f>IF(PT_kom!O227=0," ",PT_kom!O227)</f>
        <v>3.3707865168539325E-2</v>
      </c>
      <c r="Q223" s="132">
        <f>IF(PT_kom!P227=0," ",PT_kom!P227)</f>
        <v>4.49438202247191E-2</v>
      </c>
      <c r="R223" s="132">
        <f>IF(PT_kom!Q227=0," ",PT_kom!Q227)</f>
        <v>2.247191011235955E-2</v>
      </c>
      <c r="S223" s="132">
        <f>IF(PT_kom!R227=0," ",PT_kom!R227)</f>
        <v>0.14606741573033707</v>
      </c>
      <c r="T223" s="132">
        <f>IF(PT_kom!S227=0," ",PT_kom!S227)</f>
        <v>1</v>
      </c>
      <c r="U223" s="60" t="str">
        <f>IF(PT_kom!T227=0," ",PT_kom!T227)</f>
        <v xml:space="preserve"> </v>
      </c>
    </row>
    <row r="224" spans="2:21">
      <c r="B224" s="130" t="str">
        <f>IF(PT_kom!A228=0," ",PT_kom!A228)</f>
        <v>1246 Fjell (2004)</v>
      </c>
      <c r="C224" s="131">
        <f>IF(PT_kom!B228=0," ",PT_kom!B228)</f>
        <v>35</v>
      </c>
      <c r="D224" s="131">
        <f>IF(PT_kom!C228=0," ",PT_kom!C228)</f>
        <v>186</v>
      </c>
      <c r="E224" s="131">
        <f>IF(PT_kom!D228=0," ",PT_kom!D228)</f>
        <v>14</v>
      </c>
      <c r="F224" s="131">
        <f>IF(PT_kom!E228=0," ",PT_kom!E228)</f>
        <v>23</v>
      </c>
      <c r="G224" s="131">
        <f>IF(PT_kom!F228=0," ",PT_kom!F228)</f>
        <v>37</v>
      </c>
      <c r="H224" s="131">
        <f>IF(PT_kom!G228=0," ",PT_kom!G228)</f>
        <v>7</v>
      </c>
      <c r="I224" s="131">
        <f>IF(PT_kom!H228=0," ",PT_kom!H228)</f>
        <v>30</v>
      </c>
      <c r="J224" s="131">
        <f>IF(PT_kom!I228=0," ",PT_kom!I228)</f>
        <v>332</v>
      </c>
      <c r="K224" s="130" t="str">
        <f>IF(PT_kom!J228=0," ",PT_kom!J228)</f>
        <v xml:space="preserve"> </v>
      </c>
      <c r="L224" s="130" t="str">
        <f>IF(PT_kom!K228=0," ",PT_kom!K228)</f>
        <v>1246 Fjell (2004)</v>
      </c>
      <c r="M224" s="132">
        <f>IF(PT_kom!L228=0," ",PT_kom!L228)</f>
        <v>0.10542168674698796</v>
      </c>
      <c r="N224" s="132">
        <f>IF(PT_kom!M228=0," ",PT_kom!M228)</f>
        <v>0.56024096385542166</v>
      </c>
      <c r="O224" s="132">
        <f>IF(PT_kom!N228=0," ",PT_kom!N228)</f>
        <v>4.2168674698795178E-2</v>
      </c>
      <c r="P224" s="132">
        <f>IF(PT_kom!O228=0," ",PT_kom!O228)</f>
        <v>6.9277108433734941E-2</v>
      </c>
      <c r="Q224" s="132">
        <f>IF(PT_kom!P228=0," ",PT_kom!P228)</f>
        <v>0.11144578313253012</v>
      </c>
      <c r="R224" s="132">
        <f>IF(PT_kom!Q228=0," ",PT_kom!Q228)</f>
        <v>2.1084337349397589E-2</v>
      </c>
      <c r="S224" s="132">
        <f>IF(PT_kom!R228=0," ",PT_kom!R228)</f>
        <v>9.036144578313253E-2</v>
      </c>
      <c r="T224" s="132">
        <f>IF(PT_kom!S228=0," ",PT_kom!S228)</f>
        <v>1</v>
      </c>
      <c r="U224" s="60" t="str">
        <f>IF(PT_kom!T228=0," ",PT_kom!T228)</f>
        <v xml:space="preserve"> </v>
      </c>
    </row>
    <row r="225" spans="2:21">
      <c r="B225" s="130" t="str">
        <f>IF(PT_kom!A229=0," ",PT_kom!A229)</f>
        <v>1247 Askøy (2005)</v>
      </c>
      <c r="C225" s="131">
        <f>IF(PT_kom!B229=0," ",PT_kom!B229)</f>
        <v>23</v>
      </c>
      <c r="D225" s="131">
        <f>IF(PT_kom!C229=0," ",PT_kom!C229)</f>
        <v>139</v>
      </c>
      <c r="E225" s="131">
        <f>IF(PT_kom!D229=0," ",PT_kom!D229)</f>
        <v>3</v>
      </c>
      <c r="F225" s="131">
        <f>IF(PT_kom!E229=0," ",PT_kom!E229)</f>
        <v>8</v>
      </c>
      <c r="G225" s="131">
        <f>IF(PT_kom!F229=0," ",PT_kom!F229)</f>
        <v>25</v>
      </c>
      <c r="H225" s="131">
        <f>IF(PT_kom!G229=0," ",PT_kom!G229)</f>
        <v>1</v>
      </c>
      <c r="I225" s="131">
        <f>IF(PT_kom!H229=0," ",PT_kom!H229)</f>
        <v>14</v>
      </c>
      <c r="J225" s="131">
        <f>IF(PT_kom!I229=0," ",PT_kom!I229)</f>
        <v>213</v>
      </c>
      <c r="K225" s="130" t="str">
        <f>IF(PT_kom!J229=0," ",PT_kom!J229)</f>
        <v xml:space="preserve"> </v>
      </c>
      <c r="L225" s="130" t="str">
        <f>IF(PT_kom!K229=0," ",PT_kom!K229)</f>
        <v>1247 Askøy (2005)</v>
      </c>
      <c r="M225" s="132">
        <f>IF(PT_kom!L229=0," ",PT_kom!L229)</f>
        <v>0.107981220657277</v>
      </c>
      <c r="N225" s="132">
        <f>IF(PT_kom!M229=0," ",PT_kom!M229)</f>
        <v>0.65258215962441313</v>
      </c>
      <c r="O225" s="132">
        <f>IF(PT_kom!N229=0," ",PT_kom!N229)</f>
        <v>1.4084507042253521E-2</v>
      </c>
      <c r="P225" s="132">
        <f>IF(PT_kom!O229=0," ",PT_kom!O229)</f>
        <v>3.7558685446009391E-2</v>
      </c>
      <c r="Q225" s="132">
        <f>IF(PT_kom!P229=0," ",PT_kom!P229)</f>
        <v>0.11737089201877934</v>
      </c>
      <c r="R225" s="132">
        <f>IF(PT_kom!Q229=0," ",PT_kom!Q229)</f>
        <v>4.6948356807511738E-3</v>
      </c>
      <c r="S225" s="132">
        <f>IF(PT_kom!R229=0," ",PT_kom!R229)</f>
        <v>6.5727699530516437E-2</v>
      </c>
      <c r="T225" s="132">
        <f>IF(PT_kom!S229=0," ",PT_kom!S229)</f>
        <v>1</v>
      </c>
      <c r="U225" s="60" t="str">
        <f>IF(PT_kom!T229=0," ",PT_kom!T229)</f>
        <v xml:space="preserve"> </v>
      </c>
    </row>
    <row r="226" spans="2:21">
      <c r="B226" s="130" t="str">
        <f>IF(PT_kom!A230=0," ",PT_kom!A230)</f>
        <v>1251 Vaksdal (2008)</v>
      </c>
      <c r="C226" s="131">
        <f>IF(PT_kom!B230=0," ",PT_kom!B230)</f>
        <v>20</v>
      </c>
      <c r="D226" s="131">
        <f>IF(PT_kom!C230=0," ",PT_kom!C230)</f>
        <v>15</v>
      </c>
      <c r="E226" s="131" t="str">
        <f>IF(PT_kom!D230=0," ",PT_kom!D230)</f>
        <v xml:space="preserve"> </v>
      </c>
      <c r="F226" s="131">
        <f>IF(PT_kom!E230=0," ",PT_kom!E230)</f>
        <v>4</v>
      </c>
      <c r="G226" s="131">
        <f>IF(PT_kom!F230=0," ",PT_kom!F230)</f>
        <v>12</v>
      </c>
      <c r="H226" s="131">
        <f>IF(PT_kom!G230=0," ",PT_kom!G230)</f>
        <v>3</v>
      </c>
      <c r="I226" s="131" t="str">
        <f>IF(PT_kom!H230=0," ",PT_kom!H230)</f>
        <v xml:space="preserve"> </v>
      </c>
      <c r="J226" s="131">
        <f>IF(PT_kom!I230=0," ",PT_kom!I230)</f>
        <v>54</v>
      </c>
      <c r="K226" s="130" t="str">
        <f>IF(PT_kom!J230=0," ",PT_kom!J230)</f>
        <v xml:space="preserve"> </v>
      </c>
      <c r="L226" s="130" t="str">
        <f>IF(PT_kom!K230=0," ",PT_kom!K230)</f>
        <v>1251 Vaksdal (2008)</v>
      </c>
      <c r="M226" s="132">
        <f>IF(PT_kom!L230=0," ",PT_kom!L230)</f>
        <v>0.37037037037037035</v>
      </c>
      <c r="N226" s="132">
        <f>IF(PT_kom!M230=0," ",PT_kom!M230)</f>
        <v>0.27777777777777779</v>
      </c>
      <c r="O226" s="132" t="str">
        <f>IF(PT_kom!N230=0," ",PT_kom!N230)</f>
        <v xml:space="preserve"> </v>
      </c>
      <c r="P226" s="132">
        <f>IF(PT_kom!O230=0," ",PT_kom!O230)</f>
        <v>7.407407407407407E-2</v>
      </c>
      <c r="Q226" s="132">
        <f>IF(PT_kom!P230=0," ",PT_kom!P230)</f>
        <v>0.22222222222222221</v>
      </c>
      <c r="R226" s="132">
        <f>IF(PT_kom!Q230=0," ",PT_kom!Q230)</f>
        <v>5.5555555555555552E-2</v>
      </c>
      <c r="S226" s="132" t="str">
        <f>IF(PT_kom!R230=0," ",PT_kom!R230)</f>
        <v xml:space="preserve"> </v>
      </c>
      <c r="T226" s="132">
        <f>IF(PT_kom!S230=0," ",PT_kom!S230)</f>
        <v>1</v>
      </c>
      <c r="U226" s="60" t="str">
        <f>IF(PT_kom!T230=0," ",PT_kom!T230)</f>
        <v xml:space="preserve"> </v>
      </c>
    </row>
    <row r="227" spans="2:21">
      <c r="B227" s="130" t="str">
        <f>IF(PT_kom!A231=0," ",PT_kom!A231)</f>
        <v>1252 Modalen (2004)</v>
      </c>
      <c r="C227" s="131">
        <f>IF(PT_kom!B231=0," ",PT_kom!B231)</f>
        <v>1</v>
      </c>
      <c r="D227" s="131">
        <f>IF(PT_kom!C231=0," ",PT_kom!C231)</f>
        <v>4</v>
      </c>
      <c r="E227" s="131">
        <f>IF(PT_kom!D231=0," ",PT_kom!D231)</f>
        <v>2</v>
      </c>
      <c r="F227" s="131" t="str">
        <f>IF(PT_kom!E231=0," ",PT_kom!E231)</f>
        <v xml:space="preserve"> </v>
      </c>
      <c r="G227" s="131">
        <f>IF(PT_kom!F231=0," ",PT_kom!F231)</f>
        <v>2</v>
      </c>
      <c r="H227" s="131">
        <f>IF(PT_kom!G231=0," ",PT_kom!G231)</f>
        <v>13</v>
      </c>
      <c r="I227" s="131">
        <f>IF(PT_kom!H231=0," ",PT_kom!H231)</f>
        <v>3</v>
      </c>
      <c r="J227" s="131">
        <f>IF(PT_kom!I231=0," ",PT_kom!I231)</f>
        <v>25</v>
      </c>
      <c r="K227" s="130" t="str">
        <f>IF(PT_kom!J231=0," ",PT_kom!J231)</f>
        <v xml:space="preserve"> </v>
      </c>
      <c r="L227" s="130" t="str">
        <f>IF(PT_kom!K231=0," ",PT_kom!K231)</f>
        <v>1252 Modalen (2004)</v>
      </c>
      <c r="M227" s="132">
        <f>IF(PT_kom!L231=0," ",PT_kom!L231)</f>
        <v>0.04</v>
      </c>
      <c r="N227" s="132">
        <f>IF(PT_kom!M231=0," ",PT_kom!M231)</f>
        <v>0.16</v>
      </c>
      <c r="O227" s="132">
        <f>IF(PT_kom!N231=0," ",PT_kom!N231)</f>
        <v>0.08</v>
      </c>
      <c r="P227" s="132" t="str">
        <f>IF(PT_kom!O231=0," ",PT_kom!O231)</f>
        <v xml:space="preserve"> </v>
      </c>
      <c r="Q227" s="132">
        <f>IF(PT_kom!P231=0," ",PT_kom!P231)</f>
        <v>0.08</v>
      </c>
      <c r="R227" s="132">
        <f>IF(PT_kom!Q231=0," ",PT_kom!Q231)</f>
        <v>0.52</v>
      </c>
      <c r="S227" s="132">
        <f>IF(PT_kom!R231=0," ",PT_kom!R231)</f>
        <v>0.12</v>
      </c>
      <c r="T227" s="132">
        <f>IF(PT_kom!S231=0," ",PT_kom!S231)</f>
        <v>1</v>
      </c>
      <c r="U227" s="60" t="str">
        <f>IF(PT_kom!T231=0," ",PT_kom!T231)</f>
        <v xml:space="preserve"> </v>
      </c>
    </row>
    <row r="228" spans="2:21">
      <c r="B228" s="130" t="str">
        <f>IF(PT_kom!A232=0," ",PT_kom!A232)</f>
        <v>1253 Osterøy (2008)</v>
      </c>
      <c r="C228" s="131">
        <f>IF(PT_kom!B232=0," ",PT_kom!B232)</f>
        <v>16</v>
      </c>
      <c r="D228" s="131">
        <f>IF(PT_kom!C232=0," ",PT_kom!C232)</f>
        <v>67</v>
      </c>
      <c r="E228" s="131">
        <f>IF(PT_kom!D232=0," ",PT_kom!D232)</f>
        <v>1</v>
      </c>
      <c r="F228" s="131">
        <f>IF(PT_kom!E232=0," ",PT_kom!E232)</f>
        <v>25</v>
      </c>
      <c r="G228" s="131">
        <f>IF(PT_kom!F232=0," ",PT_kom!F232)</f>
        <v>22</v>
      </c>
      <c r="H228" s="131">
        <f>IF(PT_kom!G232=0," ",PT_kom!G232)</f>
        <v>12</v>
      </c>
      <c r="I228" s="131">
        <f>IF(PT_kom!H232=0," ",PT_kom!H232)</f>
        <v>4</v>
      </c>
      <c r="J228" s="131">
        <f>IF(PT_kom!I232=0," ",PT_kom!I232)</f>
        <v>147</v>
      </c>
      <c r="K228" s="130" t="str">
        <f>IF(PT_kom!J232=0," ",PT_kom!J232)</f>
        <v xml:space="preserve"> </v>
      </c>
      <c r="L228" s="130" t="str">
        <f>IF(PT_kom!K232=0," ",PT_kom!K232)</f>
        <v>1253 Osterøy (2008)</v>
      </c>
      <c r="M228" s="132">
        <f>IF(PT_kom!L232=0," ",PT_kom!L232)</f>
        <v>0.10884353741496598</v>
      </c>
      <c r="N228" s="132">
        <f>IF(PT_kom!M232=0," ",PT_kom!M232)</f>
        <v>0.45578231292517007</v>
      </c>
      <c r="O228" s="132">
        <f>IF(PT_kom!N232=0," ",PT_kom!N232)</f>
        <v>6.8027210884353739E-3</v>
      </c>
      <c r="P228" s="132">
        <f>IF(PT_kom!O232=0," ",PT_kom!O232)</f>
        <v>0.17006802721088435</v>
      </c>
      <c r="Q228" s="132">
        <f>IF(PT_kom!P232=0," ",PT_kom!P232)</f>
        <v>0.14965986394557823</v>
      </c>
      <c r="R228" s="132">
        <f>IF(PT_kom!Q232=0," ",PT_kom!Q232)</f>
        <v>8.1632653061224483E-2</v>
      </c>
      <c r="S228" s="132">
        <f>IF(PT_kom!R232=0," ",PT_kom!R232)</f>
        <v>2.7210884353741496E-2</v>
      </c>
      <c r="T228" s="132">
        <f>IF(PT_kom!S232=0," ",PT_kom!S232)</f>
        <v>1</v>
      </c>
      <c r="U228" s="60" t="str">
        <f>IF(PT_kom!T232=0," ",PT_kom!T232)</f>
        <v xml:space="preserve"> </v>
      </c>
    </row>
    <row r="229" spans="2:21">
      <c r="B229" s="130" t="str">
        <f>IF(PT_kom!A233=0," ",PT_kom!A233)</f>
        <v>1256 Meland (2000)</v>
      </c>
      <c r="C229" s="131">
        <f>IF(PT_kom!B233=0," ",PT_kom!B233)</f>
        <v>5</v>
      </c>
      <c r="D229" s="131">
        <f>IF(PT_kom!C233=0," ",PT_kom!C233)</f>
        <v>69</v>
      </c>
      <c r="E229" s="131">
        <f>IF(PT_kom!D233=0," ",PT_kom!D233)</f>
        <v>4</v>
      </c>
      <c r="F229" s="131">
        <f>IF(PT_kom!E233=0," ",PT_kom!E233)</f>
        <v>23</v>
      </c>
      <c r="G229" s="131">
        <f>IF(PT_kom!F233=0," ",PT_kom!F233)</f>
        <v>26</v>
      </c>
      <c r="H229" s="131" t="str">
        <f>IF(PT_kom!G233=0," ",PT_kom!G233)</f>
        <v xml:space="preserve"> </v>
      </c>
      <c r="I229" s="131">
        <f>IF(PT_kom!H233=0," ",PT_kom!H233)</f>
        <v>9</v>
      </c>
      <c r="J229" s="131">
        <f>IF(PT_kom!I233=0," ",PT_kom!I233)</f>
        <v>136</v>
      </c>
      <c r="K229" s="130" t="str">
        <f>IF(PT_kom!J233=0," ",PT_kom!J233)</f>
        <v xml:space="preserve"> </v>
      </c>
      <c r="L229" s="130" t="str">
        <f>IF(PT_kom!K233=0," ",PT_kom!K233)</f>
        <v>1256 Meland (2000)</v>
      </c>
      <c r="M229" s="132">
        <f>IF(PT_kom!L233=0," ",PT_kom!L233)</f>
        <v>3.6764705882352942E-2</v>
      </c>
      <c r="N229" s="132">
        <f>IF(PT_kom!M233=0," ",PT_kom!M233)</f>
        <v>0.50735294117647056</v>
      </c>
      <c r="O229" s="132">
        <f>IF(PT_kom!N233=0," ",PT_kom!N233)</f>
        <v>2.9411764705882353E-2</v>
      </c>
      <c r="P229" s="132">
        <f>IF(PT_kom!O233=0," ",PT_kom!O233)</f>
        <v>0.16911764705882354</v>
      </c>
      <c r="Q229" s="132">
        <f>IF(PT_kom!P233=0," ",PT_kom!P233)</f>
        <v>0.19117647058823528</v>
      </c>
      <c r="R229" s="132" t="str">
        <f>IF(PT_kom!Q233=0," ",PT_kom!Q233)</f>
        <v xml:space="preserve"> </v>
      </c>
      <c r="S229" s="132">
        <f>IF(PT_kom!R233=0," ",PT_kom!R233)</f>
        <v>6.6176470588235295E-2</v>
      </c>
      <c r="T229" s="132">
        <f>IF(PT_kom!S233=0," ",PT_kom!S233)</f>
        <v>1</v>
      </c>
      <c r="U229" s="60" t="str">
        <f>IF(PT_kom!T233=0," ",PT_kom!T233)</f>
        <v xml:space="preserve"> </v>
      </c>
    </row>
    <row r="230" spans="2:21">
      <c r="B230" s="130" t="str">
        <f>IF(PT_kom!A234=0," ",PT_kom!A234)</f>
        <v>1259 Øygarden (2004)</v>
      </c>
      <c r="C230" s="131">
        <f>IF(PT_kom!B234=0," ",PT_kom!B234)</f>
        <v>6</v>
      </c>
      <c r="D230" s="131">
        <f>IF(PT_kom!C234=0," ",PT_kom!C234)</f>
        <v>71</v>
      </c>
      <c r="E230" s="131">
        <f>IF(PT_kom!D234=0," ",PT_kom!D234)</f>
        <v>5</v>
      </c>
      <c r="F230" s="131">
        <f>IF(PT_kom!E234=0," ",PT_kom!E234)</f>
        <v>1</v>
      </c>
      <c r="G230" s="131">
        <f>IF(PT_kom!F234=0," ",PT_kom!F234)</f>
        <v>6</v>
      </c>
      <c r="H230" s="131">
        <f>IF(PT_kom!G234=0," ",PT_kom!G234)</f>
        <v>1</v>
      </c>
      <c r="I230" s="131">
        <f>IF(PT_kom!H234=0," ",PT_kom!H234)</f>
        <v>4</v>
      </c>
      <c r="J230" s="131">
        <f>IF(PT_kom!I234=0," ",PT_kom!I234)</f>
        <v>94</v>
      </c>
      <c r="K230" s="130" t="str">
        <f>IF(PT_kom!J234=0," ",PT_kom!J234)</f>
        <v xml:space="preserve"> </v>
      </c>
      <c r="L230" s="130" t="str">
        <f>IF(PT_kom!K234=0," ",PT_kom!K234)</f>
        <v>1259 Øygarden (2004)</v>
      </c>
      <c r="M230" s="132">
        <f>IF(PT_kom!L234=0," ",PT_kom!L234)</f>
        <v>6.3829787234042548E-2</v>
      </c>
      <c r="N230" s="132">
        <f>IF(PT_kom!M234=0," ",PT_kom!M234)</f>
        <v>0.75531914893617025</v>
      </c>
      <c r="O230" s="132">
        <f>IF(PT_kom!N234=0," ",PT_kom!N234)</f>
        <v>5.3191489361702128E-2</v>
      </c>
      <c r="P230" s="132">
        <f>IF(PT_kom!O234=0," ",PT_kom!O234)</f>
        <v>1.0638297872340425E-2</v>
      </c>
      <c r="Q230" s="132">
        <f>IF(PT_kom!P234=0," ",PT_kom!P234)</f>
        <v>6.3829787234042548E-2</v>
      </c>
      <c r="R230" s="132">
        <f>IF(PT_kom!Q234=0," ",PT_kom!Q234)</f>
        <v>1.0638297872340425E-2</v>
      </c>
      <c r="S230" s="132">
        <f>IF(PT_kom!R234=0," ",PT_kom!R234)</f>
        <v>4.2553191489361701E-2</v>
      </c>
      <c r="T230" s="132">
        <f>IF(PT_kom!S234=0," ",PT_kom!S234)</f>
        <v>1</v>
      </c>
      <c r="U230" s="60" t="str">
        <f>IF(PT_kom!T234=0," ",PT_kom!T234)</f>
        <v xml:space="preserve"> </v>
      </c>
    </row>
    <row r="231" spans="2:21">
      <c r="B231" s="130" t="str">
        <f>IF(PT_kom!A235=0," ",PT_kom!A235)</f>
        <v>1260 Radøy (2000)</v>
      </c>
      <c r="C231" s="131">
        <f>IF(PT_kom!B235=0," ",PT_kom!B235)</f>
        <v>15</v>
      </c>
      <c r="D231" s="131">
        <f>IF(PT_kom!C235=0," ",PT_kom!C235)</f>
        <v>182</v>
      </c>
      <c r="E231" s="131">
        <f>IF(PT_kom!D235=0," ",PT_kom!D235)</f>
        <v>36</v>
      </c>
      <c r="F231" s="131">
        <f>IF(PT_kom!E235=0," ",PT_kom!E235)</f>
        <v>34</v>
      </c>
      <c r="G231" s="131">
        <f>IF(PT_kom!F235=0," ",PT_kom!F235)</f>
        <v>71</v>
      </c>
      <c r="H231" s="131">
        <f>IF(PT_kom!G235=0," ",PT_kom!G235)</f>
        <v>31</v>
      </c>
      <c r="I231" s="131">
        <f>IF(PT_kom!H235=0," ",PT_kom!H235)</f>
        <v>13</v>
      </c>
      <c r="J231" s="131">
        <f>IF(PT_kom!I235=0," ",PT_kom!I235)</f>
        <v>382</v>
      </c>
      <c r="K231" s="130" t="str">
        <f>IF(PT_kom!J235=0," ",PT_kom!J235)</f>
        <v xml:space="preserve"> </v>
      </c>
      <c r="L231" s="130" t="str">
        <f>IF(PT_kom!K235=0," ",PT_kom!K235)</f>
        <v>1260 Radøy (2000)</v>
      </c>
      <c r="M231" s="132">
        <f>IF(PT_kom!L235=0," ",PT_kom!L235)</f>
        <v>3.9267015706806283E-2</v>
      </c>
      <c r="N231" s="132">
        <f>IF(PT_kom!M235=0," ",PT_kom!M235)</f>
        <v>0.47643979057591623</v>
      </c>
      <c r="O231" s="132">
        <f>IF(PT_kom!N235=0," ",PT_kom!N235)</f>
        <v>9.4240837696335081E-2</v>
      </c>
      <c r="P231" s="132">
        <f>IF(PT_kom!O235=0," ",PT_kom!O235)</f>
        <v>8.9005235602094238E-2</v>
      </c>
      <c r="Q231" s="132">
        <f>IF(PT_kom!P235=0," ",PT_kom!P235)</f>
        <v>0.18586387434554974</v>
      </c>
      <c r="R231" s="132">
        <f>IF(PT_kom!Q235=0," ",PT_kom!Q235)</f>
        <v>8.1151832460732987E-2</v>
      </c>
      <c r="S231" s="132">
        <f>IF(PT_kom!R235=0," ",PT_kom!R235)</f>
        <v>3.4031413612565446E-2</v>
      </c>
      <c r="T231" s="132">
        <f>IF(PT_kom!S235=0," ",PT_kom!S235)</f>
        <v>1</v>
      </c>
      <c r="U231" s="60" t="str">
        <f>IF(PT_kom!T235=0," ",PT_kom!T235)</f>
        <v xml:space="preserve"> </v>
      </c>
    </row>
    <row r="232" spans="2:21">
      <c r="B232" s="130" t="str">
        <f>IF(PT_kom!A236=0," ",PT_kom!A236)</f>
        <v>1263 Lindås (2003)</v>
      </c>
      <c r="C232" s="131">
        <f>IF(PT_kom!B236=0," ",PT_kom!B236)</f>
        <v>36</v>
      </c>
      <c r="D232" s="131">
        <f>IF(PT_kom!C236=0," ",PT_kom!C236)</f>
        <v>123</v>
      </c>
      <c r="E232" s="131">
        <f>IF(PT_kom!D236=0," ",PT_kom!D236)</f>
        <v>30</v>
      </c>
      <c r="F232" s="131">
        <f>IF(PT_kom!E236=0," ",PT_kom!E236)</f>
        <v>215</v>
      </c>
      <c r="G232" s="131">
        <f>IF(PT_kom!F236=0," ",PT_kom!F236)</f>
        <v>79</v>
      </c>
      <c r="H232" s="131">
        <f>IF(PT_kom!G236=0," ",PT_kom!G236)</f>
        <v>22</v>
      </c>
      <c r="I232" s="131">
        <f>IF(PT_kom!H236=0," ",PT_kom!H236)</f>
        <v>8</v>
      </c>
      <c r="J232" s="131">
        <f>IF(PT_kom!I236=0," ",PT_kom!I236)</f>
        <v>513</v>
      </c>
      <c r="K232" s="130" t="str">
        <f>IF(PT_kom!J236=0," ",PT_kom!J236)</f>
        <v xml:space="preserve"> </v>
      </c>
      <c r="L232" s="130" t="str">
        <f>IF(PT_kom!K236=0," ",PT_kom!K236)</f>
        <v>1263 Lindås (2003)</v>
      </c>
      <c r="M232" s="132">
        <f>IF(PT_kom!L236=0," ",PT_kom!L236)</f>
        <v>7.0175438596491224E-2</v>
      </c>
      <c r="N232" s="132">
        <f>IF(PT_kom!M236=0," ",PT_kom!M236)</f>
        <v>0.23976608187134502</v>
      </c>
      <c r="O232" s="132">
        <f>IF(PT_kom!N236=0," ",PT_kom!N236)</f>
        <v>5.8479532163742687E-2</v>
      </c>
      <c r="P232" s="132">
        <f>IF(PT_kom!O236=0," ",PT_kom!O236)</f>
        <v>0.41910331384015592</v>
      </c>
      <c r="Q232" s="132">
        <f>IF(PT_kom!P236=0," ",PT_kom!P236)</f>
        <v>0.15399610136452241</v>
      </c>
      <c r="R232" s="132">
        <f>IF(PT_kom!Q236=0," ",PT_kom!Q236)</f>
        <v>4.2884990253411304E-2</v>
      </c>
      <c r="S232" s="132">
        <f>IF(PT_kom!R236=0," ",PT_kom!R236)</f>
        <v>1.5594541910331383E-2</v>
      </c>
      <c r="T232" s="132">
        <f>IF(PT_kom!S236=0," ",PT_kom!S236)</f>
        <v>1</v>
      </c>
      <c r="U232" s="60" t="str">
        <f>IF(PT_kom!T236=0," ",PT_kom!T236)</f>
        <v xml:space="preserve"> </v>
      </c>
    </row>
    <row r="233" spans="2:21">
      <c r="B233" s="130" t="str">
        <f>IF(PT_kom!A237=0," ",PT_kom!A237)</f>
        <v>1264 Austrheim (2000)</v>
      </c>
      <c r="C233" s="131">
        <f>IF(PT_kom!B237=0," ",PT_kom!B237)</f>
        <v>1</v>
      </c>
      <c r="D233" s="131">
        <f>IF(PT_kom!C237=0," ",PT_kom!C237)</f>
        <v>54</v>
      </c>
      <c r="E233" s="131">
        <f>IF(PT_kom!D237=0," ",PT_kom!D237)</f>
        <v>3</v>
      </c>
      <c r="F233" s="131">
        <f>IF(PT_kom!E237=0," ",PT_kom!E237)</f>
        <v>2</v>
      </c>
      <c r="G233" s="131">
        <f>IF(PT_kom!F237=0," ",PT_kom!F237)</f>
        <v>20</v>
      </c>
      <c r="H233" s="131">
        <f>IF(PT_kom!G237=0," ",PT_kom!G237)</f>
        <v>9</v>
      </c>
      <c r="I233" s="131">
        <f>IF(PT_kom!H237=0," ",PT_kom!H237)</f>
        <v>1</v>
      </c>
      <c r="J233" s="131">
        <f>IF(PT_kom!I237=0," ",PT_kom!I237)</f>
        <v>90</v>
      </c>
      <c r="K233" s="130" t="str">
        <f>IF(PT_kom!J237=0," ",PT_kom!J237)</f>
        <v xml:space="preserve"> </v>
      </c>
      <c r="L233" s="130" t="str">
        <f>IF(PT_kom!K237=0," ",PT_kom!K237)</f>
        <v>1264 Austrheim (2000)</v>
      </c>
      <c r="M233" s="132">
        <f>IF(PT_kom!L237=0," ",PT_kom!L237)</f>
        <v>1.1111111111111112E-2</v>
      </c>
      <c r="N233" s="132">
        <f>IF(PT_kom!M237=0," ",PT_kom!M237)</f>
        <v>0.6</v>
      </c>
      <c r="O233" s="132">
        <f>IF(PT_kom!N237=0," ",PT_kom!N237)</f>
        <v>3.3333333333333333E-2</v>
      </c>
      <c r="P233" s="132">
        <f>IF(PT_kom!O237=0," ",PT_kom!O237)</f>
        <v>2.2222222222222223E-2</v>
      </c>
      <c r="Q233" s="132">
        <f>IF(PT_kom!P237=0," ",PT_kom!P237)</f>
        <v>0.22222222222222221</v>
      </c>
      <c r="R233" s="132">
        <f>IF(PT_kom!Q237=0," ",PT_kom!Q237)</f>
        <v>0.1</v>
      </c>
      <c r="S233" s="132">
        <f>IF(PT_kom!R237=0," ",PT_kom!R237)</f>
        <v>1.1111111111111112E-2</v>
      </c>
      <c r="T233" s="132">
        <f>IF(PT_kom!S237=0," ",PT_kom!S237)</f>
        <v>1</v>
      </c>
      <c r="U233" s="60" t="str">
        <f>IF(PT_kom!T237=0," ",PT_kom!T237)</f>
        <v xml:space="preserve"> </v>
      </c>
    </row>
    <row r="234" spans="2:21">
      <c r="B234" s="130" t="str">
        <f>IF(PT_kom!A238=0," ",PT_kom!A238)</f>
        <v>1265 Fedje (2006)</v>
      </c>
      <c r="C234" s="131" t="str">
        <f>IF(PT_kom!B238=0," ",PT_kom!B238)</f>
        <v xml:space="preserve"> </v>
      </c>
      <c r="D234" s="131">
        <f>IF(PT_kom!C238=0," ",PT_kom!C238)</f>
        <v>10</v>
      </c>
      <c r="E234" s="131">
        <f>IF(PT_kom!D238=0," ",PT_kom!D238)</f>
        <v>8</v>
      </c>
      <c r="F234" s="131">
        <f>IF(PT_kom!E238=0," ",PT_kom!E238)</f>
        <v>1</v>
      </c>
      <c r="G234" s="131" t="str">
        <f>IF(PT_kom!F238=0," ",PT_kom!F238)</f>
        <v xml:space="preserve"> </v>
      </c>
      <c r="H234" s="131">
        <f>IF(PT_kom!G238=0," ",PT_kom!G238)</f>
        <v>1</v>
      </c>
      <c r="I234" s="131" t="str">
        <f>IF(PT_kom!H238=0," ",PT_kom!H238)</f>
        <v xml:space="preserve"> </v>
      </c>
      <c r="J234" s="131">
        <f>IF(PT_kom!I238=0," ",PT_kom!I238)</f>
        <v>20</v>
      </c>
      <c r="K234" s="130" t="str">
        <f>IF(PT_kom!J238=0," ",PT_kom!J238)</f>
        <v xml:space="preserve"> </v>
      </c>
      <c r="L234" s="130" t="str">
        <f>IF(PT_kom!K238=0," ",PT_kom!K238)</f>
        <v>1265 Fedje (2006)</v>
      </c>
      <c r="M234" s="132" t="str">
        <f>IF(PT_kom!L238=0," ",PT_kom!L238)</f>
        <v xml:space="preserve"> </v>
      </c>
      <c r="N234" s="132">
        <f>IF(PT_kom!M238=0," ",PT_kom!M238)</f>
        <v>0.5</v>
      </c>
      <c r="O234" s="132">
        <f>IF(PT_kom!N238=0," ",PT_kom!N238)</f>
        <v>0.4</v>
      </c>
      <c r="P234" s="132">
        <f>IF(PT_kom!O238=0," ",PT_kom!O238)</f>
        <v>0.05</v>
      </c>
      <c r="Q234" s="132" t="str">
        <f>IF(PT_kom!P238=0," ",PT_kom!P238)</f>
        <v xml:space="preserve"> </v>
      </c>
      <c r="R234" s="132">
        <f>IF(PT_kom!Q238=0," ",PT_kom!Q238)</f>
        <v>0.05</v>
      </c>
      <c r="S234" s="132" t="str">
        <f>IF(PT_kom!R238=0," ",PT_kom!R238)</f>
        <v xml:space="preserve"> </v>
      </c>
      <c r="T234" s="132">
        <f>IF(PT_kom!S238=0," ",PT_kom!S238)</f>
        <v>1</v>
      </c>
      <c r="U234" s="60" t="str">
        <f>IF(PT_kom!T238=0," ",PT_kom!T238)</f>
        <v xml:space="preserve"> </v>
      </c>
    </row>
    <row r="235" spans="2:21">
      <c r="B235" s="130" t="str">
        <f>IF(PT_kom!A239=0," ",PT_kom!A239)</f>
        <v>1266 Masfjorden (2003)</v>
      </c>
      <c r="C235" s="131">
        <f>IF(PT_kom!B239=0," ",PT_kom!B239)</f>
        <v>3</v>
      </c>
      <c r="D235" s="131">
        <f>IF(PT_kom!C239=0," ",PT_kom!C239)</f>
        <v>28</v>
      </c>
      <c r="E235" s="131">
        <f>IF(PT_kom!D239=0," ",PT_kom!D239)</f>
        <v>9</v>
      </c>
      <c r="F235" s="131">
        <f>IF(PT_kom!E239=0," ",PT_kom!E239)</f>
        <v>55</v>
      </c>
      <c r="G235" s="131">
        <f>IF(PT_kom!F239=0," ",PT_kom!F239)</f>
        <v>21</v>
      </c>
      <c r="H235" s="131">
        <f>IF(PT_kom!G239=0," ",PT_kom!G239)</f>
        <v>10</v>
      </c>
      <c r="I235" s="131">
        <f>IF(PT_kom!H239=0," ",PT_kom!H239)</f>
        <v>4</v>
      </c>
      <c r="J235" s="131">
        <f>IF(PT_kom!I239=0," ",PT_kom!I239)</f>
        <v>130</v>
      </c>
      <c r="K235" s="130" t="str">
        <f>IF(PT_kom!J239=0," ",PT_kom!J239)</f>
        <v xml:space="preserve"> </v>
      </c>
      <c r="L235" s="130" t="str">
        <f>IF(PT_kom!K239=0," ",PT_kom!K239)</f>
        <v>1266 Masfjorden (2003)</v>
      </c>
      <c r="M235" s="132">
        <f>IF(PT_kom!L239=0," ",PT_kom!L239)</f>
        <v>2.3076923076923078E-2</v>
      </c>
      <c r="N235" s="132">
        <f>IF(PT_kom!M239=0," ",PT_kom!M239)</f>
        <v>0.2153846153846154</v>
      </c>
      <c r="O235" s="132">
        <f>IF(PT_kom!N239=0," ",PT_kom!N239)</f>
        <v>6.9230769230769235E-2</v>
      </c>
      <c r="P235" s="132">
        <f>IF(PT_kom!O239=0," ",PT_kom!O239)</f>
        <v>0.42307692307692307</v>
      </c>
      <c r="Q235" s="132">
        <f>IF(PT_kom!P239=0," ",PT_kom!P239)</f>
        <v>0.16153846153846155</v>
      </c>
      <c r="R235" s="132">
        <f>IF(PT_kom!Q239=0," ",PT_kom!Q239)</f>
        <v>7.6923076923076927E-2</v>
      </c>
      <c r="S235" s="132">
        <f>IF(PT_kom!R239=0," ",PT_kom!R239)</f>
        <v>3.0769230769230771E-2</v>
      </c>
      <c r="T235" s="132">
        <f>IF(PT_kom!S239=0," ",PT_kom!S239)</f>
        <v>1</v>
      </c>
      <c r="U235" s="60" t="str">
        <f>IF(PT_kom!T239=0," ",PT_kom!T239)</f>
        <v xml:space="preserve"> </v>
      </c>
    </row>
    <row r="236" spans="2:21">
      <c r="B236" s="130" t="str">
        <f>IF(PT_kom!A240=0," ",PT_kom!A240)</f>
        <v>1401 Flora (2007)</v>
      </c>
      <c r="C236" s="131">
        <f>IF(PT_kom!B240=0," ",PT_kom!B240)</f>
        <v>45</v>
      </c>
      <c r="D236" s="131">
        <f>IF(PT_kom!C240=0," ",PT_kom!C240)</f>
        <v>161</v>
      </c>
      <c r="E236" s="131">
        <f>IF(PT_kom!D240=0," ",PT_kom!D240)</f>
        <v>66</v>
      </c>
      <c r="F236" s="131">
        <f>IF(PT_kom!E240=0," ",PT_kom!E240)</f>
        <v>167</v>
      </c>
      <c r="G236" s="131">
        <f>IF(PT_kom!F240=0," ",PT_kom!F240)</f>
        <v>77</v>
      </c>
      <c r="H236" s="131">
        <f>IF(PT_kom!G240=0," ",PT_kom!G240)</f>
        <v>12</v>
      </c>
      <c r="I236" s="131">
        <f>IF(PT_kom!H240=0," ",PT_kom!H240)</f>
        <v>4</v>
      </c>
      <c r="J236" s="131">
        <f>IF(PT_kom!I240=0," ",PT_kom!I240)</f>
        <v>532</v>
      </c>
      <c r="K236" s="130" t="str">
        <f>IF(PT_kom!J240=0," ",PT_kom!J240)</f>
        <v xml:space="preserve"> </v>
      </c>
      <c r="L236" s="130" t="str">
        <f>IF(PT_kom!K240=0," ",PT_kom!K240)</f>
        <v>1401 Flora (2007)</v>
      </c>
      <c r="M236" s="132">
        <f>IF(PT_kom!L240=0," ",PT_kom!L240)</f>
        <v>8.4586466165413529E-2</v>
      </c>
      <c r="N236" s="132">
        <f>IF(PT_kom!M240=0," ",PT_kom!M240)</f>
        <v>0.30263157894736842</v>
      </c>
      <c r="O236" s="132">
        <f>IF(PT_kom!N240=0," ",PT_kom!N240)</f>
        <v>0.12406015037593984</v>
      </c>
      <c r="P236" s="132">
        <f>IF(PT_kom!O240=0," ",PT_kom!O240)</f>
        <v>0.31390977443609025</v>
      </c>
      <c r="Q236" s="132">
        <f>IF(PT_kom!P240=0," ",PT_kom!P240)</f>
        <v>0.14473684210526316</v>
      </c>
      <c r="R236" s="132">
        <f>IF(PT_kom!Q240=0," ",PT_kom!Q240)</f>
        <v>2.2556390977443608E-2</v>
      </c>
      <c r="S236" s="132">
        <f>IF(PT_kom!R240=0," ",PT_kom!R240)</f>
        <v>7.5187969924812026E-3</v>
      </c>
      <c r="T236" s="132">
        <f>IF(PT_kom!S240=0," ",PT_kom!S240)</f>
        <v>1</v>
      </c>
      <c r="U236" s="60" t="str">
        <f>IF(PT_kom!T240=0," ",PT_kom!T240)</f>
        <v xml:space="preserve"> </v>
      </c>
    </row>
    <row r="237" spans="2:21">
      <c r="B237" s="130" t="str">
        <f>IF(PT_kom!A241=0," ",PT_kom!A241)</f>
        <v>1411 Gulen (2002)</v>
      </c>
      <c r="C237" s="131">
        <f>IF(PT_kom!B241=0," ",PT_kom!B241)</f>
        <v>19</v>
      </c>
      <c r="D237" s="131">
        <f>IF(PT_kom!C241=0," ",PT_kom!C241)</f>
        <v>54</v>
      </c>
      <c r="E237" s="131">
        <f>IF(PT_kom!D241=0," ",PT_kom!D241)</f>
        <v>25</v>
      </c>
      <c r="F237" s="131">
        <f>IF(PT_kom!E241=0," ",PT_kom!E241)</f>
        <v>64</v>
      </c>
      <c r="G237" s="131">
        <f>IF(PT_kom!F241=0," ",PT_kom!F241)</f>
        <v>84</v>
      </c>
      <c r="H237" s="131">
        <f>IF(PT_kom!G241=0," ",PT_kom!G241)</f>
        <v>7</v>
      </c>
      <c r="I237" s="131">
        <f>IF(PT_kom!H241=0," ",PT_kom!H241)</f>
        <v>2</v>
      </c>
      <c r="J237" s="131">
        <f>IF(PT_kom!I241=0," ",PT_kom!I241)</f>
        <v>255</v>
      </c>
      <c r="K237" s="130" t="str">
        <f>IF(PT_kom!J241=0," ",PT_kom!J241)</f>
        <v xml:space="preserve"> </v>
      </c>
      <c r="L237" s="130" t="str">
        <f>IF(PT_kom!K241=0," ",PT_kom!K241)</f>
        <v>1411 Gulen (2002)</v>
      </c>
      <c r="M237" s="132">
        <f>IF(PT_kom!L241=0," ",PT_kom!L241)</f>
        <v>7.4509803921568626E-2</v>
      </c>
      <c r="N237" s="132">
        <f>IF(PT_kom!M241=0," ",PT_kom!M241)</f>
        <v>0.21176470588235294</v>
      </c>
      <c r="O237" s="132">
        <f>IF(PT_kom!N241=0," ",PT_kom!N241)</f>
        <v>9.8039215686274508E-2</v>
      </c>
      <c r="P237" s="132">
        <f>IF(PT_kom!O241=0," ",PT_kom!O241)</f>
        <v>0.25098039215686274</v>
      </c>
      <c r="Q237" s="132">
        <f>IF(PT_kom!P241=0," ",PT_kom!P241)</f>
        <v>0.32941176470588235</v>
      </c>
      <c r="R237" s="132">
        <f>IF(PT_kom!Q241=0," ",PT_kom!Q241)</f>
        <v>2.7450980392156862E-2</v>
      </c>
      <c r="S237" s="132">
        <f>IF(PT_kom!R241=0," ",PT_kom!R241)</f>
        <v>7.8431372549019607E-3</v>
      </c>
      <c r="T237" s="132">
        <f>IF(PT_kom!S241=0," ",PT_kom!S241)</f>
        <v>1</v>
      </c>
      <c r="U237" s="60" t="str">
        <f>IF(PT_kom!T241=0," ",PT_kom!T241)</f>
        <v xml:space="preserve"> </v>
      </c>
    </row>
    <row r="238" spans="2:21">
      <c r="B238" s="130" t="str">
        <f>IF(PT_kom!A242=0," ",PT_kom!A242)</f>
        <v>1412 Solund (2005)</v>
      </c>
      <c r="C238" s="131">
        <f>IF(PT_kom!B242=0," ",PT_kom!B242)</f>
        <v>3</v>
      </c>
      <c r="D238" s="131">
        <f>IF(PT_kom!C242=0," ",PT_kom!C242)</f>
        <v>16</v>
      </c>
      <c r="E238" s="131">
        <f>IF(PT_kom!D242=0," ",PT_kom!D242)</f>
        <v>8</v>
      </c>
      <c r="F238" s="131" t="str">
        <f>IF(PT_kom!E242=0," ",PT_kom!E242)</f>
        <v xml:space="preserve"> </v>
      </c>
      <c r="G238" s="131">
        <f>IF(PT_kom!F242=0," ",PT_kom!F242)</f>
        <v>7</v>
      </c>
      <c r="H238" s="131" t="str">
        <f>IF(PT_kom!G242=0," ",PT_kom!G242)</f>
        <v xml:space="preserve"> </v>
      </c>
      <c r="I238" s="131">
        <f>IF(PT_kom!H242=0," ",PT_kom!H242)</f>
        <v>2</v>
      </c>
      <c r="J238" s="131">
        <f>IF(PT_kom!I242=0," ",PT_kom!I242)</f>
        <v>36</v>
      </c>
      <c r="K238" s="130" t="str">
        <f>IF(PT_kom!J242=0," ",PT_kom!J242)</f>
        <v xml:space="preserve"> </v>
      </c>
      <c r="L238" s="130" t="str">
        <f>IF(PT_kom!K242=0," ",PT_kom!K242)</f>
        <v>1412 Solund (2005)</v>
      </c>
      <c r="M238" s="132">
        <f>IF(PT_kom!L242=0," ",PT_kom!L242)</f>
        <v>8.3333333333333329E-2</v>
      </c>
      <c r="N238" s="132">
        <f>IF(PT_kom!M242=0," ",PT_kom!M242)</f>
        <v>0.44444444444444442</v>
      </c>
      <c r="O238" s="132">
        <f>IF(PT_kom!N242=0," ",PT_kom!N242)</f>
        <v>0.22222222222222221</v>
      </c>
      <c r="P238" s="132" t="str">
        <f>IF(PT_kom!O242=0," ",PT_kom!O242)</f>
        <v xml:space="preserve"> </v>
      </c>
      <c r="Q238" s="132">
        <f>IF(PT_kom!P242=0," ",PT_kom!P242)</f>
        <v>0.19444444444444445</v>
      </c>
      <c r="R238" s="132" t="str">
        <f>IF(PT_kom!Q242=0," ",PT_kom!Q242)</f>
        <v xml:space="preserve"> </v>
      </c>
      <c r="S238" s="132">
        <f>IF(PT_kom!R242=0," ",PT_kom!R242)</f>
        <v>5.5555555555555552E-2</v>
      </c>
      <c r="T238" s="132">
        <f>IF(PT_kom!S242=0," ",PT_kom!S242)</f>
        <v>1</v>
      </c>
      <c r="U238" s="60" t="str">
        <f>IF(PT_kom!T242=0," ",PT_kom!T242)</f>
        <v xml:space="preserve"> </v>
      </c>
    </row>
    <row r="239" spans="2:21">
      <c r="B239" s="130" t="str">
        <f>IF(PT_kom!A243=0," ",PT_kom!A243)</f>
        <v>1413 Hyllestad (2004)</v>
      </c>
      <c r="C239" s="131">
        <f>IF(PT_kom!B243=0," ",PT_kom!B243)</f>
        <v>5</v>
      </c>
      <c r="D239" s="131">
        <f>IF(PT_kom!C243=0," ",PT_kom!C243)</f>
        <v>10</v>
      </c>
      <c r="E239" s="131">
        <f>IF(PT_kom!D243=0," ",PT_kom!D243)</f>
        <v>5</v>
      </c>
      <c r="F239" s="131">
        <f>IF(PT_kom!E243=0," ",PT_kom!E243)</f>
        <v>6</v>
      </c>
      <c r="G239" s="131">
        <f>IF(PT_kom!F243=0," ",PT_kom!F243)</f>
        <v>25</v>
      </c>
      <c r="H239" s="131">
        <f>IF(PT_kom!G243=0," ",PT_kom!G243)</f>
        <v>1</v>
      </c>
      <c r="I239" s="131" t="str">
        <f>IF(PT_kom!H243=0," ",PT_kom!H243)</f>
        <v xml:space="preserve"> </v>
      </c>
      <c r="J239" s="131">
        <f>IF(PT_kom!I243=0," ",PT_kom!I243)</f>
        <v>52</v>
      </c>
      <c r="K239" s="130" t="str">
        <f>IF(PT_kom!J243=0," ",PT_kom!J243)</f>
        <v xml:space="preserve"> </v>
      </c>
      <c r="L239" s="130" t="str">
        <f>IF(PT_kom!K243=0," ",PT_kom!K243)</f>
        <v>1413 Hyllestad (2004)</v>
      </c>
      <c r="M239" s="132">
        <f>IF(PT_kom!L243=0," ",PT_kom!L243)</f>
        <v>9.6153846153846159E-2</v>
      </c>
      <c r="N239" s="132">
        <f>IF(PT_kom!M243=0," ",PT_kom!M243)</f>
        <v>0.19230769230769232</v>
      </c>
      <c r="O239" s="132">
        <f>IF(PT_kom!N243=0," ",PT_kom!N243)</f>
        <v>9.6153846153846159E-2</v>
      </c>
      <c r="P239" s="132">
        <f>IF(PT_kom!O243=0," ",PT_kom!O243)</f>
        <v>0.11538461538461539</v>
      </c>
      <c r="Q239" s="132">
        <f>IF(PT_kom!P243=0," ",PT_kom!P243)</f>
        <v>0.48076923076923078</v>
      </c>
      <c r="R239" s="132">
        <f>IF(PT_kom!Q243=0," ",PT_kom!Q243)</f>
        <v>1.9230769230769232E-2</v>
      </c>
      <c r="S239" s="132" t="str">
        <f>IF(PT_kom!R243=0," ",PT_kom!R243)</f>
        <v xml:space="preserve"> </v>
      </c>
      <c r="T239" s="132">
        <f>IF(PT_kom!S243=0," ",PT_kom!S243)</f>
        <v>1</v>
      </c>
      <c r="U239" s="60" t="str">
        <f>IF(PT_kom!T243=0," ",PT_kom!T243)</f>
        <v xml:space="preserve"> </v>
      </c>
    </row>
    <row r="240" spans="2:21">
      <c r="B240" s="130" t="str">
        <f>IF(PT_kom!A244=0," ",PT_kom!A244)</f>
        <v>1416 Høyanger (2008)</v>
      </c>
      <c r="C240" s="131">
        <f>IF(PT_kom!B244=0," ",PT_kom!B244)</f>
        <v>6</v>
      </c>
      <c r="D240" s="131">
        <f>IF(PT_kom!C244=0," ",PT_kom!C244)</f>
        <v>11</v>
      </c>
      <c r="E240" s="131">
        <f>IF(PT_kom!D244=0," ",PT_kom!D244)</f>
        <v>2</v>
      </c>
      <c r="F240" s="131" t="str">
        <f>IF(PT_kom!E244=0," ",PT_kom!E244)</f>
        <v xml:space="preserve"> </v>
      </c>
      <c r="G240" s="131">
        <f>IF(PT_kom!F244=0," ",PT_kom!F244)</f>
        <v>15</v>
      </c>
      <c r="H240" s="131">
        <f>IF(PT_kom!G244=0," ",PT_kom!G244)</f>
        <v>9</v>
      </c>
      <c r="I240" s="131" t="str">
        <f>IF(PT_kom!H244=0," ",PT_kom!H244)</f>
        <v xml:space="preserve"> </v>
      </c>
      <c r="J240" s="131">
        <f>IF(PT_kom!I244=0," ",PT_kom!I244)</f>
        <v>43</v>
      </c>
      <c r="K240" s="130" t="str">
        <f>IF(PT_kom!J244=0," ",PT_kom!J244)</f>
        <v xml:space="preserve"> </v>
      </c>
      <c r="L240" s="130" t="str">
        <f>IF(PT_kom!K244=0," ",PT_kom!K244)</f>
        <v>1416 Høyanger (2008)</v>
      </c>
      <c r="M240" s="132">
        <f>IF(PT_kom!L244=0," ",PT_kom!L244)</f>
        <v>0.13953488372093023</v>
      </c>
      <c r="N240" s="132">
        <f>IF(PT_kom!M244=0," ",PT_kom!M244)</f>
        <v>0.2558139534883721</v>
      </c>
      <c r="O240" s="132">
        <f>IF(PT_kom!N244=0," ",PT_kom!N244)</f>
        <v>4.6511627906976744E-2</v>
      </c>
      <c r="P240" s="132" t="str">
        <f>IF(PT_kom!O244=0," ",PT_kom!O244)</f>
        <v xml:space="preserve"> </v>
      </c>
      <c r="Q240" s="132">
        <f>IF(PT_kom!P244=0," ",PT_kom!P244)</f>
        <v>0.34883720930232559</v>
      </c>
      <c r="R240" s="132">
        <f>IF(PT_kom!Q244=0," ",PT_kom!Q244)</f>
        <v>0.20930232558139536</v>
      </c>
      <c r="S240" s="132" t="str">
        <f>IF(PT_kom!R244=0," ",PT_kom!R244)</f>
        <v xml:space="preserve"> </v>
      </c>
      <c r="T240" s="132">
        <f>IF(PT_kom!S244=0," ",PT_kom!S244)</f>
        <v>1</v>
      </c>
      <c r="U240" s="60" t="str">
        <f>IF(PT_kom!T244=0," ",PT_kom!T244)</f>
        <v xml:space="preserve"> </v>
      </c>
    </row>
    <row r="241" spans="2:21">
      <c r="B241" s="130" t="str">
        <f>IF(PT_kom!A245=0," ",PT_kom!A245)</f>
        <v>1417 Vik (2002)</v>
      </c>
      <c r="C241" s="131">
        <f>IF(PT_kom!B245=0," ",PT_kom!B245)</f>
        <v>2</v>
      </c>
      <c r="D241" s="131">
        <f>IF(PT_kom!C245=0," ",PT_kom!C245)</f>
        <v>41</v>
      </c>
      <c r="E241" s="131">
        <f>IF(PT_kom!D245=0," ",PT_kom!D245)</f>
        <v>8</v>
      </c>
      <c r="F241" s="131">
        <f>IF(PT_kom!E245=0," ",PT_kom!E245)</f>
        <v>19</v>
      </c>
      <c r="G241" s="131">
        <f>IF(PT_kom!F245=0," ",PT_kom!F245)</f>
        <v>20</v>
      </c>
      <c r="H241" s="131">
        <f>IF(PT_kom!G245=0," ",PT_kom!G245)</f>
        <v>21</v>
      </c>
      <c r="I241" s="131">
        <f>IF(PT_kom!H245=0," ",PT_kom!H245)</f>
        <v>7</v>
      </c>
      <c r="J241" s="131">
        <f>IF(PT_kom!I245=0," ",PT_kom!I245)</f>
        <v>118</v>
      </c>
      <c r="K241" s="130" t="str">
        <f>IF(PT_kom!J245=0," ",PT_kom!J245)</f>
        <v xml:space="preserve"> </v>
      </c>
      <c r="L241" s="130" t="str">
        <f>IF(PT_kom!K245=0," ",PT_kom!K245)</f>
        <v>1417 Vik (2002)</v>
      </c>
      <c r="M241" s="132">
        <f>IF(PT_kom!L245=0," ",PT_kom!L245)</f>
        <v>1.6949152542372881E-2</v>
      </c>
      <c r="N241" s="132">
        <f>IF(PT_kom!M245=0," ",PT_kom!M245)</f>
        <v>0.34745762711864409</v>
      </c>
      <c r="O241" s="132">
        <f>IF(PT_kom!N245=0," ",PT_kom!N245)</f>
        <v>6.7796610169491525E-2</v>
      </c>
      <c r="P241" s="132">
        <f>IF(PT_kom!O245=0," ",PT_kom!O245)</f>
        <v>0.16101694915254236</v>
      </c>
      <c r="Q241" s="132">
        <f>IF(PT_kom!P245=0," ",PT_kom!P245)</f>
        <v>0.16949152542372881</v>
      </c>
      <c r="R241" s="132">
        <f>IF(PT_kom!Q245=0," ",PT_kom!Q245)</f>
        <v>0.17796610169491525</v>
      </c>
      <c r="S241" s="132">
        <f>IF(PT_kom!R245=0," ",PT_kom!R245)</f>
        <v>5.9322033898305086E-2</v>
      </c>
      <c r="T241" s="132">
        <f>IF(PT_kom!S245=0," ",PT_kom!S245)</f>
        <v>1</v>
      </c>
      <c r="U241" s="60" t="str">
        <f>IF(PT_kom!T245=0," ",PT_kom!T245)</f>
        <v xml:space="preserve"> </v>
      </c>
    </row>
    <row r="242" spans="2:21">
      <c r="B242" s="130" t="str">
        <f>IF(PT_kom!A246=0," ",PT_kom!A246)</f>
        <v>1418 Balestrand (2006)</v>
      </c>
      <c r="C242" s="131">
        <f>IF(PT_kom!B246=0," ",PT_kom!B246)</f>
        <v>1</v>
      </c>
      <c r="D242" s="131">
        <f>IF(PT_kom!C246=0," ",PT_kom!C246)</f>
        <v>23</v>
      </c>
      <c r="E242" s="131">
        <f>IF(PT_kom!D246=0," ",PT_kom!D246)</f>
        <v>6</v>
      </c>
      <c r="F242" s="131" t="str">
        <f>IF(PT_kom!E246=0," ",PT_kom!E246)</f>
        <v xml:space="preserve"> </v>
      </c>
      <c r="G242" s="131">
        <f>IF(PT_kom!F246=0," ",PT_kom!F246)</f>
        <v>22</v>
      </c>
      <c r="H242" s="131">
        <f>IF(PT_kom!G246=0," ",PT_kom!G246)</f>
        <v>2</v>
      </c>
      <c r="I242" s="131">
        <f>IF(PT_kom!H246=0," ",PT_kom!H246)</f>
        <v>4</v>
      </c>
      <c r="J242" s="131">
        <f>IF(PT_kom!I246=0," ",PT_kom!I246)</f>
        <v>58</v>
      </c>
      <c r="K242" s="130" t="str">
        <f>IF(PT_kom!J246=0," ",PT_kom!J246)</f>
        <v xml:space="preserve"> </v>
      </c>
      <c r="L242" s="130" t="str">
        <f>IF(PT_kom!K246=0," ",PT_kom!K246)</f>
        <v>1418 Balestrand (2006)</v>
      </c>
      <c r="M242" s="132">
        <f>IF(PT_kom!L246=0," ",PT_kom!L246)</f>
        <v>1.7241379310344827E-2</v>
      </c>
      <c r="N242" s="132">
        <f>IF(PT_kom!M246=0," ",PT_kom!M246)</f>
        <v>0.39655172413793105</v>
      </c>
      <c r="O242" s="132">
        <f>IF(PT_kom!N246=0," ",PT_kom!N246)</f>
        <v>0.10344827586206896</v>
      </c>
      <c r="P242" s="132" t="str">
        <f>IF(PT_kom!O246=0," ",PT_kom!O246)</f>
        <v xml:space="preserve"> </v>
      </c>
      <c r="Q242" s="132">
        <f>IF(PT_kom!P246=0," ",PT_kom!P246)</f>
        <v>0.37931034482758619</v>
      </c>
      <c r="R242" s="132">
        <f>IF(PT_kom!Q246=0," ",PT_kom!Q246)</f>
        <v>3.4482758620689655E-2</v>
      </c>
      <c r="S242" s="132">
        <f>IF(PT_kom!R246=0," ",PT_kom!R246)</f>
        <v>6.8965517241379309E-2</v>
      </c>
      <c r="T242" s="132">
        <f>IF(PT_kom!S246=0," ",PT_kom!S246)</f>
        <v>1</v>
      </c>
      <c r="U242" s="60" t="str">
        <f>IF(PT_kom!T246=0," ",PT_kom!T246)</f>
        <v xml:space="preserve"> </v>
      </c>
    </row>
    <row r="243" spans="2:21">
      <c r="B243" s="130" t="str">
        <f>IF(PT_kom!A247=0," ",PT_kom!A247)</f>
        <v>1419 Leikanger (2003)</v>
      </c>
      <c r="C243" s="131">
        <f>IF(PT_kom!B247=0," ",PT_kom!B247)</f>
        <v>4</v>
      </c>
      <c r="D243" s="131">
        <f>IF(PT_kom!C247=0," ",PT_kom!C247)</f>
        <v>46</v>
      </c>
      <c r="E243" s="131" t="str">
        <f>IF(PT_kom!D247=0," ",PT_kom!D247)</f>
        <v xml:space="preserve"> </v>
      </c>
      <c r="F243" s="131">
        <f>IF(PT_kom!E247=0," ",PT_kom!E247)</f>
        <v>4</v>
      </c>
      <c r="G243" s="131">
        <f>IF(PT_kom!F247=0," ",PT_kom!F247)</f>
        <v>4</v>
      </c>
      <c r="H243" s="131">
        <f>IF(PT_kom!G247=0," ",PT_kom!G247)</f>
        <v>4</v>
      </c>
      <c r="I243" s="131">
        <f>IF(PT_kom!H247=0," ",PT_kom!H247)</f>
        <v>4</v>
      </c>
      <c r="J243" s="131">
        <f>IF(PT_kom!I247=0," ",PT_kom!I247)</f>
        <v>66</v>
      </c>
      <c r="K243" s="130" t="str">
        <f>IF(PT_kom!J247=0," ",PT_kom!J247)</f>
        <v xml:space="preserve"> </v>
      </c>
      <c r="L243" s="130" t="str">
        <f>IF(PT_kom!K247=0," ",PT_kom!K247)</f>
        <v>1419 Leikanger (2003)</v>
      </c>
      <c r="M243" s="132">
        <f>IF(PT_kom!L247=0," ",PT_kom!L247)</f>
        <v>6.0606060606060608E-2</v>
      </c>
      <c r="N243" s="132">
        <f>IF(PT_kom!M247=0," ",PT_kom!M247)</f>
        <v>0.69696969696969702</v>
      </c>
      <c r="O243" s="132" t="str">
        <f>IF(PT_kom!N247=0," ",PT_kom!N247)</f>
        <v xml:space="preserve"> </v>
      </c>
      <c r="P243" s="132">
        <f>IF(PT_kom!O247=0," ",PT_kom!O247)</f>
        <v>6.0606060606060608E-2</v>
      </c>
      <c r="Q243" s="132">
        <f>IF(PT_kom!P247=0," ",PT_kom!P247)</f>
        <v>6.0606060606060608E-2</v>
      </c>
      <c r="R243" s="132">
        <f>IF(PT_kom!Q247=0," ",PT_kom!Q247)</f>
        <v>6.0606060606060608E-2</v>
      </c>
      <c r="S243" s="132">
        <f>IF(PT_kom!R247=0," ",PT_kom!R247)</f>
        <v>6.0606060606060608E-2</v>
      </c>
      <c r="T243" s="132">
        <f>IF(PT_kom!S247=0," ",PT_kom!S247)</f>
        <v>1</v>
      </c>
      <c r="U243" s="60" t="str">
        <f>IF(PT_kom!T247=0," ",PT_kom!T247)</f>
        <v xml:space="preserve"> </v>
      </c>
    </row>
    <row r="244" spans="2:21">
      <c r="B244" s="130" t="str">
        <f>IF(PT_kom!A248=0," ",PT_kom!A248)</f>
        <v>1420 Sogndal (2009)</v>
      </c>
      <c r="C244" s="131">
        <f>IF(PT_kom!B248=0," ",PT_kom!B248)</f>
        <v>4</v>
      </c>
      <c r="D244" s="131">
        <f>IF(PT_kom!C248=0," ",PT_kom!C248)</f>
        <v>54</v>
      </c>
      <c r="E244" s="131">
        <f>IF(PT_kom!D248=0," ",PT_kom!D248)</f>
        <v>5</v>
      </c>
      <c r="F244" s="131">
        <f>IF(PT_kom!E248=0," ",PT_kom!E248)</f>
        <v>10</v>
      </c>
      <c r="G244" s="131">
        <f>IF(PT_kom!F248=0," ",PT_kom!F248)</f>
        <v>15</v>
      </c>
      <c r="H244" s="131">
        <f>IF(PT_kom!G248=0," ",PT_kom!G248)</f>
        <v>2</v>
      </c>
      <c r="I244" s="131">
        <f>IF(PT_kom!H248=0," ",PT_kom!H248)</f>
        <v>33</v>
      </c>
      <c r="J244" s="131">
        <f>IF(PT_kom!I248=0," ",PT_kom!I248)</f>
        <v>123</v>
      </c>
      <c r="K244" s="130" t="str">
        <f>IF(PT_kom!J248=0," ",PT_kom!J248)</f>
        <v xml:space="preserve"> </v>
      </c>
      <c r="L244" s="130" t="str">
        <f>IF(PT_kom!K248=0," ",PT_kom!K248)</f>
        <v>1420 Sogndal (2009)</v>
      </c>
      <c r="M244" s="132">
        <f>IF(PT_kom!L248=0," ",PT_kom!L248)</f>
        <v>3.2520325203252036E-2</v>
      </c>
      <c r="N244" s="132">
        <f>IF(PT_kom!M248=0," ",PT_kom!M248)</f>
        <v>0.43902439024390244</v>
      </c>
      <c r="O244" s="132">
        <f>IF(PT_kom!N248=0," ",PT_kom!N248)</f>
        <v>4.065040650406504E-2</v>
      </c>
      <c r="P244" s="132">
        <f>IF(PT_kom!O248=0," ",PT_kom!O248)</f>
        <v>8.1300813008130079E-2</v>
      </c>
      <c r="Q244" s="132">
        <f>IF(PT_kom!P248=0," ",PT_kom!P248)</f>
        <v>0.12195121951219512</v>
      </c>
      <c r="R244" s="132">
        <f>IF(PT_kom!Q248=0," ",PT_kom!Q248)</f>
        <v>1.6260162601626018E-2</v>
      </c>
      <c r="S244" s="132">
        <f>IF(PT_kom!R248=0," ",PT_kom!R248)</f>
        <v>0.26829268292682928</v>
      </c>
      <c r="T244" s="132">
        <f>IF(PT_kom!S248=0," ",PT_kom!S248)</f>
        <v>1</v>
      </c>
      <c r="U244" s="60" t="str">
        <f>IF(PT_kom!T248=0," ",PT_kom!T248)</f>
        <v xml:space="preserve"> </v>
      </c>
    </row>
    <row r="245" spans="2:21">
      <c r="B245" s="130" t="str">
        <f>IF(PT_kom!A249=0," ",PT_kom!A249)</f>
        <v>1421 Aurland (2008)</v>
      </c>
      <c r="C245" s="131">
        <f>IF(PT_kom!B249=0," ",PT_kom!B249)</f>
        <v>2</v>
      </c>
      <c r="D245" s="131">
        <f>IF(PT_kom!C249=0," ",PT_kom!C249)</f>
        <v>15</v>
      </c>
      <c r="E245" s="131">
        <f>IF(PT_kom!D249=0," ",PT_kom!D249)</f>
        <v>1</v>
      </c>
      <c r="F245" s="131">
        <f>IF(PT_kom!E249=0," ",PT_kom!E249)</f>
        <v>2</v>
      </c>
      <c r="G245" s="131">
        <f>IF(PT_kom!F249=0," ",PT_kom!F249)</f>
        <v>12</v>
      </c>
      <c r="H245" s="131">
        <f>IF(PT_kom!G249=0," ",PT_kom!G249)</f>
        <v>16</v>
      </c>
      <c r="I245" s="131">
        <f>IF(PT_kom!H249=0," ",PT_kom!H249)</f>
        <v>8</v>
      </c>
      <c r="J245" s="131">
        <f>IF(PT_kom!I249=0," ",PT_kom!I249)</f>
        <v>56</v>
      </c>
      <c r="K245" s="130" t="str">
        <f>IF(PT_kom!J249=0," ",PT_kom!J249)</f>
        <v xml:space="preserve"> </v>
      </c>
      <c r="L245" s="130" t="str">
        <f>IF(PT_kom!K249=0," ",PT_kom!K249)</f>
        <v>1421 Aurland (2008)</v>
      </c>
      <c r="M245" s="132">
        <f>IF(PT_kom!L249=0," ",PT_kom!L249)</f>
        <v>3.5714285714285712E-2</v>
      </c>
      <c r="N245" s="132">
        <f>IF(PT_kom!M249=0," ",PT_kom!M249)</f>
        <v>0.26785714285714285</v>
      </c>
      <c r="O245" s="132">
        <f>IF(PT_kom!N249=0," ",PT_kom!N249)</f>
        <v>1.7857142857142856E-2</v>
      </c>
      <c r="P245" s="132">
        <f>IF(PT_kom!O249=0," ",PT_kom!O249)</f>
        <v>3.5714285714285712E-2</v>
      </c>
      <c r="Q245" s="132">
        <f>IF(PT_kom!P249=0," ",PT_kom!P249)</f>
        <v>0.21428571428571427</v>
      </c>
      <c r="R245" s="132">
        <f>IF(PT_kom!Q249=0," ",PT_kom!Q249)</f>
        <v>0.2857142857142857</v>
      </c>
      <c r="S245" s="132">
        <f>IF(PT_kom!R249=0," ",PT_kom!R249)</f>
        <v>0.14285714285714285</v>
      </c>
      <c r="T245" s="132">
        <f>IF(PT_kom!S249=0," ",PT_kom!S249)</f>
        <v>1</v>
      </c>
      <c r="U245" s="60" t="str">
        <f>IF(PT_kom!T249=0," ",PT_kom!T249)</f>
        <v xml:space="preserve"> </v>
      </c>
    </row>
    <row r="246" spans="2:21">
      <c r="B246" s="130" t="str">
        <f>IF(PT_kom!A250=0," ",PT_kom!A250)</f>
        <v>1422 Lærdal (2007)</v>
      </c>
      <c r="C246" s="131">
        <f>IF(PT_kom!B250=0," ",PT_kom!B250)</f>
        <v>8</v>
      </c>
      <c r="D246" s="131">
        <f>IF(PT_kom!C250=0," ",PT_kom!C250)</f>
        <v>14</v>
      </c>
      <c r="E246" s="131">
        <f>IF(PT_kom!D250=0," ",PT_kom!D250)</f>
        <v>3</v>
      </c>
      <c r="F246" s="131">
        <f>IF(PT_kom!E250=0," ",PT_kom!E250)</f>
        <v>5</v>
      </c>
      <c r="G246" s="131">
        <f>IF(PT_kom!F250=0," ",PT_kom!F250)</f>
        <v>18</v>
      </c>
      <c r="H246" s="131">
        <f>IF(PT_kom!G250=0," ",PT_kom!G250)</f>
        <v>15</v>
      </c>
      <c r="I246" s="131">
        <f>IF(PT_kom!H250=0," ",PT_kom!H250)</f>
        <v>22</v>
      </c>
      <c r="J246" s="131">
        <f>IF(PT_kom!I250=0," ",PT_kom!I250)</f>
        <v>85</v>
      </c>
      <c r="K246" s="130" t="str">
        <f>IF(PT_kom!J250=0," ",PT_kom!J250)</f>
        <v xml:space="preserve"> </v>
      </c>
      <c r="L246" s="130" t="str">
        <f>IF(PT_kom!K250=0," ",PT_kom!K250)</f>
        <v>1422 Lærdal (2007)</v>
      </c>
      <c r="M246" s="132">
        <f>IF(PT_kom!L250=0," ",PT_kom!L250)</f>
        <v>9.4117647058823528E-2</v>
      </c>
      <c r="N246" s="132">
        <f>IF(PT_kom!M250=0," ",PT_kom!M250)</f>
        <v>0.16470588235294117</v>
      </c>
      <c r="O246" s="132">
        <f>IF(PT_kom!N250=0," ",PT_kom!N250)</f>
        <v>3.5294117647058823E-2</v>
      </c>
      <c r="P246" s="132">
        <f>IF(PT_kom!O250=0," ",PT_kom!O250)</f>
        <v>5.8823529411764705E-2</v>
      </c>
      <c r="Q246" s="132">
        <f>IF(PT_kom!P250=0," ",PT_kom!P250)</f>
        <v>0.21176470588235294</v>
      </c>
      <c r="R246" s="132">
        <f>IF(PT_kom!Q250=0," ",PT_kom!Q250)</f>
        <v>0.17647058823529413</v>
      </c>
      <c r="S246" s="132">
        <f>IF(PT_kom!R250=0," ",PT_kom!R250)</f>
        <v>0.25882352941176473</v>
      </c>
      <c r="T246" s="132">
        <f>IF(PT_kom!S250=0," ",PT_kom!S250)</f>
        <v>1</v>
      </c>
      <c r="U246" s="60" t="str">
        <f>IF(PT_kom!T250=0," ",PT_kom!T250)</f>
        <v xml:space="preserve"> </v>
      </c>
    </row>
    <row r="247" spans="2:21">
      <c r="B247" s="130" t="str">
        <f>IF(PT_kom!A251=0," ",PT_kom!A251)</f>
        <v>1424 Årdal (2008)</v>
      </c>
      <c r="C247" s="131" t="str">
        <f>IF(PT_kom!B251=0," ",PT_kom!B251)</f>
        <v xml:space="preserve"> </v>
      </c>
      <c r="D247" s="131">
        <f>IF(PT_kom!C251=0," ",PT_kom!C251)</f>
        <v>8</v>
      </c>
      <c r="E247" s="131">
        <f>IF(PT_kom!D251=0," ",PT_kom!D251)</f>
        <v>2</v>
      </c>
      <c r="F247" s="131">
        <f>IF(PT_kom!E251=0," ",PT_kom!E251)</f>
        <v>3</v>
      </c>
      <c r="G247" s="131">
        <f>IF(PT_kom!F251=0," ",PT_kom!F251)</f>
        <v>1</v>
      </c>
      <c r="H247" s="131">
        <f>IF(PT_kom!G251=0," ",PT_kom!G251)</f>
        <v>3</v>
      </c>
      <c r="I247" s="131">
        <f>IF(PT_kom!H251=0," ",PT_kom!H251)</f>
        <v>5</v>
      </c>
      <c r="J247" s="131">
        <f>IF(PT_kom!I251=0," ",PT_kom!I251)</f>
        <v>22</v>
      </c>
      <c r="K247" s="130" t="str">
        <f>IF(PT_kom!J251=0," ",PT_kom!J251)</f>
        <v xml:space="preserve"> </v>
      </c>
      <c r="L247" s="130" t="str">
        <f>IF(PT_kom!K251=0," ",PT_kom!K251)</f>
        <v>1424 Årdal (2008)</v>
      </c>
      <c r="M247" s="132" t="str">
        <f>IF(PT_kom!L251=0," ",PT_kom!L251)</f>
        <v xml:space="preserve"> </v>
      </c>
      <c r="N247" s="132">
        <f>IF(PT_kom!M251=0," ",PT_kom!M251)</f>
        <v>0.36363636363636365</v>
      </c>
      <c r="O247" s="132">
        <f>IF(PT_kom!N251=0," ",PT_kom!N251)</f>
        <v>9.0909090909090912E-2</v>
      </c>
      <c r="P247" s="132">
        <f>IF(PT_kom!O251=0," ",PT_kom!O251)</f>
        <v>0.13636363636363635</v>
      </c>
      <c r="Q247" s="132">
        <f>IF(PT_kom!P251=0," ",PT_kom!P251)</f>
        <v>4.5454545454545456E-2</v>
      </c>
      <c r="R247" s="132">
        <f>IF(PT_kom!Q251=0," ",PT_kom!Q251)</f>
        <v>0.13636363636363635</v>
      </c>
      <c r="S247" s="132">
        <f>IF(PT_kom!R251=0," ",PT_kom!R251)</f>
        <v>0.22727272727272727</v>
      </c>
      <c r="T247" s="132">
        <f>IF(PT_kom!S251=0," ",PT_kom!S251)</f>
        <v>1</v>
      </c>
      <c r="U247" s="60" t="str">
        <f>IF(PT_kom!T251=0," ",PT_kom!T251)</f>
        <v xml:space="preserve"> </v>
      </c>
    </row>
    <row r="248" spans="2:21">
      <c r="B248" s="130" t="str">
        <f>IF(PT_kom!A252=0," ",PT_kom!A252)</f>
        <v>1426 Luster (2007)</v>
      </c>
      <c r="C248" s="131">
        <f>IF(PT_kom!B252=0," ",PT_kom!B252)</f>
        <v>2</v>
      </c>
      <c r="D248" s="131">
        <f>IF(PT_kom!C252=0," ",PT_kom!C252)</f>
        <v>56</v>
      </c>
      <c r="E248" s="131">
        <f>IF(PT_kom!D252=0," ",PT_kom!D252)</f>
        <v>6</v>
      </c>
      <c r="F248" s="131">
        <f>IF(PT_kom!E252=0," ",PT_kom!E252)</f>
        <v>24</v>
      </c>
      <c r="G248" s="131">
        <f>IF(PT_kom!F252=0," ",PT_kom!F252)</f>
        <v>25</v>
      </c>
      <c r="H248" s="131">
        <f>IF(PT_kom!G252=0," ",PT_kom!G252)</f>
        <v>9</v>
      </c>
      <c r="I248" s="131">
        <f>IF(PT_kom!H252=0," ",PT_kom!H252)</f>
        <v>6</v>
      </c>
      <c r="J248" s="131">
        <f>IF(PT_kom!I252=0," ",PT_kom!I252)</f>
        <v>128</v>
      </c>
      <c r="K248" s="130" t="str">
        <f>IF(PT_kom!J252=0," ",PT_kom!J252)</f>
        <v xml:space="preserve"> </v>
      </c>
      <c r="L248" s="130" t="str">
        <f>IF(PT_kom!K252=0," ",PT_kom!K252)</f>
        <v>1426 Luster (2007)</v>
      </c>
      <c r="M248" s="132">
        <f>IF(PT_kom!L252=0," ",PT_kom!L252)</f>
        <v>1.5625E-2</v>
      </c>
      <c r="N248" s="132">
        <f>IF(PT_kom!M252=0," ",PT_kom!M252)</f>
        <v>0.4375</v>
      </c>
      <c r="O248" s="132">
        <f>IF(PT_kom!N252=0," ",PT_kom!N252)</f>
        <v>4.6875E-2</v>
      </c>
      <c r="P248" s="132">
        <f>IF(PT_kom!O252=0," ",PT_kom!O252)</f>
        <v>0.1875</v>
      </c>
      <c r="Q248" s="132">
        <f>IF(PT_kom!P252=0," ",PT_kom!P252)</f>
        <v>0.1953125</v>
      </c>
      <c r="R248" s="132">
        <f>IF(PT_kom!Q252=0," ",PT_kom!Q252)</f>
        <v>7.03125E-2</v>
      </c>
      <c r="S248" s="132">
        <f>IF(PT_kom!R252=0," ",PT_kom!R252)</f>
        <v>4.6875E-2</v>
      </c>
      <c r="T248" s="132">
        <f>IF(PT_kom!S252=0," ",PT_kom!S252)</f>
        <v>1</v>
      </c>
      <c r="U248" s="60" t="str">
        <f>IF(PT_kom!T252=0," ",PT_kom!T252)</f>
        <v xml:space="preserve"> </v>
      </c>
    </row>
    <row r="249" spans="2:21">
      <c r="B249" s="130" t="str">
        <f>IF(PT_kom!A253=0," ",PT_kom!A253)</f>
        <v>1428 Askvoll (2003)</v>
      </c>
      <c r="C249" s="131">
        <f>IF(PT_kom!B253=0," ",PT_kom!B253)</f>
        <v>25</v>
      </c>
      <c r="D249" s="131">
        <f>IF(PT_kom!C253=0," ",PT_kom!C253)</f>
        <v>40</v>
      </c>
      <c r="E249" s="131">
        <f>IF(PT_kom!D253=0," ",PT_kom!D253)</f>
        <v>28</v>
      </c>
      <c r="F249" s="131">
        <f>IF(PT_kom!E253=0," ",PT_kom!E253)</f>
        <v>42</v>
      </c>
      <c r="G249" s="131">
        <f>IF(PT_kom!F253=0," ",PT_kom!F253)</f>
        <v>69</v>
      </c>
      <c r="H249" s="131">
        <f>IF(PT_kom!G253=0," ",PT_kom!G253)</f>
        <v>1</v>
      </c>
      <c r="I249" s="131">
        <f>IF(PT_kom!H253=0," ",PT_kom!H253)</f>
        <v>1</v>
      </c>
      <c r="J249" s="131">
        <f>IF(PT_kom!I253=0," ",PT_kom!I253)</f>
        <v>206</v>
      </c>
      <c r="K249" s="130" t="str">
        <f>IF(PT_kom!J253=0," ",PT_kom!J253)</f>
        <v xml:space="preserve"> </v>
      </c>
      <c r="L249" s="130" t="str">
        <f>IF(PT_kom!K253=0," ",PT_kom!K253)</f>
        <v>1428 Askvoll (2003)</v>
      </c>
      <c r="M249" s="132">
        <f>IF(PT_kom!L253=0," ",PT_kom!L253)</f>
        <v>0.12135922330097088</v>
      </c>
      <c r="N249" s="132">
        <f>IF(PT_kom!M253=0," ",PT_kom!M253)</f>
        <v>0.1941747572815534</v>
      </c>
      <c r="O249" s="132">
        <f>IF(PT_kom!N253=0," ",PT_kom!N253)</f>
        <v>0.13592233009708737</v>
      </c>
      <c r="P249" s="132">
        <f>IF(PT_kom!O253=0," ",PT_kom!O253)</f>
        <v>0.20388349514563106</v>
      </c>
      <c r="Q249" s="132">
        <f>IF(PT_kom!P253=0," ",PT_kom!P253)</f>
        <v>0.33495145631067963</v>
      </c>
      <c r="R249" s="132">
        <f>IF(PT_kom!Q253=0," ",PT_kom!Q253)</f>
        <v>4.8543689320388345E-3</v>
      </c>
      <c r="S249" s="132">
        <f>IF(PT_kom!R253=0," ",PT_kom!R253)</f>
        <v>4.8543689320388345E-3</v>
      </c>
      <c r="T249" s="132">
        <f>IF(PT_kom!S253=0," ",PT_kom!S253)</f>
        <v>1</v>
      </c>
      <c r="U249" s="60" t="str">
        <f>IF(PT_kom!T253=0," ",PT_kom!T253)</f>
        <v xml:space="preserve"> </v>
      </c>
    </row>
    <row r="250" spans="2:21">
      <c r="B250" s="130" t="str">
        <f>IF(PT_kom!A254=0," ",PT_kom!A254)</f>
        <v>1429 Fjaler (2007)</v>
      </c>
      <c r="C250" s="131">
        <f>IF(PT_kom!B254=0," ",PT_kom!B254)</f>
        <v>8</v>
      </c>
      <c r="D250" s="131">
        <f>IF(PT_kom!C254=0," ",PT_kom!C254)</f>
        <v>28</v>
      </c>
      <c r="E250" s="131">
        <f>IF(PT_kom!D254=0," ",PT_kom!D254)</f>
        <v>5</v>
      </c>
      <c r="F250" s="131">
        <f>IF(PT_kom!E254=0," ",PT_kom!E254)</f>
        <v>32</v>
      </c>
      <c r="G250" s="131">
        <f>IF(PT_kom!F254=0," ",PT_kom!F254)</f>
        <v>23</v>
      </c>
      <c r="H250" s="131">
        <f>IF(PT_kom!G254=0," ",PT_kom!G254)</f>
        <v>9</v>
      </c>
      <c r="I250" s="131">
        <f>IF(PT_kom!H254=0," ",PT_kom!H254)</f>
        <v>3</v>
      </c>
      <c r="J250" s="131">
        <f>IF(PT_kom!I254=0," ",PT_kom!I254)</f>
        <v>108</v>
      </c>
      <c r="K250" s="130" t="str">
        <f>IF(PT_kom!J254=0," ",PT_kom!J254)</f>
        <v xml:space="preserve"> </v>
      </c>
      <c r="L250" s="130" t="str">
        <f>IF(PT_kom!K254=0," ",PT_kom!K254)</f>
        <v>1429 Fjaler (2007)</v>
      </c>
      <c r="M250" s="132">
        <f>IF(PT_kom!L254=0," ",PT_kom!L254)</f>
        <v>7.407407407407407E-2</v>
      </c>
      <c r="N250" s="132">
        <f>IF(PT_kom!M254=0," ",PT_kom!M254)</f>
        <v>0.25925925925925924</v>
      </c>
      <c r="O250" s="132">
        <f>IF(PT_kom!N254=0," ",PT_kom!N254)</f>
        <v>4.6296296296296294E-2</v>
      </c>
      <c r="P250" s="132">
        <f>IF(PT_kom!O254=0," ",PT_kom!O254)</f>
        <v>0.29629629629629628</v>
      </c>
      <c r="Q250" s="132">
        <f>IF(PT_kom!P254=0," ",PT_kom!P254)</f>
        <v>0.21296296296296297</v>
      </c>
      <c r="R250" s="132">
        <f>IF(PT_kom!Q254=0," ",PT_kom!Q254)</f>
        <v>8.3333333333333329E-2</v>
      </c>
      <c r="S250" s="132">
        <f>IF(PT_kom!R254=0," ",PT_kom!R254)</f>
        <v>2.7777777777777776E-2</v>
      </c>
      <c r="T250" s="132">
        <f>IF(PT_kom!S254=0," ",PT_kom!S254)</f>
        <v>1</v>
      </c>
      <c r="U250" s="60" t="str">
        <f>IF(PT_kom!T254=0," ",PT_kom!T254)</f>
        <v xml:space="preserve"> </v>
      </c>
    </row>
    <row r="251" spans="2:21">
      <c r="B251" s="130" t="str">
        <f>IF(PT_kom!A255=0," ",PT_kom!A255)</f>
        <v>1430 Gaular (2003)</v>
      </c>
      <c r="C251" s="131">
        <f>IF(PT_kom!B255=0," ",PT_kom!B255)</f>
        <v>12</v>
      </c>
      <c r="D251" s="131">
        <f>IF(PT_kom!C255=0," ",PT_kom!C255)</f>
        <v>27</v>
      </c>
      <c r="E251" s="131">
        <f>IF(PT_kom!D255=0," ",PT_kom!D255)</f>
        <v>3</v>
      </c>
      <c r="F251" s="131">
        <f>IF(PT_kom!E255=0," ",PT_kom!E255)</f>
        <v>12</v>
      </c>
      <c r="G251" s="131">
        <f>IF(PT_kom!F255=0," ",PT_kom!F255)</f>
        <v>53</v>
      </c>
      <c r="H251" s="131">
        <f>IF(PT_kom!G255=0," ",PT_kom!G255)</f>
        <v>18</v>
      </c>
      <c r="I251" s="131" t="str">
        <f>IF(PT_kom!H255=0," ",PT_kom!H255)</f>
        <v xml:space="preserve"> </v>
      </c>
      <c r="J251" s="131">
        <f>IF(PT_kom!I255=0," ",PT_kom!I255)</f>
        <v>125</v>
      </c>
      <c r="K251" s="130" t="str">
        <f>IF(PT_kom!J255=0," ",PT_kom!J255)</f>
        <v xml:space="preserve"> </v>
      </c>
      <c r="L251" s="130" t="str">
        <f>IF(PT_kom!K255=0," ",PT_kom!K255)</f>
        <v>1430 Gaular (2003)</v>
      </c>
      <c r="M251" s="132">
        <f>IF(PT_kom!L255=0," ",PT_kom!L255)</f>
        <v>9.6000000000000002E-2</v>
      </c>
      <c r="N251" s="132">
        <f>IF(PT_kom!M255=0," ",PT_kom!M255)</f>
        <v>0.216</v>
      </c>
      <c r="O251" s="132">
        <f>IF(PT_kom!N255=0," ",PT_kom!N255)</f>
        <v>2.4E-2</v>
      </c>
      <c r="P251" s="132">
        <f>IF(PT_kom!O255=0," ",PT_kom!O255)</f>
        <v>9.6000000000000002E-2</v>
      </c>
      <c r="Q251" s="132">
        <f>IF(PT_kom!P255=0," ",PT_kom!P255)</f>
        <v>0.42399999999999999</v>
      </c>
      <c r="R251" s="132">
        <f>IF(PT_kom!Q255=0," ",PT_kom!Q255)</f>
        <v>0.14399999999999999</v>
      </c>
      <c r="S251" s="132" t="str">
        <f>IF(PT_kom!R255=0," ",PT_kom!R255)</f>
        <v xml:space="preserve"> </v>
      </c>
      <c r="T251" s="132">
        <f>IF(PT_kom!S255=0," ",PT_kom!S255)</f>
        <v>1</v>
      </c>
      <c r="U251" s="60" t="str">
        <f>IF(PT_kom!T255=0," ",PT_kom!T255)</f>
        <v xml:space="preserve"> </v>
      </c>
    </row>
    <row r="252" spans="2:21">
      <c r="B252" s="130" t="str">
        <f>IF(PT_kom!A256=0," ",PT_kom!A256)</f>
        <v>1431 Jølster (2006)</v>
      </c>
      <c r="C252" s="131">
        <f>IF(PT_kom!B256=0," ",PT_kom!B256)</f>
        <v>26</v>
      </c>
      <c r="D252" s="131">
        <f>IF(PT_kom!C256=0," ",PT_kom!C256)</f>
        <v>41</v>
      </c>
      <c r="E252" s="131">
        <f>IF(PT_kom!D256=0," ",PT_kom!D256)</f>
        <v>4</v>
      </c>
      <c r="F252" s="131">
        <f>IF(PT_kom!E256=0," ",PT_kom!E256)</f>
        <v>32</v>
      </c>
      <c r="G252" s="131">
        <f>IF(PT_kom!F256=0," ",PT_kom!F256)</f>
        <v>24</v>
      </c>
      <c r="H252" s="131">
        <f>IF(PT_kom!G256=0," ",PT_kom!G256)</f>
        <v>6</v>
      </c>
      <c r="I252" s="131">
        <f>IF(PT_kom!H256=0," ",PT_kom!H256)</f>
        <v>5</v>
      </c>
      <c r="J252" s="131">
        <f>IF(PT_kom!I256=0," ",PT_kom!I256)</f>
        <v>138</v>
      </c>
      <c r="K252" s="130" t="str">
        <f>IF(PT_kom!J256=0," ",PT_kom!J256)</f>
        <v xml:space="preserve"> </v>
      </c>
      <c r="L252" s="130" t="str">
        <f>IF(PT_kom!K256=0," ",PT_kom!K256)</f>
        <v>1431 Jølster (2006)</v>
      </c>
      <c r="M252" s="132">
        <f>IF(PT_kom!L256=0," ",PT_kom!L256)</f>
        <v>0.18840579710144928</v>
      </c>
      <c r="N252" s="132">
        <f>IF(PT_kom!M256=0," ",PT_kom!M256)</f>
        <v>0.29710144927536231</v>
      </c>
      <c r="O252" s="132">
        <f>IF(PT_kom!N256=0," ",PT_kom!N256)</f>
        <v>2.8985507246376812E-2</v>
      </c>
      <c r="P252" s="132">
        <f>IF(PT_kom!O256=0," ",PT_kom!O256)</f>
        <v>0.2318840579710145</v>
      </c>
      <c r="Q252" s="132">
        <f>IF(PT_kom!P256=0," ",PT_kom!P256)</f>
        <v>0.17391304347826086</v>
      </c>
      <c r="R252" s="132">
        <f>IF(PT_kom!Q256=0," ",PT_kom!Q256)</f>
        <v>4.3478260869565216E-2</v>
      </c>
      <c r="S252" s="132">
        <f>IF(PT_kom!R256=0," ",PT_kom!R256)</f>
        <v>3.6231884057971016E-2</v>
      </c>
      <c r="T252" s="132">
        <f>IF(PT_kom!S256=0," ",PT_kom!S256)</f>
        <v>1</v>
      </c>
      <c r="U252" s="60" t="str">
        <f>IF(PT_kom!T256=0," ",PT_kom!T256)</f>
        <v xml:space="preserve"> </v>
      </c>
    </row>
    <row r="253" spans="2:21">
      <c r="B253" s="130" t="str">
        <f>IF(PT_kom!A257=0," ",PT_kom!A257)</f>
        <v>1432 Førde (2007)</v>
      </c>
      <c r="C253" s="131">
        <f>IF(PT_kom!B257=0," ",PT_kom!B257)</f>
        <v>28</v>
      </c>
      <c r="D253" s="131">
        <f>IF(PT_kom!C257=0," ",PT_kom!C257)</f>
        <v>140</v>
      </c>
      <c r="E253" s="131">
        <f>IF(PT_kom!D257=0," ",PT_kom!D257)</f>
        <v>2</v>
      </c>
      <c r="F253" s="131">
        <f>IF(PT_kom!E257=0," ",PT_kom!E257)</f>
        <v>23</v>
      </c>
      <c r="G253" s="131">
        <f>IF(PT_kom!F257=0," ",PT_kom!F257)</f>
        <v>56</v>
      </c>
      <c r="H253" s="131">
        <f>IF(PT_kom!G257=0," ",PT_kom!G257)</f>
        <v>68</v>
      </c>
      <c r="I253" s="131">
        <f>IF(PT_kom!H257=0," ",PT_kom!H257)</f>
        <v>25</v>
      </c>
      <c r="J253" s="131">
        <f>IF(PT_kom!I257=0," ",PT_kom!I257)</f>
        <v>342</v>
      </c>
      <c r="K253" s="130" t="str">
        <f>IF(PT_kom!J257=0," ",PT_kom!J257)</f>
        <v xml:space="preserve"> </v>
      </c>
      <c r="L253" s="130" t="str">
        <f>IF(PT_kom!K257=0," ",PT_kom!K257)</f>
        <v>1432 Førde (2007)</v>
      </c>
      <c r="M253" s="132">
        <f>IF(PT_kom!L257=0," ",PT_kom!L257)</f>
        <v>8.1871345029239762E-2</v>
      </c>
      <c r="N253" s="132">
        <f>IF(PT_kom!M257=0," ",PT_kom!M257)</f>
        <v>0.40935672514619881</v>
      </c>
      <c r="O253" s="132">
        <f>IF(PT_kom!N257=0," ",PT_kom!N257)</f>
        <v>5.8479532163742687E-3</v>
      </c>
      <c r="P253" s="132">
        <f>IF(PT_kom!O257=0," ",PT_kom!O257)</f>
        <v>6.725146198830409E-2</v>
      </c>
      <c r="Q253" s="132">
        <f>IF(PT_kom!P257=0," ",PT_kom!P257)</f>
        <v>0.16374269005847952</v>
      </c>
      <c r="R253" s="132">
        <f>IF(PT_kom!Q257=0," ",PT_kom!Q257)</f>
        <v>0.19883040935672514</v>
      </c>
      <c r="S253" s="132">
        <f>IF(PT_kom!R257=0," ",PT_kom!R257)</f>
        <v>7.3099415204678359E-2</v>
      </c>
      <c r="T253" s="132">
        <f>IF(PT_kom!S257=0," ",PT_kom!S257)</f>
        <v>1</v>
      </c>
      <c r="U253" s="60" t="str">
        <f>IF(PT_kom!T257=0," ",PT_kom!T257)</f>
        <v xml:space="preserve"> </v>
      </c>
    </row>
    <row r="254" spans="2:21">
      <c r="B254" s="130" t="str">
        <f>IF(PT_kom!A258=0," ",PT_kom!A258)</f>
        <v>1433 Naustdal (2004)</v>
      </c>
      <c r="C254" s="131">
        <f>IF(PT_kom!B258=0," ",PT_kom!B258)</f>
        <v>11</v>
      </c>
      <c r="D254" s="131">
        <f>IF(PT_kom!C258=0," ",PT_kom!C258)</f>
        <v>35</v>
      </c>
      <c r="E254" s="131">
        <f>IF(PT_kom!D258=0," ",PT_kom!D258)</f>
        <v>2</v>
      </c>
      <c r="F254" s="131">
        <f>IF(PT_kom!E258=0," ",PT_kom!E258)</f>
        <v>15</v>
      </c>
      <c r="G254" s="131">
        <f>IF(PT_kom!F258=0," ",PT_kom!F258)</f>
        <v>43</v>
      </c>
      <c r="H254" s="131">
        <f>IF(PT_kom!G258=0," ",PT_kom!G258)</f>
        <v>8</v>
      </c>
      <c r="I254" s="131">
        <f>IF(PT_kom!H258=0," ",PT_kom!H258)</f>
        <v>2</v>
      </c>
      <c r="J254" s="131">
        <f>IF(PT_kom!I258=0," ",PT_kom!I258)</f>
        <v>116</v>
      </c>
      <c r="K254" s="130" t="str">
        <f>IF(PT_kom!J258=0," ",PT_kom!J258)</f>
        <v xml:space="preserve"> </v>
      </c>
      <c r="L254" s="130" t="str">
        <f>IF(PT_kom!K258=0," ",PT_kom!K258)</f>
        <v>1433 Naustdal (2004)</v>
      </c>
      <c r="M254" s="132">
        <f>IF(PT_kom!L258=0," ",PT_kom!L258)</f>
        <v>9.4827586206896547E-2</v>
      </c>
      <c r="N254" s="132">
        <f>IF(PT_kom!M258=0," ",PT_kom!M258)</f>
        <v>0.30172413793103448</v>
      </c>
      <c r="O254" s="132">
        <f>IF(PT_kom!N258=0," ",PT_kom!N258)</f>
        <v>1.7241379310344827E-2</v>
      </c>
      <c r="P254" s="132">
        <f>IF(PT_kom!O258=0," ",PT_kom!O258)</f>
        <v>0.12931034482758622</v>
      </c>
      <c r="Q254" s="132">
        <f>IF(PT_kom!P258=0," ",PT_kom!P258)</f>
        <v>0.37068965517241381</v>
      </c>
      <c r="R254" s="132">
        <f>IF(PT_kom!Q258=0," ",PT_kom!Q258)</f>
        <v>6.8965517241379309E-2</v>
      </c>
      <c r="S254" s="132">
        <f>IF(PT_kom!R258=0," ",PT_kom!R258)</f>
        <v>1.7241379310344827E-2</v>
      </c>
      <c r="T254" s="132">
        <f>IF(PT_kom!S258=0," ",PT_kom!S258)</f>
        <v>1</v>
      </c>
      <c r="U254" s="60" t="str">
        <f>IF(PT_kom!T258=0," ",PT_kom!T258)</f>
        <v xml:space="preserve"> </v>
      </c>
    </row>
    <row r="255" spans="2:21">
      <c r="B255" s="130" t="str">
        <f>IF(PT_kom!A259=0," ",PT_kom!A259)</f>
        <v>1438 Bremanger (2007)</v>
      </c>
      <c r="C255" s="131">
        <f>IF(PT_kom!B259=0," ",PT_kom!B259)</f>
        <v>4</v>
      </c>
      <c r="D255" s="131">
        <f>IF(PT_kom!C259=0," ",PT_kom!C259)</f>
        <v>24</v>
      </c>
      <c r="E255" s="131">
        <f>IF(PT_kom!D259=0," ",PT_kom!D259)</f>
        <v>15</v>
      </c>
      <c r="F255" s="131">
        <f>IF(PT_kom!E259=0," ",PT_kom!E259)</f>
        <v>4</v>
      </c>
      <c r="G255" s="131">
        <f>IF(PT_kom!F259=0," ",PT_kom!F259)</f>
        <v>16</v>
      </c>
      <c r="H255" s="131">
        <f>IF(PT_kom!G259=0," ",PT_kom!G259)</f>
        <v>1</v>
      </c>
      <c r="I255" s="131">
        <f>IF(PT_kom!H259=0," ",PT_kom!H259)</f>
        <v>1</v>
      </c>
      <c r="J255" s="131">
        <f>IF(PT_kom!I259=0," ",PT_kom!I259)</f>
        <v>65</v>
      </c>
      <c r="K255" s="130" t="str">
        <f>IF(PT_kom!J259=0," ",PT_kom!J259)</f>
        <v xml:space="preserve"> </v>
      </c>
      <c r="L255" s="130" t="str">
        <f>IF(PT_kom!K259=0," ",PT_kom!K259)</f>
        <v>1438 Bremanger (2007)</v>
      </c>
      <c r="M255" s="132">
        <f>IF(PT_kom!L259=0," ",PT_kom!L259)</f>
        <v>6.1538461538461542E-2</v>
      </c>
      <c r="N255" s="132">
        <f>IF(PT_kom!M259=0," ",PT_kom!M259)</f>
        <v>0.36923076923076925</v>
      </c>
      <c r="O255" s="132">
        <f>IF(PT_kom!N259=0," ",PT_kom!N259)</f>
        <v>0.23076923076923078</v>
      </c>
      <c r="P255" s="132">
        <f>IF(PT_kom!O259=0," ",PT_kom!O259)</f>
        <v>6.1538461538461542E-2</v>
      </c>
      <c r="Q255" s="132">
        <f>IF(PT_kom!P259=0," ",PT_kom!P259)</f>
        <v>0.24615384615384617</v>
      </c>
      <c r="R255" s="132">
        <f>IF(PT_kom!Q259=0," ",PT_kom!Q259)</f>
        <v>1.5384615384615385E-2</v>
      </c>
      <c r="S255" s="132">
        <f>IF(PT_kom!R259=0," ",PT_kom!R259)</f>
        <v>1.5384615384615385E-2</v>
      </c>
      <c r="T255" s="132">
        <f>IF(PT_kom!S259=0," ",PT_kom!S259)</f>
        <v>1</v>
      </c>
      <c r="U255" s="60" t="str">
        <f>IF(PT_kom!T259=0," ",PT_kom!T259)</f>
        <v xml:space="preserve"> </v>
      </c>
    </row>
    <row r="256" spans="2:21">
      <c r="B256" s="130" t="str">
        <f>IF(PT_kom!A260=0," ",PT_kom!A260)</f>
        <v>1439 Vågsøy (2008)</v>
      </c>
      <c r="C256" s="131">
        <f>IF(PT_kom!B260=0," ",PT_kom!B260)</f>
        <v>3</v>
      </c>
      <c r="D256" s="131">
        <f>IF(PT_kom!C260=0," ",PT_kom!C260)</f>
        <v>29</v>
      </c>
      <c r="E256" s="131">
        <f>IF(PT_kom!D260=0," ",PT_kom!D260)</f>
        <v>3</v>
      </c>
      <c r="F256" s="131">
        <f>IF(PT_kom!E260=0," ",PT_kom!E260)</f>
        <v>1</v>
      </c>
      <c r="G256" s="131" t="str">
        <f>IF(PT_kom!F260=0," ",PT_kom!F260)</f>
        <v xml:space="preserve"> </v>
      </c>
      <c r="H256" s="131" t="str">
        <f>IF(PT_kom!G260=0," ",PT_kom!G260)</f>
        <v xml:space="preserve"> </v>
      </c>
      <c r="I256" s="131">
        <f>IF(PT_kom!H260=0," ",PT_kom!H260)</f>
        <v>3</v>
      </c>
      <c r="J256" s="131">
        <f>IF(PT_kom!I260=0," ",PT_kom!I260)</f>
        <v>39</v>
      </c>
      <c r="K256" s="130" t="str">
        <f>IF(PT_kom!J260=0," ",PT_kom!J260)</f>
        <v xml:space="preserve"> </v>
      </c>
      <c r="L256" s="130" t="str">
        <f>IF(PT_kom!K260=0," ",PT_kom!K260)</f>
        <v>1439 Vågsøy (2008)</v>
      </c>
      <c r="M256" s="132">
        <f>IF(PT_kom!L260=0," ",PT_kom!L260)</f>
        <v>7.6923076923076927E-2</v>
      </c>
      <c r="N256" s="132">
        <f>IF(PT_kom!M260=0," ",PT_kom!M260)</f>
        <v>0.74358974358974361</v>
      </c>
      <c r="O256" s="132">
        <f>IF(PT_kom!N260=0," ",PT_kom!N260)</f>
        <v>7.6923076923076927E-2</v>
      </c>
      <c r="P256" s="132">
        <f>IF(PT_kom!O260=0," ",PT_kom!O260)</f>
        <v>2.564102564102564E-2</v>
      </c>
      <c r="Q256" s="132" t="str">
        <f>IF(PT_kom!P260=0," ",PT_kom!P260)</f>
        <v xml:space="preserve"> </v>
      </c>
      <c r="R256" s="132" t="str">
        <f>IF(PT_kom!Q260=0," ",PT_kom!Q260)</f>
        <v xml:space="preserve"> </v>
      </c>
      <c r="S256" s="132">
        <f>IF(PT_kom!R260=0," ",PT_kom!R260)</f>
        <v>7.6923076923076927E-2</v>
      </c>
      <c r="T256" s="132">
        <f>IF(PT_kom!S260=0," ",PT_kom!S260)</f>
        <v>1</v>
      </c>
      <c r="U256" s="60" t="str">
        <f>IF(PT_kom!T260=0," ",PT_kom!T260)</f>
        <v xml:space="preserve"> </v>
      </c>
    </row>
    <row r="257" spans="2:21">
      <c r="B257" s="130" t="str">
        <f>IF(PT_kom!A261=0," ",PT_kom!A261)</f>
        <v>1441 Selje (2006)</v>
      </c>
      <c r="C257" s="131">
        <f>IF(PT_kom!B261=0," ",PT_kom!B261)</f>
        <v>1</v>
      </c>
      <c r="D257" s="131">
        <f>IF(PT_kom!C261=0," ",PT_kom!C261)</f>
        <v>25</v>
      </c>
      <c r="E257" s="131">
        <f>IF(PT_kom!D261=0," ",PT_kom!D261)</f>
        <v>1</v>
      </c>
      <c r="F257" s="131">
        <f>IF(PT_kom!E261=0," ",PT_kom!E261)</f>
        <v>8</v>
      </c>
      <c r="G257" s="131" t="str">
        <f>IF(PT_kom!F261=0," ",PT_kom!F261)</f>
        <v xml:space="preserve"> </v>
      </c>
      <c r="H257" s="131" t="str">
        <f>IF(PT_kom!G261=0," ",PT_kom!G261)</f>
        <v xml:space="preserve"> </v>
      </c>
      <c r="I257" s="131" t="str">
        <f>IF(PT_kom!H261=0," ",PT_kom!H261)</f>
        <v xml:space="preserve"> </v>
      </c>
      <c r="J257" s="131">
        <f>IF(PT_kom!I261=0," ",PT_kom!I261)</f>
        <v>35</v>
      </c>
      <c r="K257" s="130" t="str">
        <f>IF(PT_kom!J261=0," ",PT_kom!J261)</f>
        <v xml:space="preserve"> </v>
      </c>
      <c r="L257" s="130" t="str">
        <f>IF(PT_kom!K261=0," ",PT_kom!K261)</f>
        <v>1441 Selje (2006)</v>
      </c>
      <c r="M257" s="132">
        <f>IF(PT_kom!L261=0," ",PT_kom!L261)</f>
        <v>2.8571428571428571E-2</v>
      </c>
      <c r="N257" s="132">
        <f>IF(PT_kom!M261=0," ",PT_kom!M261)</f>
        <v>0.7142857142857143</v>
      </c>
      <c r="O257" s="132">
        <f>IF(PT_kom!N261=0," ",PT_kom!N261)</f>
        <v>2.8571428571428571E-2</v>
      </c>
      <c r="P257" s="132">
        <f>IF(PT_kom!O261=0," ",PT_kom!O261)</f>
        <v>0.22857142857142856</v>
      </c>
      <c r="Q257" s="132" t="str">
        <f>IF(PT_kom!P261=0," ",PT_kom!P261)</f>
        <v xml:space="preserve"> </v>
      </c>
      <c r="R257" s="132" t="str">
        <f>IF(PT_kom!Q261=0," ",PT_kom!Q261)</f>
        <v xml:space="preserve"> </v>
      </c>
      <c r="S257" s="132" t="str">
        <f>IF(PT_kom!R261=0," ",PT_kom!R261)</f>
        <v xml:space="preserve"> </v>
      </c>
      <c r="T257" s="132">
        <f>IF(PT_kom!S261=0," ",PT_kom!S261)</f>
        <v>1</v>
      </c>
      <c r="U257" s="60" t="str">
        <f>IF(PT_kom!T261=0," ",PT_kom!T261)</f>
        <v xml:space="preserve"> </v>
      </c>
    </row>
    <row r="258" spans="2:21">
      <c r="B258" s="130" t="str">
        <f>IF(PT_kom!A262=0," ",PT_kom!A262)</f>
        <v>1443 Eid (2006)</v>
      </c>
      <c r="C258" s="131">
        <f>IF(PT_kom!B262=0," ",PT_kom!B262)</f>
        <v>25</v>
      </c>
      <c r="D258" s="131">
        <f>IF(PT_kom!C262=0," ",PT_kom!C262)</f>
        <v>71</v>
      </c>
      <c r="E258" s="131">
        <f>IF(PT_kom!D262=0," ",PT_kom!D262)</f>
        <v>6</v>
      </c>
      <c r="F258" s="131">
        <f>IF(PT_kom!E262=0," ",PT_kom!E262)</f>
        <v>14</v>
      </c>
      <c r="G258" s="131">
        <f>IF(PT_kom!F262=0," ",PT_kom!F262)</f>
        <v>29</v>
      </c>
      <c r="H258" s="131">
        <f>IF(PT_kom!G262=0," ",PT_kom!G262)</f>
        <v>13</v>
      </c>
      <c r="I258" s="131">
        <f>IF(PT_kom!H262=0," ",PT_kom!H262)</f>
        <v>7</v>
      </c>
      <c r="J258" s="131">
        <f>IF(PT_kom!I262=0," ",PT_kom!I262)</f>
        <v>165</v>
      </c>
      <c r="K258" s="130" t="str">
        <f>IF(PT_kom!J262=0," ",PT_kom!J262)</f>
        <v xml:space="preserve"> </v>
      </c>
      <c r="L258" s="130" t="str">
        <f>IF(PT_kom!K262=0," ",PT_kom!K262)</f>
        <v>1443 Eid (2006)</v>
      </c>
      <c r="M258" s="132">
        <f>IF(PT_kom!L262=0," ",PT_kom!L262)</f>
        <v>0.15151515151515152</v>
      </c>
      <c r="N258" s="132">
        <f>IF(PT_kom!M262=0," ",PT_kom!M262)</f>
        <v>0.4303030303030303</v>
      </c>
      <c r="O258" s="132">
        <f>IF(PT_kom!N262=0," ",PT_kom!N262)</f>
        <v>3.6363636363636362E-2</v>
      </c>
      <c r="P258" s="132">
        <f>IF(PT_kom!O262=0," ",PT_kom!O262)</f>
        <v>8.4848484848484854E-2</v>
      </c>
      <c r="Q258" s="132">
        <f>IF(PT_kom!P262=0," ",PT_kom!P262)</f>
        <v>0.17575757575757575</v>
      </c>
      <c r="R258" s="132">
        <f>IF(PT_kom!Q262=0," ",PT_kom!Q262)</f>
        <v>7.8787878787878782E-2</v>
      </c>
      <c r="S258" s="132">
        <f>IF(PT_kom!R262=0," ",PT_kom!R262)</f>
        <v>4.2424242424242427E-2</v>
      </c>
      <c r="T258" s="132">
        <f>IF(PT_kom!S262=0," ",PT_kom!S262)</f>
        <v>1</v>
      </c>
      <c r="U258" s="60" t="str">
        <f>IF(PT_kom!T262=0," ",PT_kom!T262)</f>
        <v xml:space="preserve"> </v>
      </c>
    </row>
    <row r="259" spans="2:21">
      <c r="B259" s="130" t="str">
        <f>IF(PT_kom!A263=0," ",PT_kom!A263)</f>
        <v>1444 Hornindal (2006)</v>
      </c>
      <c r="C259" s="131">
        <f>IF(PT_kom!B263=0," ",PT_kom!B263)</f>
        <v>2</v>
      </c>
      <c r="D259" s="131">
        <f>IF(PT_kom!C263=0," ",PT_kom!C263)</f>
        <v>8</v>
      </c>
      <c r="E259" s="131" t="str">
        <f>IF(PT_kom!D263=0," ",PT_kom!D263)</f>
        <v xml:space="preserve"> </v>
      </c>
      <c r="F259" s="131">
        <f>IF(PT_kom!E263=0," ",PT_kom!E263)</f>
        <v>11</v>
      </c>
      <c r="G259" s="131">
        <f>IF(PT_kom!F263=0," ",PT_kom!F263)</f>
        <v>35</v>
      </c>
      <c r="H259" s="131">
        <f>IF(PT_kom!G263=0," ",PT_kom!G263)</f>
        <v>14</v>
      </c>
      <c r="I259" s="131">
        <f>IF(PT_kom!H263=0," ",PT_kom!H263)</f>
        <v>1</v>
      </c>
      <c r="J259" s="131">
        <f>IF(PT_kom!I263=0," ",PT_kom!I263)</f>
        <v>71</v>
      </c>
      <c r="K259" s="130" t="str">
        <f>IF(PT_kom!J263=0," ",PT_kom!J263)</f>
        <v xml:space="preserve"> </v>
      </c>
      <c r="L259" s="130" t="str">
        <f>IF(PT_kom!K263=0," ",PT_kom!K263)</f>
        <v>1444 Hornindal (2006)</v>
      </c>
      <c r="M259" s="132">
        <f>IF(PT_kom!L263=0," ",PT_kom!L263)</f>
        <v>2.8169014084507043E-2</v>
      </c>
      <c r="N259" s="132">
        <f>IF(PT_kom!M263=0," ",PT_kom!M263)</f>
        <v>0.11267605633802817</v>
      </c>
      <c r="O259" s="132" t="str">
        <f>IF(PT_kom!N263=0," ",PT_kom!N263)</f>
        <v xml:space="preserve"> </v>
      </c>
      <c r="P259" s="132">
        <f>IF(PT_kom!O263=0," ",PT_kom!O263)</f>
        <v>0.15492957746478872</v>
      </c>
      <c r="Q259" s="132">
        <f>IF(PT_kom!P263=0," ",PT_kom!P263)</f>
        <v>0.49295774647887325</v>
      </c>
      <c r="R259" s="132">
        <f>IF(PT_kom!Q263=0," ",PT_kom!Q263)</f>
        <v>0.19718309859154928</v>
      </c>
      <c r="S259" s="132">
        <f>IF(PT_kom!R263=0," ",PT_kom!R263)</f>
        <v>1.4084507042253521E-2</v>
      </c>
      <c r="T259" s="132">
        <f>IF(PT_kom!S263=0," ",PT_kom!S263)</f>
        <v>1</v>
      </c>
      <c r="U259" s="60" t="str">
        <f>IF(PT_kom!T263=0," ",PT_kom!T263)</f>
        <v xml:space="preserve"> </v>
      </c>
    </row>
    <row r="260" spans="2:21">
      <c r="B260" s="130" t="str">
        <f>IF(PT_kom!A264=0," ",PT_kom!A264)</f>
        <v>1445 Gloppen (2005)</v>
      </c>
      <c r="C260" s="131">
        <f>IF(PT_kom!B264=0," ",PT_kom!B264)</f>
        <v>11</v>
      </c>
      <c r="D260" s="131">
        <f>IF(PT_kom!C264=0," ",PT_kom!C264)</f>
        <v>47</v>
      </c>
      <c r="E260" s="131">
        <f>IF(PT_kom!D264=0," ",PT_kom!D264)</f>
        <v>1</v>
      </c>
      <c r="F260" s="131">
        <f>IF(PT_kom!E264=0," ",PT_kom!E264)</f>
        <v>54</v>
      </c>
      <c r="G260" s="131">
        <f>IF(PT_kom!F264=0," ",PT_kom!F264)</f>
        <v>56</v>
      </c>
      <c r="H260" s="131">
        <f>IF(PT_kom!G264=0," ",PT_kom!G264)</f>
        <v>35</v>
      </c>
      <c r="I260" s="131">
        <f>IF(PT_kom!H264=0," ",PT_kom!H264)</f>
        <v>7</v>
      </c>
      <c r="J260" s="131">
        <f>IF(PT_kom!I264=0," ",PT_kom!I264)</f>
        <v>211</v>
      </c>
      <c r="K260" s="130" t="str">
        <f>IF(PT_kom!J264=0," ",PT_kom!J264)</f>
        <v xml:space="preserve"> </v>
      </c>
      <c r="L260" s="130" t="str">
        <f>IF(PT_kom!K264=0," ",PT_kom!K264)</f>
        <v>1445 Gloppen (2005)</v>
      </c>
      <c r="M260" s="132">
        <f>IF(PT_kom!L264=0," ",PT_kom!L264)</f>
        <v>5.2132701421800945E-2</v>
      </c>
      <c r="N260" s="132">
        <f>IF(PT_kom!M264=0," ",PT_kom!M264)</f>
        <v>0.22274881516587677</v>
      </c>
      <c r="O260" s="132">
        <f>IF(PT_kom!N264=0," ",PT_kom!N264)</f>
        <v>4.7393364928909956E-3</v>
      </c>
      <c r="P260" s="132">
        <f>IF(PT_kom!O264=0," ",PT_kom!O264)</f>
        <v>0.25592417061611372</v>
      </c>
      <c r="Q260" s="132">
        <f>IF(PT_kom!P264=0," ",PT_kom!P264)</f>
        <v>0.26540284360189575</v>
      </c>
      <c r="R260" s="132">
        <f>IF(PT_kom!Q264=0," ",PT_kom!Q264)</f>
        <v>0.16587677725118483</v>
      </c>
      <c r="S260" s="132">
        <f>IF(PT_kom!R264=0," ",PT_kom!R264)</f>
        <v>3.3175355450236969E-2</v>
      </c>
      <c r="T260" s="132">
        <f>IF(PT_kom!S264=0," ",PT_kom!S264)</f>
        <v>1</v>
      </c>
      <c r="U260" s="60" t="str">
        <f>IF(PT_kom!T264=0," ",PT_kom!T264)</f>
        <v xml:space="preserve"> </v>
      </c>
    </row>
    <row r="261" spans="2:21">
      <c r="B261" s="130" t="str">
        <f>IF(PT_kom!A265=0," ",PT_kom!A265)</f>
        <v>1449 Stryn (2006)</v>
      </c>
      <c r="C261" s="131">
        <f>IF(PT_kom!B265=0," ",PT_kom!B265)</f>
        <v>39</v>
      </c>
      <c r="D261" s="131">
        <f>IF(PT_kom!C265=0," ",PT_kom!C265)</f>
        <v>72</v>
      </c>
      <c r="E261" s="131">
        <f>IF(PT_kom!D265=0," ",PT_kom!D265)</f>
        <v>15</v>
      </c>
      <c r="F261" s="131">
        <f>IF(PT_kom!E265=0," ",PT_kom!E265)</f>
        <v>44</v>
      </c>
      <c r="G261" s="131">
        <f>IF(PT_kom!F265=0," ",PT_kom!F265)</f>
        <v>80</v>
      </c>
      <c r="H261" s="131">
        <f>IF(PT_kom!G265=0," ",PT_kom!G265)</f>
        <v>51</v>
      </c>
      <c r="I261" s="131">
        <f>IF(PT_kom!H265=0," ",PT_kom!H265)</f>
        <v>12</v>
      </c>
      <c r="J261" s="131">
        <f>IF(PT_kom!I265=0," ",PT_kom!I265)</f>
        <v>313</v>
      </c>
      <c r="K261" s="130" t="str">
        <f>IF(PT_kom!J265=0," ",PT_kom!J265)</f>
        <v xml:space="preserve"> </v>
      </c>
      <c r="L261" s="130" t="str">
        <f>IF(PT_kom!K265=0," ",PT_kom!K265)</f>
        <v>1449 Stryn (2006)</v>
      </c>
      <c r="M261" s="132">
        <f>IF(PT_kom!L265=0," ",PT_kom!L265)</f>
        <v>0.12460063897763578</v>
      </c>
      <c r="N261" s="132">
        <f>IF(PT_kom!M265=0," ",PT_kom!M265)</f>
        <v>0.23003194888178913</v>
      </c>
      <c r="O261" s="132">
        <f>IF(PT_kom!N265=0," ",PT_kom!N265)</f>
        <v>4.7923322683706068E-2</v>
      </c>
      <c r="P261" s="132">
        <f>IF(PT_kom!O265=0," ",PT_kom!O265)</f>
        <v>0.14057507987220447</v>
      </c>
      <c r="Q261" s="132">
        <f>IF(PT_kom!P265=0," ",PT_kom!P265)</f>
        <v>0.25559105431309903</v>
      </c>
      <c r="R261" s="132">
        <f>IF(PT_kom!Q265=0," ",PT_kom!Q265)</f>
        <v>0.16293929712460065</v>
      </c>
      <c r="S261" s="132">
        <f>IF(PT_kom!R265=0," ",PT_kom!R265)</f>
        <v>3.8338658146964855E-2</v>
      </c>
      <c r="T261" s="132">
        <f>IF(PT_kom!S265=0," ",PT_kom!S265)</f>
        <v>1</v>
      </c>
      <c r="U261" s="60" t="str">
        <f>IF(PT_kom!T265=0," ",PT_kom!T265)</f>
        <v xml:space="preserve"> </v>
      </c>
    </row>
    <row r="262" spans="2:21">
      <c r="B262" s="130" t="str">
        <f>IF(PT_kom!A266=0," ",PT_kom!A266)</f>
        <v>1502 Molde (2006)</v>
      </c>
      <c r="C262" s="131">
        <f>IF(PT_kom!B266=0," ",PT_kom!B266)</f>
        <v>18</v>
      </c>
      <c r="D262" s="131">
        <f>IF(PT_kom!C266=0," ",PT_kom!C266)</f>
        <v>62</v>
      </c>
      <c r="E262" s="131">
        <f>IF(PT_kom!D266=0," ",PT_kom!D266)</f>
        <v>15</v>
      </c>
      <c r="F262" s="131">
        <f>IF(PT_kom!E266=0," ",PT_kom!E266)</f>
        <v>48</v>
      </c>
      <c r="G262" s="131">
        <f>IF(PT_kom!F266=0," ",PT_kom!F266)</f>
        <v>15</v>
      </c>
      <c r="H262" s="131">
        <f>IF(PT_kom!G266=0," ",PT_kom!G266)</f>
        <v>13</v>
      </c>
      <c r="I262" s="131">
        <f>IF(PT_kom!H266=0," ",PT_kom!H266)</f>
        <v>14</v>
      </c>
      <c r="J262" s="131">
        <f>IF(PT_kom!I266=0," ",PT_kom!I266)</f>
        <v>185</v>
      </c>
      <c r="K262" s="130" t="str">
        <f>IF(PT_kom!J266=0," ",PT_kom!J266)</f>
        <v xml:space="preserve"> </v>
      </c>
      <c r="L262" s="130" t="str">
        <f>IF(PT_kom!K266=0," ",PT_kom!K266)</f>
        <v>1502 Molde (2006)</v>
      </c>
      <c r="M262" s="132">
        <f>IF(PT_kom!L266=0," ",PT_kom!L266)</f>
        <v>9.7297297297297303E-2</v>
      </c>
      <c r="N262" s="132">
        <f>IF(PT_kom!M266=0," ",PT_kom!M266)</f>
        <v>0.33513513513513515</v>
      </c>
      <c r="O262" s="132">
        <f>IF(PT_kom!N266=0," ",PT_kom!N266)</f>
        <v>8.1081081081081086E-2</v>
      </c>
      <c r="P262" s="132">
        <f>IF(PT_kom!O266=0," ",PT_kom!O266)</f>
        <v>0.25945945945945947</v>
      </c>
      <c r="Q262" s="132">
        <f>IF(PT_kom!P266=0," ",PT_kom!P266)</f>
        <v>8.1081081081081086E-2</v>
      </c>
      <c r="R262" s="132">
        <f>IF(PT_kom!Q266=0," ",PT_kom!Q266)</f>
        <v>7.0270270270270274E-2</v>
      </c>
      <c r="S262" s="132">
        <f>IF(PT_kom!R266=0," ",PT_kom!R266)</f>
        <v>7.567567567567568E-2</v>
      </c>
      <c r="T262" s="132">
        <f>IF(PT_kom!S266=0," ",PT_kom!S266)</f>
        <v>1</v>
      </c>
      <c r="U262" s="60" t="str">
        <f>IF(PT_kom!T266=0," ",PT_kom!T266)</f>
        <v xml:space="preserve"> </v>
      </c>
    </row>
    <row r="263" spans="2:21">
      <c r="B263" s="130" t="str">
        <f>IF(PT_kom!A267=0," ",PT_kom!A267)</f>
        <v>1504 Ålesund (2006)</v>
      </c>
      <c r="C263" s="131">
        <f>IF(PT_kom!B267=0," ",PT_kom!B267)</f>
        <v>19</v>
      </c>
      <c r="D263" s="131">
        <f>IF(PT_kom!C267=0," ",PT_kom!C267)</f>
        <v>221</v>
      </c>
      <c r="E263" s="131">
        <f>IF(PT_kom!D267=0," ",PT_kom!D267)</f>
        <v>3</v>
      </c>
      <c r="F263" s="131">
        <f>IF(PT_kom!E267=0," ",PT_kom!E267)</f>
        <v>1</v>
      </c>
      <c r="G263" s="131">
        <f>IF(PT_kom!F267=0," ",PT_kom!F267)</f>
        <v>47</v>
      </c>
      <c r="H263" s="131">
        <f>IF(PT_kom!G267=0," ",PT_kom!G267)</f>
        <v>40</v>
      </c>
      <c r="I263" s="131">
        <f>IF(PT_kom!H267=0," ",PT_kom!H267)</f>
        <v>16</v>
      </c>
      <c r="J263" s="131">
        <f>IF(PT_kom!I267=0," ",PT_kom!I267)</f>
        <v>347</v>
      </c>
      <c r="K263" s="130" t="str">
        <f>IF(PT_kom!J267=0," ",PT_kom!J267)</f>
        <v xml:space="preserve"> </v>
      </c>
      <c r="L263" s="130" t="str">
        <f>IF(PT_kom!K267=0," ",PT_kom!K267)</f>
        <v>1504 Ålesund (2006)</v>
      </c>
      <c r="M263" s="132">
        <f>IF(PT_kom!L267=0," ",PT_kom!L267)</f>
        <v>5.4755043227665709E-2</v>
      </c>
      <c r="N263" s="132">
        <f>IF(PT_kom!M267=0," ",PT_kom!M267)</f>
        <v>0.63688760806916422</v>
      </c>
      <c r="O263" s="132">
        <f>IF(PT_kom!N267=0," ",PT_kom!N267)</f>
        <v>8.6455331412103754E-3</v>
      </c>
      <c r="P263" s="132">
        <f>IF(PT_kom!O267=0," ",PT_kom!O267)</f>
        <v>2.881844380403458E-3</v>
      </c>
      <c r="Q263" s="132">
        <f>IF(PT_kom!P267=0," ",PT_kom!P267)</f>
        <v>0.13544668587896252</v>
      </c>
      <c r="R263" s="132">
        <f>IF(PT_kom!Q267=0," ",PT_kom!Q267)</f>
        <v>0.11527377521613832</v>
      </c>
      <c r="S263" s="132">
        <f>IF(PT_kom!R267=0," ",PT_kom!R267)</f>
        <v>4.6109510086455328E-2</v>
      </c>
      <c r="T263" s="132">
        <f>IF(PT_kom!S267=0," ",PT_kom!S267)</f>
        <v>1</v>
      </c>
      <c r="U263" s="60" t="str">
        <f>IF(PT_kom!T267=0," ",PT_kom!T267)</f>
        <v xml:space="preserve"> </v>
      </c>
    </row>
    <row r="264" spans="2:21">
      <c r="B264" s="130" t="str">
        <f>IF(PT_kom!A268=0," ",PT_kom!A268)</f>
        <v>1505 Kristiansund (2003)</v>
      </c>
      <c r="C264" s="131">
        <f>IF(PT_kom!B268=0," ",PT_kom!B268)</f>
        <v>2</v>
      </c>
      <c r="D264" s="131">
        <f>IF(PT_kom!C268=0," ",PT_kom!C268)</f>
        <v>71</v>
      </c>
      <c r="E264" s="131">
        <f>IF(PT_kom!D268=0," ",PT_kom!D268)</f>
        <v>4</v>
      </c>
      <c r="F264" s="131">
        <f>IF(PT_kom!E268=0," ",PT_kom!E268)</f>
        <v>6</v>
      </c>
      <c r="G264" s="131">
        <f>IF(PT_kom!F268=0," ",PT_kom!F268)</f>
        <v>14</v>
      </c>
      <c r="H264" s="131">
        <f>IF(PT_kom!G268=0," ",PT_kom!G268)</f>
        <v>63</v>
      </c>
      <c r="I264" s="131">
        <f>IF(PT_kom!H268=0," ",PT_kom!H268)</f>
        <v>29</v>
      </c>
      <c r="J264" s="131">
        <f>IF(PT_kom!I268=0," ",PT_kom!I268)</f>
        <v>189</v>
      </c>
      <c r="K264" s="130" t="str">
        <f>IF(PT_kom!J268=0," ",PT_kom!J268)</f>
        <v xml:space="preserve"> </v>
      </c>
      <c r="L264" s="130" t="str">
        <f>IF(PT_kom!K268=0," ",PT_kom!K268)</f>
        <v>1505 Kristiansund (2003)</v>
      </c>
      <c r="M264" s="132">
        <f>IF(PT_kom!L268=0," ",PT_kom!L268)</f>
        <v>1.0582010582010581E-2</v>
      </c>
      <c r="N264" s="132">
        <f>IF(PT_kom!M268=0," ",PT_kom!M268)</f>
        <v>0.37566137566137564</v>
      </c>
      <c r="O264" s="132">
        <f>IF(PT_kom!N268=0," ",PT_kom!N268)</f>
        <v>2.1164021164021163E-2</v>
      </c>
      <c r="P264" s="132">
        <f>IF(PT_kom!O268=0," ",PT_kom!O268)</f>
        <v>3.1746031746031744E-2</v>
      </c>
      <c r="Q264" s="132">
        <f>IF(PT_kom!P268=0," ",PT_kom!P268)</f>
        <v>7.407407407407407E-2</v>
      </c>
      <c r="R264" s="132">
        <f>IF(PT_kom!Q268=0," ",PT_kom!Q268)</f>
        <v>0.33333333333333331</v>
      </c>
      <c r="S264" s="132">
        <f>IF(PT_kom!R268=0," ",PT_kom!R268)</f>
        <v>0.15343915343915343</v>
      </c>
      <c r="T264" s="132">
        <f>IF(PT_kom!S268=0," ",PT_kom!S268)</f>
        <v>1</v>
      </c>
      <c r="U264" s="60" t="str">
        <f>IF(PT_kom!T268=0," ",PT_kom!T268)</f>
        <v xml:space="preserve"> </v>
      </c>
    </row>
    <row r="265" spans="2:21">
      <c r="B265" s="130" t="str">
        <f>IF(PT_kom!A269=0," ",PT_kom!A269)</f>
        <v>1511 Vanylven (2007)</v>
      </c>
      <c r="C265" s="131">
        <f>IF(PT_kom!B269=0," ",PT_kom!B269)</f>
        <v>3</v>
      </c>
      <c r="D265" s="131">
        <f>IF(PT_kom!C269=0," ",PT_kom!C269)</f>
        <v>43</v>
      </c>
      <c r="E265" s="131">
        <f>IF(PT_kom!D269=0," ",PT_kom!D269)</f>
        <v>2</v>
      </c>
      <c r="F265" s="131">
        <f>IF(PT_kom!E269=0," ",PT_kom!E269)</f>
        <v>17</v>
      </c>
      <c r="G265" s="131">
        <f>IF(PT_kom!F269=0," ",PT_kom!F269)</f>
        <v>29</v>
      </c>
      <c r="H265" s="131">
        <f>IF(PT_kom!G269=0," ",PT_kom!G269)</f>
        <v>29</v>
      </c>
      <c r="I265" s="131">
        <f>IF(PT_kom!H269=0," ",PT_kom!H269)</f>
        <v>5</v>
      </c>
      <c r="J265" s="131">
        <f>IF(PT_kom!I269=0," ",PT_kom!I269)</f>
        <v>128</v>
      </c>
      <c r="K265" s="130" t="str">
        <f>IF(PT_kom!J269=0," ",PT_kom!J269)</f>
        <v xml:space="preserve"> </v>
      </c>
      <c r="L265" s="130" t="str">
        <f>IF(PT_kom!K269=0," ",PT_kom!K269)</f>
        <v>1511 Vanylven (2007)</v>
      </c>
      <c r="M265" s="132">
        <f>IF(PT_kom!L269=0," ",PT_kom!L269)</f>
        <v>2.34375E-2</v>
      </c>
      <c r="N265" s="132">
        <f>IF(PT_kom!M269=0," ",PT_kom!M269)</f>
        <v>0.3359375</v>
      </c>
      <c r="O265" s="132">
        <f>IF(PT_kom!N269=0," ",PT_kom!N269)</f>
        <v>1.5625E-2</v>
      </c>
      <c r="P265" s="132">
        <f>IF(PT_kom!O269=0," ",PT_kom!O269)</f>
        <v>0.1328125</v>
      </c>
      <c r="Q265" s="132">
        <f>IF(PT_kom!P269=0," ",PT_kom!P269)</f>
        <v>0.2265625</v>
      </c>
      <c r="R265" s="132">
        <f>IF(PT_kom!Q269=0," ",PT_kom!Q269)</f>
        <v>0.2265625</v>
      </c>
      <c r="S265" s="132">
        <f>IF(PT_kom!R269=0," ",PT_kom!R269)</f>
        <v>3.90625E-2</v>
      </c>
      <c r="T265" s="132">
        <f>IF(PT_kom!S269=0," ",PT_kom!S269)</f>
        <v>1</v>
      </c>
      <c r="U265" s="60" t="str">
        <f>IF(PT_kom!T269=0," ",PT_kom!T269)</f>
        <v xml:space="preserve"> </v>
      </c>
    </row>
    <row r="266" spans="2:21">
      <c r="B266" s="130" t="str">
        <f>IF(PT_kom!A270=0," ",PT_kom!A270)</f>
        <v>1514 Sande (2006)</v>
      </c>
      <c r="C266" s="131">
        <f>IF(PT_kom!B270=0," ",PT_kom!B270)</f>
        <v>3</v>
      </c>
      <c r="D266" s="131">
        <f>IF(PT_kom!C270=0," ",PT_kom!C270)</f>
        <v>24</v>
      </c>
      <c r="E266" s="131">
        <f>IF(PT_kom!D270=0," ",PT_kom!D270)</f>
        <v>4</v>
      </c>
      <c r="F266" s="131">
        <f>IF(PT_kom!E270=0," ",PT_kom!E270)</f>
        <v>5</v>
      </c>
      <c r="G266" s="131">
        <f>IF(PT_kom!F270=0," ",PT_kom!F270)</f>
        <v>7</v>
      </c>
      <c r="H266" s="131">
        <f>IF(PT_kom!G270=0," ",PT_kom!G270)</f>
        <v>13</v>
      </c>
      <c r="I266" s="131">
        <f>IF(PT_kom!H270=0," ",PT_kom!H270)</f>
        <v>1</v>
      </c>
      <c r="J266" s="131">
        <f>IF(PT_kom!I270=0," ",PT_kom!I270)</f>
        <v>57</v>
      </c>
      <c r="K266" s="130" t="str">
        <f>IF(PT_kom!J270=0," ",PT_kom!J270)</f>
        <v xml:space="preserve"> </v>
      </c>
      <c r="L266" s="130" t="str">
        <f>IF(PT_kom!K270=0," ",PT_kom!K270)</f>
        <v>1514 Sande (2006)</v>
      </c>
      <c r="M266" s="132">
        <f>IF(PT_kom!L270=0," ",PT_kom!L270)</f>
        <v>5.2631578947368418E-2</v>
      </c>
      <c r="N266" s="132">
        <f>IF(PT_kom!M270=0," ",PT_kom!M270)</f>
        <v>0.42105263157894735</v>
      </c>
      <c r="O266" s="132">
        <f>IF(PT_kom!N270=0," ",PT_kom!N270)</f>
        <v>7.0175438596491224E-2</v>
      </c>
      <c r="P266" s="132">
        <f>IF(PT_kom!O270=0," ",PT_kom!O270)</f>
        <v>8.771929824561403E-2</v>
      </c>
      <c r="Q266" s="132">
        <f>IF(PT_kom!P270=0," ",PT_kom!P270)</f>
        <v>0.12280701754385964</v>
      </c>
      <c r="R266" s="132">
        <f>IF(PT_kom!Q270=0," ",PT_kom!Q270)</f>
        <v>0.22807017543859648</v>
      </c>
      <c r="S266" s="132">
        <f>IF(PT_kom!R270=0," ",PT_kom!R270)</f>
        <v>1.7543859649122806E-2</v>
      </c>
      <c r="T266" s="132">
        <f>IF(PT_kom!S270=0," ",PT_kom!S270)</f>
        <v>1</v>
      </c>
      <c r="U266" s="60" t="str">
        <f>IF(PT_kom!T270=0," ",PT_kom!T270)</f>
        <v xml:space="preserve"> </v>
      </c>
    </row>
    <row r="267" spans="2:21">
      <c r="B267" s="130" t="str">
        <f>IF(PT_kom!A271=0," ",PT_kom!A271)</f>
        <v>1515 Herøy (2006)</v>
      </c>
      <c r="C267" s="131">
        <f>IF(PT_kom!B271=0," ",PT_kom!B271)</f>
        <v>6</v>
      </c>
      <c r="D267" s="131">
        <f>IF(PT_kom!C271=0," ",PT_kom!C271)</f>
        <v>117</v>
      </c>
      <c r="E267" s="131">
        <f>IF(PT_kom!D271=0," ",PT_kom!D271)</f>
        <v>5</v>
      </c>
      <c r="F267" s="131">
        <f>IF(PT_kom!E271=0," ",PT_kom!E271)</f>
        <v>6</v>
      </c>
      <c r="G267" s="131">
        <f>IF(PT_kom!F271=0," ",PT_kom!F271)</f>
        <v>13</v>
      </c>
      <c r="H267" s="131">
        <f>IF(PT_kom!G271=0," ",PT_kom!G271)</f>
        <v>1</v>
      </c>
      <c r="I267" s="131">
        <f>IF(PT_kom!H271=0," ",PT_kom!H271)</f>
        <v>19</v>
      </c>
      <c r="J267" s="131">
        <f>IF(PT_kom!I271=0," ",PT_kom!I271)</f>
        <v>167</v>
      </c>
      <c r="K267" s="130" t="str">
        <f>IF(PT_kom!J271=0," ",PT_kom!J271)</f>
        <v xml:space="preserve"> </v>
      </c>
      <c r="L267" s="130" t="str">
        <f>IF(PT_kom!K271=0," ",PT_kom!K271)</f>
        <v>1515 Herøy (2006)</v>
      </c>
      <c r="M267" s="132">
        <f>IF(PT_kom!L271=0," ",PT_kom!L271)</f>
        <v>3.5928143712574849E-2</v>
      </c>
      <c r="N267" s="132">
        <f>IF(PT_kom!M271=0," ",PT_kom!M271)</f>
        <v>0.70059880239520955</v>
      </c>
      <c r="O267" s="132">
        <f>IF(PT_kom!N271=0," ",PT_kom!N271)</f>
        <v>2.9940119760479042E-2</v>
      </c>
      <c r="P267" s="132">
        <f>IF(PT_kom!O271=0," ",PT_kom!O271)</f>
        <v>3.5928143712574849E-2</v>
      </c>
      <c r="Q267" s="132">
        <f>IF(PT_kom!P271=0," ",PT_kom!P271)</f>
        <v>7.7844311377245512E-2</v>
      </c>
      <c r="R267" s="132">
        <f>IF(PT_kom!Q271=0," ",PT_kom!Q271)</f>
        <v>5.9880239520958087E-3</v>
      </c>
      <c r="S267" s="132">
        <f>IF(PT_kom!R271=0," ",PT_kom!R271)</f>
        <v>0.11377245508982035</v>
      </c>
      <c r="T267" s="132">
        <f>IF(PT_kom!S271=0," ",PT_kom!S271)</f>
        <v>1</v>
      </c>
      <c r="U267" s="60" t="str">
        <f>IF(PT_kom!T271=0," ",PT_kom!T271)</f>
        <v xml:space="preserve"> </v>
      </c>
    </row>
    <row r="268" spans="2:21">
      <c r="B268" s="130" t="str">
        <f>IF(PT_kom!A272=0," ",PT_kom!A272)</f>
        <v>1516 Ulstein (2006)</v>
      </c>
      <c r="C268" s="131">
        <f>IF(PT_kom!B272=0," ",PT_kom!B272)</f>
        <v>37</v>
      </c>
      <c r="D268" s="131">
        <f>IF(PT_kom!C272=0," ",PT_kom!C272)</f>
        <v>100</v>
      </c>
      <c r="E268" s="131">
        <f>IF(PT_kom!D272=0," ",PT_kom!D272)</f>
        <v>1</v>
      </c>
      <c r="F268" s="131">
        <f>IF(PT_kom!E272=0," ",PT_kom!E272)</f>
        <v>5</v>
      </c>
      <c r="G268" s="131">
        <f>IF(PT_kom!F272=0," ",PT_kom!F272)</f>
        <v>37</v>
      </c>
      <c r="H268" s="131">
        <f>IF(PT_kom!G272=0," ",PT_kom!G272)</f>
        <v>3</v>
      </c>
      <c r="I268" s="131">
        <f>IF(PT_kom!H272=0," ",PT_kom!H272)</f>
        <v>4</v>
      </c>
      <c r="J268" s="131">
        <f>IF(PT_kom!I272=0," ",PT_kom!I272)</f>
        <v>187</v>
      </c>
      <c r="K268" s="130" t="str">
        <f>IF(PT_kom!J272=0," ",PT_kom!J272)</f>
        <v xml:space="preserve"> </v>
      </c>
      <c r="L268" s="130" t="str">
        <f>IF(PT_kom!K272=0," ",PT_kom!K272)</f>
        <v>1516 Ulstein (2006)</v>
      </c>
      <c r="M268" s="132">
        <f>IF(PT_kom!L272=0," ",PT_kom!L272)</f>
        <v>0.19786096256684493</v>
      </c>
      <c r="N268" s="132">
        <f>IF(PT_kom!M272=0," ",PT_kom!M272)</f>
        <v>0.53475935828877008</v>
      </c>
      <c r="O268" s="132">
        <f>IF(PT_kom!N272=0," ",PT_kom!N272)</f>
        <v>5.3475935828877002E-3</v>
      </c>
      <c r="P268" s="132">
        <f>IF(PT_kom!O272=0," ",PT_kom!O272)</f>
        <v>2.6737967914438502E-2</v>
      </c>
      <c r="Q268" s="132">
        <f>IF(PT_kom!P272=0," ",PT_kom!P272)</f>
        <v>0.19786096256684493</v>
      </c>
      <c r="R268" s="132">
        <f>IF(PT_kom!Q272=0," ",PT_kom!Q272)</f>
        <v>1.6042780748663103E-2</v>
      </c>
      <c r="S268" s="132">
        <f>IF(PT_kom!R272=0," ",PT_kom!R272)</f>
        <v>2.1390374331550801E-2</v>
      </c>
      <c r="T268" s="132">
        <f>IF(PT_kom!S272=0," ",PT_kom!S272)</f>
        <v>1</v>
      </c>
      <c r="U268" s="60" t="str">
        <f>IF(PT_kom!T272=0," ",PT_kom!T272)</f>
        <v xml:space="preserve"> </v>
      </c>
    </row>
    <row r="269" spans="2:21">
      <c r="B269" s="130" t="str">
        <f>IF(PT_kom!A273=0," ",PT_kom!A273)</f>
        <v>1517 Hareid (2006)</v>
      </c>
      <c r="C269" s="131">
        <f>IF(PT_kom!B273=0," ",PT_kom!B273)</f>
        <v>5</v>
      </c>
      <c r="D269" s="131">
        <f>IF(PT_kom!C273=0," ",PT_kom!C273)</f>
        <v>30</v>
      </c>
      <c r="E269" s="131" t="str">
        <f>IF(PT_kom!D273=0," ",PT_kom!D273)</f>
        <v xml:space="preserve"> </v>
      </c>
      <c r="F269" s="131">
        <f>IF(PT_kom!E273=0," ",PT_kom!E273)</f>
        <v>4</v>
      </c>
      <c r="G269" s="131">
        <f>IF(PT_kom!F273=0," ",PT_kom!F273)</f>
        <v>5</v>
      </c>
      <c r="H269" s="131" t="str">
        <f>IF(PT_kom!G273=0," ",PT_kom!G273)</f>
        <v xml:space="preserve"> </v>
      </c>
      <c r="I269" s="131">
        <f>IF(PT_kom!H273=0," ",PT_kom!H273)</f>
        <v>1</v>
      </c>
      <c r="J269" s="131">
        <f>IF(PT_kom!I273=0," ",PT_kom!I273)</f>
        <v>45</v>
      </c>
      <c r="K269" s="130" t="str">
        <f>IF(PT_kom!J273=0," ",PT_kom!J273)</f>
        <v xml:space="preserve"> </v>
      </c>
      <c r="L269" s="130" t="str">
        <f>IF(PT_kom!K273=0," ",PT_kom!K273)</f>
        <v>1517 Hareid (2006)</v>
      </c>
      <c r="M269" s="132">
        <f>IF(PT_kom!L273=0," ",PT_kom!L273)</f>
        <v>0.1111111111111111</v>
      </c>
      <c r="N269" s="132">
        <f>IF(PT_kom!M273=0," ",PT_kom!M273)</f>
        <v>0.66666666666666663</v>
      </c>
      <c r="O269" s="132" t="str">
        <f>IF(PT_kom!N273=0," ",PT_kom!N273)</f>
        <v xml:space="preserve"> </v>
      </c>
      <c r="P269" s="132">
        <f>IF(PT_kom!O273=0," ",PT_kom!O273)</f>
        <v>8.8888888888888892E-2</v>
      </c>
      <c r="Q269" s="132">
        <f>IF(PT_kom!P273=0," ",PT_kom!P273)</f>
        <v>0.1111111111111111</v>
      </c>
      <c r="R269" s="132" t="str">
        <f>IF(PT_kom!Q273=0," ",PT_kom!Q273)</f>
        <v xml:space="preserve"> </v>
      </c>
      <c r="S269" s="132">
        <f>IF(PT_kom!R273=0," ",PT_kom!R273)</f>
        <v>2.2222222222222223E-2</v>
      </c>
      <c r="T269" s="132">
        <f>IF(PT_kom!S273=0," ",PT_kom!S273)</f>
        <v>1</v>
      </c>
      <c r="U269" s="60" t="str">
        <f>IF(PT_kom!T273=0," ",PT_kom!T273)</f>
        <v xml:space="preserve"> </v>
      </c>
    </row>
    <row r="270" spans="2:21">
      <c r="B270" s="130" t="str">
        <f>IF(PT_kom!A274=0," ",PT_kom!A274)</f>
        <v>1519 Volda (2002)</v>
      </c>
      <c r="C270" s="131">
        <f>IF(PT_kom!B274=0," ",PT_kom!B274)</f>
        <v>12</v>
      </c>
      <c r="D270" s="131">
        <f>IF(PT_kom!C274=0," ",PT_kom!C274)</f>
        <v>75</v>
      </c>
      <c r="E270" s="131">
        <f>IF(PT_kom!D274=0," ",PT_kom!D274)</f>
        <v>7</v>
      </c>
      <c r="F270" s="131">
        <f>IF(PT_kom!E274=0," ",PT_kom!E274)</f>
        <v>40</v>
      </c>
      <c r="G270" s="131">
        <f>IF(PT_kom!F274=0," ",PT_kom!F274)</f>
        <v>79</v>
      </c>
      <c r="H270" s="131">
        <f>IF(PT_kom!G274=0," ",PT_kom!G274)</f>
        <v>43</v>
      </c>
      <c r="I270" s="131">
        <f>IF(PT_kom!H274=0," ",PT_kom!H274)</f>
        <v>8</v>
      </c>
      <c r="J270" s="131">
        <f>IF(PT_kom!I274=0," ",PT_kom!I274)</f>
        <v>264</v>
      </c>
      <c r="K270" s="130" t="str">
        <f>IF(PT_kom!J274=0," ",PT_kom!J274)</f>
        <v xml:space="preserve"> </v>
      </c>
      <c r="L270" s="130" t="str">
        <f>IF(PT_kom!K274=0," ",PT_kom!K274)</f>
        <v>1519 Volda (2002)</v>
      </c>
      <c r="M270" s="132">
        <f>IF(PT_kom!L274=0," ",PT_kom!L274)</f>
        <v>4.5454545454545456E-2</v>
      </c>
      <c r="N270" s="132">
        <f>IF(PT_kom!M274=0," ",PT_kom!M274)</f>
        <v>0.28409090909090912</v>
      </c>
      <c r="O270" s="132">
        <f>IF(PT_kom!N274=0," ",PT_kom!N274)</f>
        <v>2.6515151515151516E-2</v>
      </c>
      <c r="P270" s="132">
        <f>IF(PT_kom!O274=0," ",PT_kom!O274)</f>
        <v>0.15151515151515152</v>
      </c>
      <c r="Q270" s="132">
        <f>IF(PT_kom!P274=0," ",PT_kom!P274)</f>
        <v>0.29924242424242425</v>
      </c>
      <c r="R270" s="132">
        <f>IF(PT_kom!Q274=0," ",PT_kom!Q274)</f>
        <v>0.16287878787878787</v>
      </c>
      <c r="S270" s="132">
        <f>IF(PT_kom!R274=0," ",PT_kom!R274)</f>
        <v>3.0303030303030304E-2</v>
      </c>
      <c r="T270" s="132">
        <f>IF(PT_kom!S274=0," ",PT_kom!S274)</f>
        <v>1</v>
      </c>
      <c r="U270" s="60" t="str">
        <f>IF(PT_kom!T274=0," ",PT_kom!T274)</f>
        <v xml:space="preserve"> </v>
      </c>
    </row>
    <row r="271" spans="2:21">
      <c r="B271" s="130" t="str">
        <f>IF(PT_kom!A275=0," ",PT_kom!A275)</f>
        <v>1520 Ørsta (2003)</v>
      </c>
      <c r="C271" s="131">
        <f>IF(PT_kom!B275=0," ",PT_kom!B275)</f>
        <v>31</v>
      </c>
      <c r="D271" s="131">
        <f>IF(PT_kom!C275=0," ",PT_kom!C275)</f>
        <v>73</v>
      </c>
      <c r="E271" s="131">
        <f>IF(PT_kom!D275=0," ",PT_kom!D275)</f>
        <v>8</v>
      </c>
      <c r="F271" s="131">
        <f>IF(PT_kom!E275=0," ",PT_kom!E275)</f>
        <v>35</v>
      </c>
      <c r="G271" s="131">
        <f>IF(PT_kom!F275=0," ",PT_kom!F275)</f>
        <v>32</v>
      </c>
      <c r="H271" s="131">
        <f>IF(PT_kom!G275=0," ",PT_kom!G275)</f>
        <v>24</v>
      </c>
      <c r="I271" s="131">
        <f>IF(PT_kom!H275=0," ",PT_kom!H275)</f>
        <v>10</v>
      </c>
      <c r="J271" s="131">
        <f>IF(PT_kom!I275=0," ",PT_kom!I275)</f>
        <v>213</v>
      </c>
      <c r="K271" s="130" t="str">
        <f>IF(PT_kom!J275=0," ",PT_kom!J275)</f>
        <v xml:space="preserve"> </v>
      </c>
      <c r="L271" s="130" t="str">
        <f>IF(PT_kom!K275=0," ",PT_kom!K275)</f>
        <v>1520 Ørsta (2003)</v>
      </c>
      <c r="M271" s="132">
        <f>IF(PT_kom!L275=0," ",PT_kom!L275)</f>
        <v>0.14553990610328638</v>
      </c>
      <c r="N271" s="132">
        <f>IF(PT_kom!M275=0," ",PT_kom!M275)</f>
        <v>0.34272300469483569</v>
      </c>
      <c r="O271" s="132">
        <f>IF(PT_kom!N275=0," ",PT_kom!N275)</f>
        <v>3.7558685446009391E-2</v>
      </c>
      <c r="P271" s="132">
        <f>IF(PT_kom!O275=0," ",PT_kom!O275)</f>
        <v>0.16431924882629109</v>
      </c>
      <c r="Q271" s="132">
        <f>IF(PT_kom!P275=0," ",PT_kom!P275)</f>
        <v>0.15023474178403756</v>
      </c>
      <c r="R271" s="132">
        <f>IF(PT_kom!Q275=0," ",PT_kom!Q275)</f>
        <v>0.11267605633802817</v>
      </c>
      <c r="S271" s="132">
        <f>IF(PT_kom!R275=0," ",PT_kom!R275)</f>
        <v>4.6948356807511735E-2</v>
      </c>
      <c r="T271" s="132">
        <f>IF(PT_kom!S275=0," ",PT_kom!S275)</f>
        <v>1</v>
      </c>
      <c r="U271" s="60" t="str">
        <f>IF(PT_kom!T275=0," ",PT_kom!T275)</f>
        <v xml:space="preserve"> </v>
      </c>
    </row>
    <row r="272" spans="2:21">
      <c r="B272" s="130" t="str">
        <f>IF(PT_kom!A276=0," ",PT_kom!A276)</f>
        <v>1523 Ørskog (2006)</v>
      </c>
      <c r="C272" s="131">
        <f>IF(PT_kom!B276=0," ",PT_kom!B276)</f>
        <v>19</v>
      </c>
      <c r="D272" s="131">
        <f>IF(PT_kom!C276=0," ",PT_kom!C276)</f>
        <v>32</v>
      </c>
      <c r="E272" s="131">
        <f>IF(PT_kom!D276=0," ",PT_kom!D276)</f>
        <v>3</v>
      </c>
      <c r="F272" s="131">
        <f>IF(PT_kom!E276=0," ",PT_kom!E276)</f>
        <v>14</v>
      </c>
      <c r="G272" s="131">
        <f>IF(PT_kom!F276=0," ",PT_kom!F276)</f>
        <v>6</v>
      </c>
      <c r="H272" s="131" t="str">
        <f>IF(PT_kom!G276=0," ",PT_kom!G276)</f>
        <v xml:space="preserve"> </v>
      </c>
      <c r="I272" s="131">
        <f>IF(PT_kom!H276=0," ",PT_kom!H276)</f>
        <v>1</v>
      </c>
      <c r="J272" s="131">
        <f>IF(PT_kom!I276=0," ",PT_kom!I276)</f>
        <v>75</v>
      </c>
      <c r="K272" s="130" t="str">
        <f>IF(PT_kom!J276=0," ",PT_kom!J276)</f>
        <v xml:space="preserve"> </v>
      </c>
      <c r="L272" s="130" t="str">
        <f>IF(PT_kom!K276=0," ",PT_kom!K276)</f>
        <v>1523 Ørskog (2006)</v>
      </c>
      <c r="M272" s="132">
        <f>IF(PT_kom!L276=0," ",PT_kom!L276)</f>
        <v>0.25333333333333335</v>
      </c>
      <c r="N272" s="132">
        <f>IF(PT_kom!M276=0," ",PT_kom!M276)</f>
        <v>0.42666666666666669</v>
      </c>
      <c r="O272" s="132">
        <f>IF(PT_kom!N276=0," ",PT_kom!N276)</f>
        <v>0.04</v>
      </c>
      <c r="P272" s="132">
        <f>IF(PT_kom!O276=0," ",PT_kom!O276)</f>
        <v>0.18666666666666668</v>
      </c>
      <c r="Q272" s="132">
        <f>IF(PT_kom!P276=0," ",PT_kom!P276)</f>
        <v>0.08</v>
      </c>
      <c r="R272" s="132" t="str">
        <f>IF(PT_kom!Q276=0," ",PT_kom!Q276)</f>
        <v xml:space="preserve"> </v>
      </c>
      <c r="S272" s="132">
        <f>IF(PT_kom!R276=0," ",PT_kom!R276)</f>
        <v>1.3333333333333334E-2</v>
      </c>
      <c r="T272" s="132">
        <f>IF(PT_kom!S276=0," ",PT_kom!S276)</f>
        <v>1</v>
      </c>
      <c r="U272" s="60" t="str">
        <f>IF(PT_kom!T276=0," ",PT_kom!T276)</f>
        <v xml:space="preserve"> </v>
      </c>
    </row>
    <row r="273" spans="2:21">
      <c r="B273" s="130" t="str">
        <f>IF(PT_kom!A277=0," ",PT_kom!A277)</f>
        <v>1524 Norddal (2003)</v>
      </c>
      <c r="C273" s="131">
        <f>IF(PT_kom!B277=0," ",PT_kom!B277)</f>
        <v>21</v>
      </c>
      <c r="D273" s="131">
        <f>IF(PT_kom!C277=0," ",PT_kom!C277)</f>
        <v>10</v>
      </c>
      <c r="E273" s="131">
        <f>IF(PT_kom!D277=0," ",PT_kom!D277)</f>
        <v>21</v>
      </c>
      <c r="F273" s="131">
        <f>IF(PT_kom!E277=0," ",PT_kom!E277)</f>
        <v>21</v>
      </c>
      <c r="G273" s="131">
        <f>IF(PT_kom!F277=0," ",PT_kom!F277)</f>
        <v>28</v>
      </c>
      <c r="H273" s="131">
        <f>IF(PT_kom!G277=0," ",PT_kom!G277)</f>
        <v>30</v>
      </c>
      <c r="I273" s="131" t="str">
        <f>IF(PT_kom!H277=0," ",PT_kom!H277)</f>
        <v xml:space="preserve"> </v>
      </c>
      <c r="J273" s="131">
        <f>IF(PT_kom!I277=0," ",PT_kom!I277)</f>
        <v>131</v>
      </c>
      <c r="K273" s="130" t="str">
        <f>IF(PT_kom!J277=0," ",PT_kom!J277)</f>
        <v xml:space="preserve"> </v>
      </c>
      <c r="L273" s="130" t="str">
        <f>IF(PT_kom!K277=0," ",PT_kom!K277)</f>
        <v>1524 Norddal (2003)</v>
      </c>
      <c r="M273" s="132">
        <f>IF(PT_kom!L277=0," ",PT_kom!L277)</f>
        <v>0.16030534351145037</v>
      </c>
      <c r="N273" s="132">
        <f>IF(PT_kom!M277=0," ",PT_kom!M277)</f>
        <v>7.6335877862595422E-2</v>
      </c>
      <c r="O273" s="132">
        <f>IF(PT_kom!N277=0," ",PT_kom!N277)</f>
        <v>0.16030534351145037</v>
      </c>
      <c r="P273" s="132">
        <f>IF(PT_kom!O277=0," ",PT_kom!O277)</f>
        <v>0.16030534351145037</v>
      </c>
      <c r="Q273" s="132">
        <f>IF(PT_kom!P277=0," ",PT_kom!P277)</f>
        <v>0.21374045801526717</v>
      </c>
      <c r="R273" s="132">
        <f>IF(PT_kom!Q277=0," ",PT_kom!Q277)</f>
        <v>0.22900763358778625</v>
      </c>
      <c r="S273" s="132" t="str">
        <f>IF(PT_kom!R277=0," ",PT_kom!R277)</f>
        <v xml:space="preserve"> </v>
      </c>
      <c r="T273" s="132">
        <f>IF(PT_kom!S277=0," ",PT_kom!S277)</f>
        <v>1</v>
      </c>
      <c r="U273" s="60" t="str">
        <f>IF(PT_kom!T277=0," ",PT_kom!T277)</f>
        <v xml:space="preserve"> </v>
      </c>
    </row>
    <row r="274" spans="2:21">
      <c r="B274" s="130" t="str">
        <f>IF(PT_kom!A278=0," ",PT_kom!A278)</f>
        <v>1525 Stranda (2007)</v>
      </c>
      <c r="C274" s="131">
        <f>IF(PT_kom!B278=0," ",PT_kom!B278)</f>
        <v>5</v>
      </c>
      <c r="D274" s="131">
        <f>IF(PT_kom!C278=0," ",PT_kom!C278)</f>
        <v>15</v>
      </c>
      <c r="E274" s="131">
        <f>IF(PT_kom!D278=0," ",PT_kom!D278)</f>
        <v>1</v>
      </c>
      <c r="F274" s="131">
        <f>IF(PT_kom!E278=0," ",PT_kom!E278)</f>
        <v>14</v>
      </c>
      <c r="G274" s="131">
        <f>IF(PT_kom!F278=0," ",PT_kom!F278)</f>
        <v>16</v>
      </c>
      <c r="H274" s="131">
        <f>IF(PT_kom!G278=0," ",PT_kom!G278)</f>
        <v>29</v>
      </c>
      <c r="I274" s="131">
        <f>IF(PT_kom!H278=0," ",PT_kom!H278)</f>
        <v>5</v>
      </c>
      <c r="J274" s="131">
        <f>IF(PT_kom!I278=0," ",PT_kom!I278)</f>
        <v>85</v>
      </c>
      <c r="K274" s="130" t="str">
        <f>IF(PT_kom!J278=0," ",PT_kom!J278)</f>
        <v xml:space="preserve"> </v>
      </c>
      <c r="L274" s="130" t="str">
        <f>IF(PT_kom!K278=0," ",PT_kom!K278)</f>
        <v>1525 Stranda (2007)</v>
      </c>
      <c r="M274" s="132">
        <f>IF(PT_kom!L278=0," ",PT_kom!L278)</f>
        <v>5.8823529411764705E-2</v>
      </c>
      <c r="N274" s="132">
        <f>IF(PT_kom!M278=0," ",PT_kom!M278)</f>
        <v>0.17647058823529413</v>
      </c>
      <c r="O274" s="132">
        <f>IF(PT_kom!N278=0," ",PT_kom!N278)</f>
        <v>1.1764705882352941E-2</v>
      </c>
      <c r="P274" s="132">
        <f>IF(PT_kom!O278=0," ",PT_kom!O278)</f>
        <v>0.16470588235294117</v>
      </c>
      <c r="Q274" s="132">
        <f>IF(PT_kom!P278=0," ",PT_kom!P278)</f>
        <v>0.18823529411764706</v>
      </c>
      <c r="R274" s="132">
        <f>IF(PT_kom!Q278=0," ",PT_kom!Q278)</f>
        <v>0.3411764705882353</v>
      </c>
      <c r="S274" s="132">
        <f>IF(PT_kom!R278=0," ",PT_kom!R278)</f>
        <v>5.8823529411764705E-2</v>
      </c>
      <c r="T274" s="132">
        <f>IF(PT_kom!S278=0," ",PT_kom!S278)</f>
        <v>1</v>
      </c>
      <c r="U274" s="60" t="str">
        <f>IF(PT_kom!T278=0," ",PT_kom!T278)</f>
        <v xml:space="preserve"> </v>
      </c>
    </row>
    <row r="275" spans="2:21">
      <c r="B275" s="130" t="str">
        <f>IF(PT_kom!A279=0," ",PT_kom!A279)</f>
        <v>1526 Stordal (2001)</v>
      </c>
      <c r="C275" s="131">
        <f>IF(PT_kom!B279=0," ",PT_kom!B279)</f>
        <v>2</v>
      </c>
      <c r="D275" s="131">
        <f>IF(PT_kom!C279=0," ",PT_kom!C279)</f>
        <v>13</v>
      </c>
      <c r="E275" s="131">
        <f>IF(PT_kom!D279=0," ",PT_kom!D279)</f>
        <v>10</v>
      </c>
      <c r="F275" s="131">
        <f>IF(PT_kom!E279=0," ",PT_kom!E279)</f>
        <v>37</v>
      </c>
      <c r="G275" s="131">
        <f>IF(PT_kom!F279=0," ",PT_kom!F279)</f>
        <v>5</v>
      </c>
      <c r="H275" s="131">
        <f>IF(PT_kom!G279=0," ",PT_kom!G279)</f>
        <v>10</v>
      </c>
      <c r="I275" s="131" t="str">
        <f>IF(PT_kom!H279=0," ",PT_kom!H279)</f>
        <v xml:space="preserve"> </v>
      </c>
      <c r="J275" s="131">
        <f>IF(PT_kom!I279=0," ",PT_kom!I279)</f>
        <v>77</v>
      </c>
      <c r="K275" s="130" t="str">
        <f>IF(PT_kom!J279=0," ",PT_kom!J279)</f>
        <v xml:space="preserve"> </v>
      </c>
      <c r="L275" s="130" t="str">
        <f>IF(PT_kom!K279=0," ",PT_kom!K279)</f>
        <v>1526 Stordal (2001)</v>
      </c>
      <c r="M275" s="132">
        <f>IF(PT_kom!L279=0," ",PT_kom!L279)</f>
        <v>2.5974025974025976E-2</v>
      </c>
      <c r="N275" s="132">
        <f>IF(PT_kom!M279=0," ",PT_kom!M279)</f>
        <v>0.16883116883116883</v>
      </c>
      <c r="O275" s="132">
        <f>IF(PT_kom!N279=0," ",PT_kom!N279)</f>
        <v>0.12987012987012986</v>
      </c>
      <c r="P275" s="132">
        <f>IF(PT_kom!O279=0," ",PT_kom!O279)</f>
        <v>0.48051948051948051</v>
      </c>
      <c r="Q275" s="132">
        <f>IF(PT_kom!P279=0," ",PT_kom!P279)</f>
        <v>6.4935064935064929E-2</v>
      </c>
      <c r="R275" s="132">
        <f>IF(PT_kom!Q279=0," ",PT_kom!Q279)</f>
        <v>0.12987012987012986</v>
      </c>
      <c r="S275" s="132" t="str">
        <f>IF(PT_kom!R279=0," ",PT_kom!R279)</f>
        <v xml:space="preserve"> </v>
      </c>
      <c r="T275" s="132">
        <f>IF(PT_kom!S279=0," ",PT_kom!S279)</f>
        <v>1</v>
      </c>
      <c r="U275" s="60" t="str">
        <f>IF(PT_kom!T279=0," ",PT_kom!T279)</f>
        <v xml:space="preserve"> </v>
      </c>
    </row>
    <row r="276" spans="2:21">
      <c r="B276" s="130" t="str">
        <f>IF(PT_kom!A280=0," ",PT_kom!A280)</f>
        <v>1528 Sykkylven (2007)</v>
      </c>
      <c r="C276" s="131">
        <f>IF(PT_kom!B280=0," ",PT_kom!B280)</f>
        <v>22</v>
      </c>
      <c r="D276" s="131">
        <f>IF(PT_kom!C280=0," ",PT_kom!C280)</f>
        <v>31</v>
      </c>
      <c r="E276" s="131">
        <f>IF(PT_kom!D280=0," ",PT_kom!D280)</f>
        <v>3</v>
      </c>
      <c r="F276" s="131">
        <f>IF(PT_kom!E280=0," ",PT_kom!E280)</f>
        <v>12</v>
      </c>
      <c r="G276" s="131">
        <f>IF(PT_kom!F280=0," ",PT_kom!F280)</f>
        <v>19</v>
      </c>
      <c r="H276" s="131">
        <f>IF(PT_kom!G280=0," ",PT_kom!G280)</f>
        <v>5</v>
      </c>
      <c r="I276" s="131">
        <f>IF(PT_kom!H280=0," ",PT_kom!H280)</f>
        <v>12</v>
      </c>
      <c r="J276" s="131">
        <f>IF(PT_kom!I280=0," ",PT_kom!I280)</f>
        <v>104</v>
      </c>
      <c r="K276" s="130" t="str">
        <f>IF(PT_kom!J280=0," ",PT_kom!J280)</f>
        <v xml:space="preserve"> </v>
      </c>
      <c r="L276" s="130" t="str">
        <f>IF(PT_kom!K280=0," ",PT_kom!K280)</f>
        <v>1528 Sykkylven (2007)</v>
      </c>
      <c r="M276" s="132">
        <f>IF(PT_kom!L280=0," ",PT_kom!L280)</f>
        <v>0.21153846153846154</v>
      </c>
      <c r="N276" s="132">
        <f>IF(PT_kom!M280=0," ",PT_kom!M280)</f>
        <v>0.29807692307692307</v>
      </c>
      <c r="O276" s="132">
        <f>IF(PT_kom!N280=0," ",PT_kom!N280)</f>
        <v>2.8846153846153848E-2</v>
      </c>
      <c r="P276" s="132">
        <f>IF(PT_kom!O280=0," ",PT_kom!O280)</f>
        <v>0.11538461538461539</v>
      </c>
      <c r="Q276" s="132">
        <f>IF(PT_kom!P280=0," ",PT_kom!P280)</f>
        <v>0.18269230769230768</v>
      </c>
      <c r="R276" s="132">
        <f>IF(PT_kom!Q280=0," ",PT_kom!Q280)</f>
        <v>4.807692307692308E-2</v>
      </c>
      <c r="S276" s="132">
        <f>IF(PT_kom!R280=0," ",PT_kom!R280)</f>
        <v>0.11538461538461539</v>
      </c>
      <c r="T276" s="132">
        <f>IF(PT_kom!S280=0," ",PT_kom!S280)</f>
        <v>1</v>
      </c>
      <c r="U276" s="60" t="str">
        <f>IF(PT_kom!T280=0," ",PT_kom!T280)</f>
        <v xml:space="preserve"> </v>
      </c>
    </row>
    <row r="277" spans="2:21">
      <c r="B277" s="130" t="str">
        <f>IF(PT_kom!A281=0," ",PT_kom!A281)</f>
        <v>1529 Skodje (2006)</v>
      </c>
      <c r="C277" s="131">
        <f>IF(PT_kom!B281=0," ",PT_kom!B281)</f>
        <v>18</v>
      </c>
      <c r="D277" s="131">
        <f>IF(PT_kom!C281=0," ",PT_kom!C281)</f>
        <v>96</v>
      </c>
      <c r="E277" s="131">
        <f>IF(PT_kom!D281=0," ",PT_kom!D281)</f>
        <v>12</v>
      </c>
      <c r="F277" s="131">
        <f>IF(PT_kom!E281=0," ",PT_kom!E281)</f>
        <v>38</v>
      </c>
      <c r="G277" s="131">
        <f>IF(PT_kom!F281=0," ",PT_kom!F281)</f>
        <v>16</v>
      </c>
      <c r="H277" s="131">
        <f>IF(PT_kom!G281=0," ",PT_kom!G281)</f>
        <v>1</v>
      </c>
      <c r="I277" s="131" t="str">
        <f>IF(PT_kom!H281=0," ",PT_kom!H281)</f>
        <v xml:space="preserve"> </v>
      </c>
      <c r="J277" s="131">
        <f>IF(PT_kom!I281=0," ",PT_kom!I281)</f>
        <v>181</v>
      </c>
      <c r="K277" s="130" t="str">
        <f>IF(PT_kom!J281=0," ",PT_kom!J281)</f>
        <v xml:space="preserve"> </v>
      </c>
      <c r="L277" s="130" t="str">
        <f>IF(PT_kom!K281=0," ",PT_kom!K281)</f>
        <v>1529 Skodje (2006)</v>
      </c>
      <c r="M277" s="132">
        <f>IF(PT_kom!L281=0," ",PT_kom!L281)</f>
        <v>9.9447513812154692E-2</v>
      </c>
      <c r="N277" s="132">
        <f>IF(PT_kom!M281=0," ",PT_kom!M281)</f>
        <v>0.53038674033149169</v>
      </c>
      <c r="O277" s="132">
        <f>IF(PT_kom!N281=0," ",PT_kom!N281)</f>
        <v>6.6298342541436461E-2</v>
      </c>
      <c r="P277" s="132">
        <f>IF(PT_kom!O281=0," ",PT_kom!O281)</f>
        <v>0.20994475138121546</v>
      </c>
      <c r="Q277" s="132">
        <f>IF(PT_kom!P281=0," ",PT_kom!P281)</f>
        <v>8.8397790055248615E-2</v>
      </c>
      <c r="R277" s="132">
        <f>IF(PT_kom!Q281=0," ",PT_kom!Q281)</f>
        <v>5.5248618784530384E-3</v>
      </c>
      <c r="S277" s="132" t="str">
        <f>IF(PT_kom!R281=0," ",PT_kom!R281)</f>
        <v xml:space="preserve"> </v>
      </c>
      <c r="T277" s="132">
        <f>IF(PT_kom!S281=0," ",PT_kom!S281)</f>
        <v>1</v>
      </c>
      <c r="U277" s="60" t="str">
        <f>IF(PT_kom!T281=0," ",PT_kom!T281)</f>
        <v xml:space="preserve"> </v>
      </c>
    </row>
    <row r="278" spans="2:21">
      <c r="B278" s="130" t="str">
        <f>IF(PT_kom!A282=0," ",PT_kom!A282)</f>
        <v>1531 Sula (2008)</v>
      </c>
      <c r="C278" s="131">
        <f>IF(PT_kom!B282=0," ",PT_kom!B282)</f>
        <v>14</v>
      </c>
      <c r="D278" s="131">
        <f>IF(PT_kom!C282=0," ",PT_kom!C282)</f>
        <v>126</v>
      </c>
      <c r="E278" s="131" t="str">
        <f>IF(PT_kom!D282=0," ",PT_kom!D282)</f>
        <v xml:space="preserve"> </v>
      </c>
      <c r="F278" s="131">
        <f>IF(PT_kom!E282=0," ",PT_kom!E282)</f>
        <v>4</v>
      </c>
      <c r="G278" s="131">
        <f>IF(PT_kom!F282=0," ",PT_kom!F282)</f>
        <v>15</v>
      </c>
      <c r="H278" s="131">
        <f>IF(PT_kom!G282=0," ",PT_kom!G282)</f>
        <v>9</v>
      </c>
      <c r="I278" s="131">
        <f>IF(PT_kom!H282=0," ",PT_kom!H282)</f>
        <v>9</v>
      </c>
      <c r="J278" s="131">
        <f>IF(PT_kom!I282=0," ",PT_kom!I282)</f>
        <v>177</v>
      </c>
      <c r="K278" s="130" t="str">
        <f>IF(PT_kom!J282=0," ",PT_kom!J282)</f>
        <v xml:space="preserve"> </v>
      </c>
      <c r="L278" s="130" t="str">
        <f>IF(PT_kom!K282=0," ",PT_kom!K282)</f>
        <v>1531 Sula (2008)</v>
      </c>
      <c r="M278" s="132">
        <f>IF(PT_kom!L282=0," ",PT_kom!L282)</f>
        <v>7.909604519774012E-2</v>
      </c>
      <c r="N278" s="132">
        <f>IF(PT_kom!M282=0," ",PT_kom!M282)</f>
        <v>0.71186440677966101</v>
      </c>
      <c r="O278" s="132" t="str">
        <f>IF(PT_kom!N282=0," ",PT_kom!N282)</f>
        <v xml:space="preserve"> </v>
      </c>
      <c r="P278" s="132">
        <f>IF(PT_kom!O282=0," ",PT_kom!O282)</f>
        <v>2.2598870056497175E-2</v>
      </c>
      <c r="Q278" s="132">
        <f>IF(PT_kom!P282=0," ",PT_kom!P282)</f>
        <v>8.4745762711864403E-2</v>
      </c>
      <c r="R278" s="132">
        <f>IF(PT_kom!Q282=0," ",PT_kom!Q282)</f>
        <v>5.0847457627118647E-2</v>
      </c>
      <c r="S278" s="132">
        <f>IF(PT_kom!R282=0," ",PT_kom!R282)</f>
        <v>5.0847457627118647E-2</v>
      </c>
      <c r="T278" s="132">
        <f>IF(PT_kom!S282=0," ",PT_kom!S282)</f>
        <v>1</v>
      </c>
      <c r="U278" s="60" t="str">
        <f>IF(PT_kom!T282=0," ",PT_kom!T282)</f>
        <v xml:space="preserve"> </v>
      </c>
    </row>
    <row r="279" spans="2:21">
      <c r="B279" s="130" t="str">
        <f>IF(PT_kom!A283=0," ",PT_kom!A283)</f>
        <v>1532 Giske (2006)</v>
      </c>
      <c r="C279" s="131">
        <f>IF(PT_kom!B283=0," ",PT_kom!B283)</f>
        <v>22</v>
      </c>
      <c r="D279" s="131">
        <f>IF(PT_kom!C283=0," ",PT_kom!C283)</f>
        <v>146</v>
      </c>
      <c r="E279" s="131" t="str">
        <f>IF(PT_kom!D283=0," ",PT_kom!D283)</f>
        <v xml:space="preserve"> </v>
      </c>
      <c r="F279" s="131">
        <f>IF(PT_kom!E283=0," ",PT_kom!E283)</f>
        <v>12</v>
      </c>
      <c r="G279" s="131">
        <f>IF(PT_kom!F283=0," ",PT_kom!F283)</f>
        <v>41</v>
      </c>
      <c r="H279" s="131">
        <f>IF(PT_kom!G283=0," ",PT_kom!G283)</f>
        <v>10</v>
      </c>
      <c r="I279" s="131">
        <f>IF(PT_kom!H283=0," ",PT_kom!H283)</f>
        <v>17</v>
      </c>
      <c r="J279" s="131">
        <f>IF(PT_kom!I283=0," ",PT_kom!I283)</f>
        <v>248</v>
      </c>
      <c r="K279" s="130" t="str">
        <f>IF(PT_kom!J283=0," ",PT_kom!J283)</f>
        <v xml:space="preserve"> </v>
      </c>
      <c r="L279" s="130" t="str">
        <f>IF(PT_kom!K283=0," ",PT_kom!K283)</f>
        <v>1532 Giske (2006)</v>
      </c>
      <c r="M279" s="132">
        <f>IF(PT_kom!L283=0," ",PT_kom!L283)</f>
        <v>8.8709677419354843E-2</v>
      </c>
      <c r="N279" s="132">
        <f>IF(PT_kom!M283=0," ",PT_kom!M283)</f>
        <v>0.58870967741935487</v>
      </c>
      <c r="O279" s="132" t="str">
        <f>IF(PT_kom!N283=0," ",PT_kom!N283)</f>
        <v xml:space="preserve"> </v>
      </c>
      <c r="P279" s="132">
        <f>IF(PT_kom!O283=0," ",PT_kom!O283)</f>
        <v>4.8387096774193547E-2</v>
      </c>
      <c r="Q279" s="132">
        <f>IF(PT_kom!P283=0," ",PT_kom!P283)</f>
        <v>0.16532258064516128</v>
      </c>
      <c r="R279" s="132">
        <f>IF(PT_kom!Q283=0," ",PT_kom!Q283)</f>
        <v>4.0322580645161289E-2</v>
      </c>
      <c r="S279" s="132">
        <f>IF(PT_kom!R283=0," ",PT_kom!R283)</f>
        <v>6.8548387096774188E-2</v>
      </c>
      <c r="T279" s="132">
        <f>IF(PT_kom!S283=0," ",PT_kom!S283)</f>
        <v>1</v>
      </c>
      <c r="U279" s="60" t="str">
        <f>IF(PT_kom!T283=0," ",PT_kom!T283)</f>
        <v xml:space="preserve"> </v>
      </c>
    </row>
    <row r="280" spans="2:21">
      <c r="B280" s="130" t="str">
        <f>IF(PT_kom!A284=0," ",PT_kom!A284)</f>
        <v>1534 Haram (2006)</v>
      </c>
      <c r="C280" s="131">
        <f>IF(PT_kom!B284=0," ",PT_kom!B284)</f>
        <v>28</v>
      </c>
      <c r="D280" s="131">
        <f>IF(PT_kom!C284=0," ",PT_kom!C284)</f>
        <v>94</v>
      </c>
      <c r="E280" s="131">
        <f>IF(PT_kom!D284=0," ",PT_kom!D284)</f>
        <v>8</v>
      </c>
      <c r="F280" s="131">
        <f>IF(PT_kom!E284=0," ",PT_kom!E284)</f>
        <v>45</v>
      </c>
      <c r="G280" s="131">
        <f>IF(PT_kom!F284=0," ",PT_kom!F284)</f>
        <v>22</v>
      </c>
      <c r="H280" s="131">
        <f>IF(PT_kom!G284=0," ",PT_kom!G284)</f>
        <v>5</v>
      </c>
      <c r="I280" s="131">
        <f>IF(PT_kom!H284=0," ",PT_kom!H284)</f>
        <v>3</v>
      </c>
      <c r="J280" s="131">
        <f>IF(PT_kom!I284=0," ",PT_kom!I284)</f>
        <v>205</v>
      </c>
      <c r="K280" s="130" t="str">
        <f>IF(PT_kom!J284=0," ",PT_kom!J284)</f>
        <v xml:space="preserve"> </v>
      </c>
      <c r="L280" s="130" t="str">
        <f>IF(PT_kom!K284=0," ",PT_kom!K284)</f>
        <v>1534 Haram (2006)</v>
      </c>
      <c r="M280" s="132">
        <f>IF(PT_kom!L284=0," ",PT_kom!L284)</f>
        <v>0.13658536585365855</v>
      </c>
      <c r="N280" s="132">
        <f>IF(PT_kom!M284=0," ",PT_kom!M284)</f>
        <v>0.45853658536585368</v>
      </c>
      <c r="O280" s="132">
        <f>IF(PT_kom!N284=0," ",PT_kom!N284)</f>
        <v>3.9024390243902439E-2</v>
      </c>
      <c r="P280" s="132">
        <f>IF(PT_kom!O284=0," ",PT_kom!O284)</f>
        <v>0.21951219512195122</v>
      </c>
      <c r="Q280" s="132">
        <f>IF(PT_kom!P284=0," ",PT_kom!P284)</f>
        <v>0.10731707317073171</v>
      </c>
      <c r="R280" s="132">
        <f>IF(PT_kom!Q284=0," ",PT_kom!Q284)</f>
        <v>2.4390243902439025E-2</v>
      </c>
      <c r="S280" s="132">
        <f>IF(PT_kom!R284=0," ",PT_kom!R284)</f>
        <v>1.4634146341463415E-2</v>
      </c>
      <c r="T280" s="132">
        <f>IF(PT_kom!S284=0," ",PT_kom!S284)</f>
        <v>1</v>
      </c>
      <c r="U280" s="60" t="str">
        <f>IF(PT_kom!T284=0," ",PT_kom!T284)</f>
        <v xml:space="preserve"> </v>
      </c>
    </row>
    <row r="281" spans="2:21">
      <c r="B281" s="130" t="str">
        <f>IF(PT_kom!A285=0," ",PT_kom!A285)</f>
        <v>1535 Vestnes (2006)</v>
      </c>
      <c r="C281" s="131">
        <f>IF(PT_kom!B285=0," ",PT_kom!B285)</f>
        <v>16</v>
      </c>
      <c r="D281" s="131">
        <f>IF(PT_kom!C285=0," ",PT_kom!C285)</f>
        <v>93</v>
      </c>
      <c r="E281" s="131">
        <f>IF(PT_kom!D285=0," ",PT_kom!D285)</f>
        <v>11</v>
      </c>
      <c r="F281" s="131">
        <f>IF(PT_kom!E285=0," ",PT_kom!E285)</f>
        <v>76</v>
      </c>
      <c r="G281" s="131">
        <f>IF(PT_kom!F285=0," ",PT_kom!F285)</f>
        <v>14</v>
      </c>
      <c r="H281" s="131">
        <f>IF(PT_kom!G285=0," ",PT_kom!G285)</f>
        <v>9</v>
      </c>
      <c r="I281" s="131">
        <f>IF(PT_kom!H285=0," ",PT_kom!H285)</f>
        <v>1</v>
      </c>
      <c r="J281" s="131">
        <f>IF(PT_kom!I285=0," ",PT_kom!I285)</f>
        <v>220</v>
      </c>
      <c r="K281" s="130" t="str">
        <f>IF(PT_kom!J285=0," ",PT_kom!J285)</f>
        <v xml:space="preserve"> </v>
      </c>
      <c r="L281" s="130" t="str">
        <f>IF(PT_kom!K285=0," ",PT_kom!K285)</f>
        <v>1535 Vestnes (2006)</v>
      </c>
      <c r="M281" s="132">
        <f>IF(PT_kom!L285=0," ",PT_kom!L285)</f>
        <v>7.2727272727272724E-2</v>
      </c>
      <c r="N281" s="132">
        <f>IF(PT_kom!M285=0," ",PT_kom!M285)</f>
        <v>0.42272727272727273</v>
      </c>
      <c r="O281" s="132">
        <f>IF(PT_kom!N285=0," ",PT_kom!N285)</f>
        <v>0.05</v>
      </c>
      <c r="P281" s="132">
        <f>IF(PT_kom!O285=0," ",PT_kom!O285)</f>
        <v>0.34545454545454546</v>
      </c>
      <c r="Q281" s="132">
        <f>IF(PT_kom!P285=0," ",PT_kom!P285)</f>
        <v>6.363636363636363E-2</v>
      </c>
      <c r="R281" s="132">
        <f>IF(PT_kom!Q285=0," ",PT_kom!Q285)</f>
        <v>4.0909090909090909E-2</v>
      </c>
      <c r="S281" s="132">
        <f>IF(PT_kom!R285=0," ",PT_kom!R285)</f>
        <v>4.5454545454545452E-3</v>
      </c>
      <c r="T281" s="132">
        <f>IF(PT_kom!S285=0," ",PT_kom!S285)</f>
        <v>1</v>
      </c>
      <c r="U281" s="60" t="str">
        <f>IF(PT_kom!T285=0," ",PT_kom!T285)</f>
        <v xml:space="preserve"> </v>
      </c>
    </row>
    <row r="282" spans="2:21">
      <c r="B282" s="130" t="str">
        <f>IF(PT_kom!A286=0," ",PT_kom!A286)</f>
        <v>1539 Rauma (2006)</v>
      </c>
      <c r="C282" s="131">
        <f>IF(PT_kom!B286=0," ",PT_kom!B286)</f>
        <v>7</v>
      </c>
      <c r="D282" s="131">
        <f>IF(PT_kom!C286=0," ",PT_kom!C286)</f>
        <v>37</v>
      </c>
      <c r="E282" s="131">
        <f>IF(PT_kom!D286=0," ",PT_kom!D286)</f>
        <v>8</v>
      </c>
      <c r="F282" s="131">
        <f>IF(PT_kom!E286=0," ",PT_kom!E286)</f>
        <v>15</v>
      </c>
      <c r="G282" s="131">
        <f>IF(PT_kom!F286=0," ",PT_kom!F286)</f>
        <v>38</v>
      </c>
      <c r="H282" s="131">
        <f>IF(PT_kom!G286=0," ",PT_kom!G286)</f>
        <v>11</v>
      </c>
      <c r="I282" s="131">
        <f>IF(PT_kom!H286=0," ",PT_kom!H286)</f>
        <v>19</v>
      </c>
      <c r="J282" s="131">
        <f>IF(PT_kom!I286=0," ",PT_kom!I286)</f>
        <v>135</v>
      </c>
      <c r="K282" s="130" t="str">
        <f>IF(PT_kom!J286=0," ",PT_kom!J286)</f>
        <v xml:space="preserve"> </v>
      </c>
      <c r="L282" s="130" t="str">
        <f>IF(PT_kom!K286=0," ",PT_kom!K286)</f>
        <v>1539 Rauma (2006)</v>
      </c>
      <c r="M282" s="132">
        <f>IF(PT_kom!L286=0," ",PT_kom!L286)</f>
        <v>5.185185185185185E-2</v>
      </c>
      <c r="N282" s="132">
        <f>IF(PT_kom!M286=0," ",PT_kom!M286)</f>
        <v>0.27407407407407408</v>
      </c>
      <c r="O282" s="132">
        <f>IF(PT_kom!N286=0," ",PT_kom!N286)</f>
        <v>5.9259259259259262E-2</v>
      </c>
      <c r="P282" s="132">
        <f>IF(PT_kom!O286=0," ",PT_kom!O286)</f>
        <v>0.1111111111111111</v>
      </c>
      <c r="Q282" s="132">
        <f>IF(PT_kom!P286=0," ",PT_kom!P286)</f>
        <v>0.2814814814814815</v>
      </c>
      <c r="R282" s="132">
        <f>IF(PT_kom!Q286=0," ",PT_kom!Q286)</f>
        <v>8.1481481481481488E-2</v>
      </c>
      <c r="S282" s="132">
        <f>IF(PT_kom!R286=0," ",PT_kom!R286)</f>
        <v>0.14074074074074075</v>
      </c>
      <c r="T282" s="132">
        <f>IF(PT_kom!S286=0," ",PT_kom!S286)</f>
        <v>1</v>
      </c>
      <c r="U282" s="60" t="str">
        <f>IF(PT_kom!T286=0," ",PT_kom!T286)</f>
        <v xml:space="preserve"> </v>
      </c>
    </row>
    <row r="283" spans="2:21">
      <c r="B283" s="130" t="str">
        <f>IF(PT_kom!A287=0," ",PT_kom!A287)</f>
        <v>1543 Nesset (2001)</v>
      </c>
      <c r="C283" s="131">
        <f>IF(PT_kom!B287=0," ",PT_kom!B287)</f>
        <v>9</v>
      </c>
      <c r="D283" s="131">
        <f>IF(PT_kom!C287=0," ",PT_kom!C287)</f>
        <v>34</v>
      </c>
      <c r="E283" s="131">
        <f>IF(PT_kom!D287=0," ",PT_kom!D287)</f>
        <v>32</v>
      </c>
      <c r="F283" s="131">
        <f>IF(PT_kom!E287=0," ",PT_kom!E287)</f>
        <v>76</v>
      </c>
      <c r="G283" s="131">
        <f>IF(PT_kom!F287=0," ",PT_kom!F287)</f>
        <v>14</v>
      </c>
      <c r="H283" s="131">
        <f>IF(PT_kom!G287=0," ",PT_kom!G287)</f>
        <v>17</v>
      </c>
      <c r="I283" s="131">
        <f>IF(PT_kom!H287=0," ",PT_kom!H287)</f>
        <v>2</v>
      </c>
      <c r="J283" s="131">
        <f>IF(PT_kom!I287=0," ",PT_kom!I287)</f>
        <v>184</v>
      </c>
      <c r="K283" s="130" t="str">
        <f>IF(PT_kom!J287=0," ",PT_kom!J287)</f>
        <v xml:space="preserve"> </v>
      </c>
      <c r="L283" s="130" t="str">
        <f>IF(PT_kom!K287=0," ",PT_kom!K287)</f>
        <v>1543 Nesset (2001)</v>
      </c>
      <c r="M283" s="132">
        <f>IF(PT_kom!L287=0," ",PT_kom!L287)</f>
        <v>4.8913043478260872E-2</v>
      </c>
      <c r="N283" s="132">
        <f>IF(PT_kom!M287=0," ",PT_kom!M287)</f>
        <v>0.18478260869565216</v>
      </c>
      <c r="O283" s="132">
        <f>IF(PT_kom!N287=0," ",PT_kom!N287)</f>
        <v>0.17391304347826086</v>
      </c>
      <c r="P283" s="132">
        <f>IF(PT_kom!O287=0," ",PT_kom!O287)</f>
        <v>0.41304347826086957</v>
      </c>
      <c r="Q283" s="132">
        <f>IF(PT_kom!P287=0," ",PT_kom!P287)</f>
        <v>7.6086956521739135E-2</v>
      </c>
      <c r="R283" s="132">
        <f>IF(PT_kom!Q287=0," ",PT_kom!Q287)</f>
        <v>9.2391304347826081E-2</v>
      </c>
      <c r="S283" s="132">
        <f>IF(PT_kom!R287=0," ",PT_kom!R287)</f>
        <v>1.0869565217391304E-2</v>
      </c>
      <c r="T283" s="132">
        <f>IF(PT_kom!S287=0," ",PT_kom!S287)</f>
        <v>1</v>
      </c>
      <c r="U283" s="60" t="str">
        <f>IF(PT_kom!T287=0," ",PT_kom!T287)</f>
        <v xml:space="preserve"> </v>
      </c>
    </row>
    <row r="284" spans="2:21">
      <c r="B284" s="130" t="str">
        <f>IF(PT_kom!A288=0," ",PT_kom!A288)</f>
        <v>1545 Midsund (2007)</v>
      </c>
      <c r="C284" s="131">
        <f>IF(PT_kom!B288=0," ",PT_kom!B288)</f>
        <v>10</v>
      </c>
      <c r="D284" s="131">
        <f>IF(PT_kom!C288=0," ",PT_kom!C288)</f>
        <v>45</v>
      </c>
      <c r="E284" s="131">
        <f>IF(PT_kom!D288=0," ",PT_kom!D288)</f>
        <v>2</v>
      </c>
      <c r="F284" s="131">
        <f>IF(PT_kom!E288=0," ",PT_kom!E288)</f>
        <v>13</v>
      </c>
      <c r="G284" s="131">
        <f>IF(PT_kom!F288=0," ",PT_kom!F288)</f>
        <v>5</v>
      </c>
      <c r="H284" s="131">
        <f>IF(PT_kom!G288=0," ",PT_kom!G288)</f>
        <v>1</v>
      </c>
      <c r="I284" s="131">
        <f>IF(PT_kom!H288=0," ",PT_kom!H288)</f>
        <v>3</v>
      </c>
      <c r="J284" s="131">
        <f>IF(PT_kom!I288=0," ",PT_kom!I288)</f>
        <v>79</v>
      </c>
      <c r="K284" s="130" t="str">
        <f>IF(PT_kom!J288=0," ",PT_kom!J288)</f>
        <v xml:space="preserve"> </v>
      </c>
      <c r="L284" s="130" t="str">
        <f>IF(PT_kom!K288=0," ",PT_kom!K288)</f>
        <v>1545 Midsund (2007)</v>
      </c>
      <c r="M284" s="132">
        <f>IF(PT_kom!L288=0," ",PT_kom!L288)</f>
        <v>0.12658227848101267</v>
      </c>
      <c r="N284" s="132">
        <f>IF(PT_kom!M288=0," ",PT_kom!M288)</f>
        <v>0.569620253164557</v>
      </c>
      <c r="O284" s="132">
        <f>IF(PT_kom!N288=0," ",PT_kom!N288)</f>
        <v>2.5316455696202531E-2</v>
      </c>
      <c r="P284" s="132">
        <f>IF(PT_kom!O288=0," ",PT_kom!O288)</f>
        <v>0.16455696202531644</v>
      </c>
      <c r="Q284" s="132">
        <f>IF(PT_kom!P288=0," ",PT_kom!P288)</f>
        <v>6.3291139240506333E-2</v>
      </c>
      <c r="R284" s="132">
        <f>IF(PT_kom!Q288=0," ",PT_kom!Q288)</f>
        <v>1.2658227848101266E-2</v>
      </c>
      <c r="S284" s="132">
        <f>IF(PT_kom!R288=0," ",PT_kom!R288)</f>
        <v>3.7974683544303799E-2</v>
      </c>
      <c r="T284" s="132">
        <f>IF(PT_kom!S288=0," ",PT_kom!S288)</f>
        <v>1</v>
      </c>
      <c r="U284" s="60" t="str">
        <f>IF(PT_kom!T288=0," ",PT_kom!T288)</f>
        <v xml:space="preserve"> </v>
      </c>
    </row>
    <row r="285" spans="2:21">
      <c r="B285" s="130" t="str">
        <f>IF(PT_kom!A289=0," ",PT_kom!A289)</f>
        <v>1546 Sandøy (2002)</v>
      </c>
      <c r="C285" s="131">
        <f>IF(PT_kom!B289=0," ",PT_kom!B289)</f>
        <v>6</v>
      </c>
      <c r="D285" s="131">
        <f>IF(PT_kom!C289=0," ",PT_kom!C289)</f>
        <v>14</v>
      </c>
      <c r="E285" s="131">
        <f>IF(PT_kom!D289=0," ",PT_kom!D289)</f>
        <v>9</v>
      </c>
      <c r="F285" s="131">
        <f>IF(PT_kom!E289=0," ",PT_kom!E289)</f>
        <v>24</v>
      </c>
      <c r="G285" s="131">
        <f>IF(PT_kom!F289=0," ",PT_kom!F289)</f>
        <v>5</v>
      </c>
      <c r="H285" s="131">
        <f>IF(PT_kom!G289=0," ",PT_kom!G289)</f>
        <v>1</v>
      </c>
      <c r="I285" s="131">
        <f>IF(PT_kom!H289=0," ",PT_kom!H289)</f>
        <v>1</v>
      </c>
      <c r="J285" s="131">
        <f>IF(PT_kom!I289=0," ",PT_kom!I289)</f>
        <v>60</v>
      </c>
      <c r="K285" s="130" t="str">
        <f>IF(PT_kom!J289=0," ",PT_kom!J289)</f>
        <v xml:space="preserve"> </v>
      </c>
      <c r="L285" s="130" t="str">
        <f>IF(PT_kom!K289=0," ",PT_kom!K289)</f>
        <v>1546 Sandøy (2002)</v>
      </c>
      <c r="M285" s="132">
        <f>IF(PT_kom!L289=0," ",PT_kom!L289)</f>
        <v>0.1</v>
      </c>
      <c r="N285" s="132">
        <f>IF(PT_kom!M289=0," ",PT_kom!M289)</f>
        <v>0.23333333333333334</v>
      </c>
      <c r="O285" s="132">
        <f>IF(PT_kom!N289=0," ",PT_kom!N289)</f>
        <v>0.15</v>
      </c>
      <c r="P285" s="132">
        <f>IF(PT_kom!O289=0," ",PT_kom!O289)</f>
        <v>0.4</v>
      </c>
      <c r="Q285" s="132">
        <f>IF(PT_kom!P289=0," ",PT_kom!P289)</f>
        <v>8.3333333333333329E-2</v>
      </c>
      <c r="R285" s="132">
        <f>IF(PT_kom!Q289=0," ",PT_kom!Q289)</f>
        <v>1.6666666666666666E-2</v>
      </c>
      <c r="S285" s="132">
        <f>IF(PT_kom!R289=0," ",PT_kom!R289)</f>
        <v>1.6666666666666666E-2</v>
      </c>
      <c r="T285" s="132">
        <f>IF(PT_kom!S289=0," ",PT_kom!S289)</f>
        <v>1</v>
      </c>
      <c r="U285" s="60" t="str">
        <f>IF(PT_kom!T289=0," ",PT_kom!T289)</f>
        <v xml:space="preserve"> </v>
      </c>
    </row>
    <row r="286" spans="2:21">
      <c r="B286" s="130" t="str">
        <f>IF(PT_kom!A290=0," ",PT_kom!A290)</f>
        <v>1547 Aukra (2003)</v>
      </c>
      <c r="C286" s="131">
        <f>IF(PT_kom!B290=0," ",PT_kom!B290)</f>
        <v>37</v>
      </c>
      <c r="D286" s="131">
        <f>IF(PT_kom!C290=0," ",PT_kom!C290)</f>
        <v>156</v>
      </c>
      <c r="E286" s="131">
        <f>IF(PT_kom!D290=0," ",PT_kom!D290)</f>
        <v>6</v>
      </c>
      <c r="F286" s="131">
        <f>IF(PT_kom!E290=0," ",PT_kom!E290)</f>
        <v>32</v>
      </c>
      <c r="G286" s="131">
        <f>IF(PT_kom!F290=0," ",PT_kom!F290)</f>
        <v>43</v>
      </c>
      <c r="H286" s="131">
        <f>IF(PT_kom!G290=0," ",PT_kom!G290)</f>
        <v>222</v>
      </c>
      <c r="I286" s="131">
        <f>IF(PT_kom!H290=0," ",PT_kom!H290)</f>
        <v>10</v>
      </c>
      <c r="J286" s="131">
        <f>IF(PT_kom!I290=0," ",PT_kom!I290)</f>
        <v>506</v>
      </c>
      <c r="K286" s="130" t="str">
        <f>IF(PT_kom!J290=0," ",PT_kom!J290)</f>
        <v xml:space="preserve"> </v>
      </c>
      <c r="L286" s="130" t="str">
        <f>IF(PT_kom!K290=0," ",PT_kom!K290)</f>
        <v>1547 Aukra (2003)</v>
      </c>
      <c r="M286" s="132">
        <f>IF(PT_kom!L290=0," ",PT_kom!L290)</f>
        <v>7.3122529644268769E-2</v>
      </c>
      <c r="N286" s="132">
        <f>IF(PT_kom!M290=0," ",PT_kom!M290)</f>
        <v>0.30830039525691699</v>
      </c>
      <c r="O286" s="132">
        <f>IF(PT_kom!N290=0," ",PT_kom!N290)</f>
        <v>1.1857707509881422E-2</v>
      </c>
      <c r="P286" s="132">
        <f>IF(PT_kom!O290=0," ",PT_kom!O290)</f>
        <v>6.3241106719367585E-2</v>
      </c>
      <c r="Q286" s="132">
        <f>IF(PT_kom!P290=0," ",PT_kom!P290)</f>
        <v>8.4980237154150193E-2</v>
      </c>
      <c r="R286" s="132">
        <f>IF(PT_kom!Q290=0," ",PT_kom!Q290)</f>
        <v>0.43873517786561267</v>
      </c>
      <c r="S286" s="132">
        <f>IF(PT_kom!R290=0," ",PT_kom!R290)</f>
        <v>1.9762845849802372E-2</v>
      </c>
      <c r="T286" s="132">
        <f>IF(PT_kom!S290=0," ",PT_kom!S290)</f>
        <v>1</v>
      </c>
      <c r="U286" s="60" t="str">
        <f>IF(PT_kom!T290=0," ",PT_kom!T290)</f>
        <v xml:space="preserve"> </v>
      </c>
    </row>
    <row r="287" spans="2:21">
      <c r="B287" s="130" t="str">
        <f>IF(PT_kom!A291=0," ",PT_kom!A291)</f>
        <v>1548 Fræna (2006)</v>
      </c>
      <c r="C287" s="131">
        <f>IF(PT_kom!B291=0," ",PT_kom!B291)</f>
        <v>16</v>
      </c>
      <c r="D287" s="131">
        <f>IF(PT_kom!C291=0," ",PT_kom!C291)</f>
        <v>76</v>
      </c>
      <c r="E287" s="131">
        <f>IF(PT_kom!D291=0," ",PT_kom!D291)</f>
        <v>11</v>
      </c>
      <c r="F287" s="131">
        <f>IF(PT_kom!E291=0," ",PT_kom!E291)</f>
        <v>97</v>
      </c>
      <c r="G287" s="131">
        <f>IF(PT_kom!F291=0," ",PT_kom!F291)</f>
        <v>16</v>
      </c>
      <c r="H287" s="131">
        <f>IF(PT_kom!G291=0," ",PT_kom!G291)</f>
        <v>59</v>
      </c>
      <c r="I287" s="131">
        <f>IF(PT_kom!H291=0," ",PT_kom!H291)</f>
        <v>46</v>
      </c>
      <c r="J287" s="131">
        <f>IF(PT_kom!I291=0," ",PT_kom!I291)</f>
        <v>321</v>
      </c>
      <c r="K287" s="130" t="str">
        <f>IF(PT_kom!J291=0," ",PT_kom!J291)</f>
        <v xml:space="preserve"> </v>
      </c>
      <c r="L287" s="130" t="str">
        <f>IF(PT_kom!K291=0," ",PT_kom!K291)</f>
        <v>1548 Fræna (2006)</v>
      </c>
      <c r="M287" s="132">
        <f>IF(PT_kom!L291=0," ",PT_kom!L291)</f>
        <v>4.9844236760124609E-2</v>
      </c>
      <c r="N287" s="132">
        <f>IF(PT_kom!M291=0," ",PT_kom!M291)</f>
        <v>0.2367601246105919</v>
      </c>
      <c r="O287" s="132">
        <f>IF(PT_kom!N291=0," ",PT_kom!N291)</f>
        <v>3.4267912772585667E-2</v>
      </c>
      <c r="P287" s="132">
        <f>IF(PT_kom!O291=0," ",PT_kom!O291)</f>
        <v>0.30218068535825543</v>
      </c>
      <c r="Q287" s="132">
        <f>IF(PT_kom!P291=0," ",PT_kom!P291)</f>
        <v>4.9844236760124609E-2</v>
      </c>
      <c r="R287" s="132">
        <f>IF(PT_kom!Q291=0," ",PT_kom!Q291)</f>
        <v>0.18380062305295949</v>
      </c>
      <c r="S287" s="132">
        <f>IF(PT_kom!R291=0," ",PT_kom!R291)</f>
        <v>0.14330218068535824</v>
      </c>
      <c r="T287" s="132">
        <f>IF(PT_kom!S291=0," ",PT_kom!S291)</f>
        <v>1</v>
      </c>
      <c r="U287" s="60" t="str">
        <f>IF(PT_kom!T291=0," ",PT_kom!T291)</f>
        <v xml:space="preserve"> </v>
      </c>
    </row>
    <row r="288" spans="2:21">
      <c r="B288" s="130" t="str">
        <f>IF(PT_kom!A292=0," ",PT_kom!A292)</f>
        <v>1551 Eide (2000)</v>
      </c>
      <c r="C288" s="131">
        <f>IF(PT_kom!B292=0," ",PT_kom!B292)</f>
        <v>19</v>
      </c>
      <c r="D288" s="131">
        <f>IF(PT_kom!C292=0," ",PT_kom!C292)</f>
        <v>92</v>
      </c>
      <c r="E288" s="131">
        <f>IF(PT_kom!D292=0," ",PT_kom!D292)</f>
        <v>1</v>
      </c>
      <c r="F288" s="131">
        <f>IF(PT_kom!E292=0," ",PT_kom!E292)</f>
        <v>96</v>
      </c>
      <c r="G288" s="131">
        <f>IF(PT_kom!F292=0," ",PT_kom!F292)</f>
        <v>49</v>
      </c>
      <c r="H288" s="131">
        <f>IF(PT_kom!G292=0," ",PT_kom!G292)</f>
        <v>24</v>
      </c>
      <c r="I288" s="131">
        <f>IF(PT_kom!H292=0," ",PT_kom!H292)</f>
        <v>15</v>
      </c>
      <c r="J288" s="131">
        <f>IF(PT_kom!I292=0," ",PT_kom!I292)</f>
        <v>296</v>
      </c>
      <c r="K288" s="130" t="str">
        <f>IF(PT_kom!J292=0," ",PT_kom!J292)</f>
        <v xml:space="preserve"> </v>
      </c>
      <c r="L288" s="130" t="str">
        <f>IF(PT_kom!K292=0," ",PT_kom!K292)</f>
        <v>1551 Eide (2000)</v>
      </c>
      <c r="M288" s="132">
        <f>IF(PT_kom!L292=0," ",PT_kom!L292)</f>
        <v>6.4189189189189186E-2</v>
      </c>
      <c r="N288" s="132">
        <f>IF(PT_kom!M292=0," ",PT_kom!M292)</f>
        <v>0.3108108108108108</v>
      </c>
      <c r="O288" s="132">
        <f>IF(PT_kom!N292=0," ",PT_kom!N292)</f>
        <v>3.3783783783783786E-3</v>
      </c>
      <c r="P288" s="132">
        <f>IF(PT_kom!O292=0," ",PT_kom!O292)</f>
        <v>0.32432432432432434</v>
      </c>
      <c r="Q288" s="132">
        <f>IF(PT_kom!P292=0," ",PT_kom!P292)</f>
        <v>0.16554054054054054</v>
      </c>
      <c r="R288" s="132">
        <f>IF(PT_kom!Q292=0," ",PT_kom!Q292)</f>
        <v>8.1081081081081086E-2</v>
      </c>
      <c r="S288" s="132">
        <f>IF(PT_kom!R292=0," ",PT_kom!R292)</f>
        <v>5.0675675675675678E-2</v>
      </c>
      <c r="T288" s="132">
        <f>IF(PT_kom!S292=0," ",PT_kom!S292)</f>
        <v>1</v>
      </c>
      <c r="U288" s="60" t="str">
        <f>IF(PT_kom!T292=0," ",PT_kom!T292)</f>
        <v xml:space="preserve"> </v>
      </c>
    </row>
    <row r="289" spans="2:21">
      <c r="B289" s="130" t="str">
        <f>IF(PT_kom!A293=0," ",PT_kom!A293)</f>
        <v>1554 Averøy (2004)</v>
      </c>
      <c r="C289" s="131">
        <f>IF(PT_kom!B293=0," ",PT_kom!B293)</f>
        <v>10</v>
      </c>
      <c r="D289" s="131">
        <f>IF(PT_kom!C293=0," ",PT_kom!C293)</f>
        <v>33</v>
      </c>
      <c r="E289" s="131">
        <f>IF(PT_kom!D293=0," ",PT_kom!D293)</f>
        <v>3</v>
      </c>
      <c r="F289" s="131">
        <f>IF(PT_kom!E293=0," ",PT_kom!E293)</f>
        <v>21</v>
      </c>
      <c r="G289" s="131">
        <f>IF(PT_kom!F293=0," ",PT_kom!F293)</f>
        <v>19</v>
      </c>
      <c r="H289" s="131">
        <f>IF(PT_kom!G293=0," ",PT_kom!G293)</f>
        <v>13</v>
      </c>
      <c r="I289" s="131">
        <f>IF(PT_kom!H293=0," ",PT_kom!H293)</f>
        <v>3</v>
      </c>
      <c r="J289" s="131">
        <f>IF(PT_kom!I293=0," ",PT_kom!I293)</f>
        <v>102</v>
      </c>
      <c r="K289" s="130" t="str">
        <f>IF(PT_kom!J293=0," ",PT_kom!J293)</f>
        <v xml:space="preserve"> </v>
      </c>
      <c r="L289" s="130" t="str">
        <f>IF(PT_kom!K293=0," ",PT_kom!K293)</f>
        <v>1554 Averøy (2004)</v>
      </c>
      <c r="M289" s="132">
        <f>IF(PT_kom!L293=0," ",PT_kom!L293)</f>
        <v>9.8039215686274508E-2</v>
      </c>
      <c r="N289" s="132">
        <f>IF(PT_kom!M293=0," ",PT_kom!M293)</f>
        <v>0.3235294117647059</v>
      </c>
      <c r="O289" s="132">
        <f>IF(PT_kom!N293=0," ",PT_kom!N293)</f>
        <v>2.9411764705882353E-2</v>
      </c>
      <c r="P289" s="132">
        <f>IF(PT_kom!O293=0," ",PT_kom!O293)</f>
        <v>0.20588235294117646</v>
      </c>
      <c r="Q289" s="132">
        <f>IF(PT_kom!P293=0," ",PT_kom!P293)</f>
        <v>0.18627450980392157</v>
      </c>
      <c r="R289" s="132">
        <f>IF(PT_kom!Q293=0," ",PT_kom!Q293)</f>
        <v>0.12745098039215685</v>
      </c>
      <c r="S289" s="132">
        <f>IF(PT_kom!R293=0," ",PT_kom!R293)</f>
        <v>2.9411764705882353E-2</v>
      </c>
      <c r="T289" s="132">
        <f>IF(PT_kom!S293=0," ",PT_kom!S293)</f>
        <v>1</v>
      </c>
      <c r="U289" s="60" t="str">
        <f>IF(PT_kom!T293=0," ",PT_kom!T293)</f>
        <v xml:space="preserve"> </v>
      </c>
    </row>
    <row r="290" spans="2:21">
      <c r="B290" s="130" t="str">
        <f>IF(PT_kom!A294=0," ",PT_kom!A294)</f>
        <v>1557 Gjemnes (2007)</v>
      </c>
      <c r="C290" s="131">
        <f>IF(PT_kom!B294=0," ",PT_kom!B294)</f>
        <v>2</v>
      </c>
      <c r="D290" s="131">
        <f>IF(PT_kom!C294=0," ",PT_kom!C294)</f>
        <v>9</v>
      </c>
      <c r="E290" s="131">
        <f>IF(PT_kom!D294=0," ",PT_kom!D294)</f>
        <v>7</v>
      </c>
      <c r="F290" s="131">
        <f>IF(PT_kom!E294=0," ",PT_kom!E294)</f>
        <v>15</v>
      </c>
      <c r="G290" s="131">
        <f>IF(PT_kom!F294=0," ",PT_kom!F294)</f>
        <v>45</v>
      </c>
      <c r="H290" s="131">
        <f>IF(PT_kom!G294=0," ",PT_kom!G294)</f>
        <v>5</v>
      </c>
      <c r="I290" s="131">
        <f>IF(PT_kom!H294=0," ",PT_kom!H294)</f>
        <v>2</v>
      </c>
      <c r="J290" s="131">
        <f>IF(PT_kom!I294=0," ",PT_kom!I294)</f>
        <v>85</v>
      </c>
      <c r="K290" s="130" t="str">
        <f>IF(PT_kom!J294=0," ",PT_kom!J294)</f>
        <v xml:space="preserve"> </v>
      </c>
      <c r="L290" s="130" t="str">
        <f>IF(PT_kom!K294=0," ",PT_kom!K294)</f>
        <v>1557 Gjemnes (2007)</v>
      </c>
      <c r="M290" s="132">
        <f>IF(PT_kom!L294=0," ",PT_kom!L294)</f>
        <v>2.3529411764705882E-2</v>
      </c>
      <c r="N290" s="132">
        <f>IF(PT_kom!M294=0," ",PT_kom!M294)</f>
        <v>0.10588235294117647</v>
      </c>
      <c r="O290" s="132">
        <f>IF(PT_kom!N294=0," ",PT_kom!N294)</f>
        <v>8.2352941176470587E-2</v>
      </c>
      <c r="P290" s="132">
        <f>IF(PT_kom!O294=0," ",PT_kom!O294)</f>
        <v>0.17647058823529413</v>
      </c>
      <c r="Q290" s="132">
        <f>IF(PT_kom!P294=0," ",PT_kom!P294)</f>
        <v>0.52941176470588236</v>
      </c>
      <c r="R290" s="132">
        <f>IF(PT_kom!Q294=0," ",PT_kom!Q294)</f>
        <v>5.8823529411764705E-2</v>
      </c>
      <c r="S290" s="132">
        <f>IF(PT_kom!R294=0," ",PT_kom!R294)</f>
        <v>2.3529411764705882E-2</v>
      </c>
      <c r="T290" s="132">
        <f>IF(PT_kom!S294=0," ",PT_kom!S294)</f>
        <v>1</v>
      </c>
      <c r="U290" s="60" t="str">
        <f>IF(PT_kom!T294=0," ",PT_kom!T294)</f>
        <v xml:space="preserve"> </v>
      </c>
    </row>
    <row r="291" spans="2:21">
      <c r="B291" s="130" t="str">
        <f>IF(PT_kom!A295=0," ",PT_kom!A295)</f>
        <v>1560 Tingvoll (2004)</v>
      </c>
      <c r="C291" s="131">
        <f>IF(PT_kom!B295=0," ",PT_kom!B295)</f>
        <v>10</v>
      </c>
      <c r="D291" s="131">
        <f>IF(PT_kom!C295=0," ",PT_kom!C295)</f>
        <v>30</v>
      </c>
      <c r="E291" s="131">
        <f>IF(PT_kom!D295=0," ",PT_kom!D295)</f>
        <v>30</v>
      </c>
      <c r="F291" s="131">
        <f>IF(PT_kom!E295=0," ",PT_kom!E295)</f>
        <v>54</v>
      </c>
      <c r="G291" s="131">
        <f>IF(PT_kom!F295=0," ",PT_kom!F295)</f>
        <v>21</v>
      </c>
      <c r="H291" s="131">
        <f>IF(PT_kom!G295=0," ",PT_kom!G295)</f>
        <v>5</v>
      </c>
      <c r="I291" s="131">
        <f>IF(PT_kom!H295=0," ",PT_kom!H295)</f>
        <v>53</v>
      </c>
      <c r="J291" s="131">
        <f>IF(PT_kom!I295=0," ",PT_kom!I295)</f>
        <v>203</v>
      </c>
      <c r="K291" s="130" t="str">
        <f>IF(PT_kom!J295=0," ",PT_kom!J295)</f>
        <v xml:space="preserve"> </v>
      </c>
      <c r="L291" s="130" t="str">
        <f>IF(PT_kom!K295=0," ",PT_kom!K295)</f>
        <v>1560 Tingvoll (2004)</v>
      </c>
      <c r="M291" s="132">
        <f>IF(PT_kom!L295=0," ",PT_kom!L295)</f>
        <v>4.9261083743842367E-2</v>
      </c>
      <c r="N291" s="132">
        <f>IF(PT_kom!M295=0," ",PT_kom!M295)</f>
        <v>0.14778325123152711</v>
      </c>
      <c r="O291" s="132">
        <f>IF(PT_kom!N295=0," ",PT_kom!N295)</f>
        <v>0.14778325123152711</v>
      </c>
      <c r="P291" s="132">
        <f>IF(PT_kom!O295=0," ",PT_kom!O295)</f>
        <v>0.26600985221674878</v>
      </c>
      <c r="Q291" s="132">
        <f>IF(PT_kom!P295=0," ",PT_kom!P295)</f>
        <v>0.10344827586206896</v>
      </c>
      <c r="R291" s="132">
        <f>IF(PT_kom!Q295=0," ",PT_kom!Q295)</f>
        <v>2.4630541871921183E-2</v>
      </c>
      <c r="S291" s="132">
        <f>IF(PT_kom!R295=0," ",PT_kom!R295)</f>
        <v>0.26108374384236455</v>
      </c>
      <c r="T291" s="132">
        <f>IF(PT_kom!S295=0," ",PT_kom!S295)</f>
        <v>1</v>
      </c>
      <c r="U291" s="60" t="str">
        <f>IF(PT_kom!T295=0," ",PT_kom!T295)</f>
        <v xml:space="preserve"> </v>
      </c>
    </row>
    <row r="292" spans="2:21">
      <c r="B292" s="130" t="str">
        <f>IF(PT_kom!A296=0," ",PT_kom!A296)</f>
        <v>1563 Sunndal (2004)</v>
      </c>
      <c r="C292" s="131">
        <f>IF(PT_kom!B296=0," ",PT_kom!B296)</f>
        <v>7</v>
      </c>
      <c r="D292" s="131">
        <f>IF(PT_kom!C296=0," ",PT_kom!C296)</f>
        <v>18</v>
      </c>
      <c r="E292" s="131">
        <f>IF(PT_kom!D296=0," ",PT_kom!D296)</f>
        <v>9</v>
      </c>
      <c r="F292" s="131">
        <f>IF(PT_kom!E296=0," ",PT_kom!E296)</f>
        <v>115</v>
      </c>
      <c r="G292" s="131">
        <f>IF(PT_kom!F296=0," ",PT_kom!F296)</f>
        <v>23</v>
      </c>
      <c r="H292" s="131">
        <f>IF(PT_kom!G296=0," ",PT_kom!G296)</f>
        <v>6</v>
      </c>
      <c r="I292" s="131">
        <f>IF(PT_kom!H296=0," ",PT_kom!H296)</f>
        <v>38</v>
      </c>
      <c r="J292" s="131">
        <f>IF(PT_kom!I296=0," ",PT_kom!I296)</f>
        <v>216</v>
      </c>
      <c r="K292" s="130" t="str">
        <f>IF(PT_kom!J296=0," ",PT_kom!J296)</f>
        <v xml:space="preserve"> </v>
      </c>
      <c r="L292" s="130" t="str">
        <f>IF(PT_kom!K296=0," ",PT_kom!K296)</f>
        <v>1563 Sunndal (2004)</v>
      </c>
      <c r="M292" s="132">
        <f>IF(PT_kom!L296=0," ",PT_kom!L296)</f>
        <v>3.2407407407407406E-2</v>
      </c>
      <c r="N292" s="132">
        <f>IF(PT_kom!M296=0," ",PT_kom!M296)</f>
        <v>8.3333333333333329E-2</v>
      </c>
      <c r="O292" s="132">
        <f>IF(PT_kom!N296=0," ",PT_kom!N296)</f>
        <v>4.1666666666666664E-2</v>
      </c>
      <c r="P292" s="132">
        <f>IF(PT_kom!O296=0," ",PT_kom!O296)</f>
        <v>0.53240740740740744</v>
      </c>
      <c r="Q292" s="132">
        <f>IF(PT_kom!P296=0," ",PT_kom!P296)</f>
        <v>0.10648148148148148</v>
      </c>
      <c r="R292" s="132">
        <f>IF(PT_kom!Q296=0," ",PT_kom!Q296)</f>
        <v>2.7777777777777776E-2</v>
      </c>
      <c r="S292" s="132">
        <f>IF(PT_kom!R296=0," ",PT_kom!R296)</f>
        <v>0.17592592592592593</v>
      </c>
      <c r="T292" s="132">
        <f>IF(PT_kom!S296=0," ",PT_kom!S296)</f>
        <v>1</v>
      </c>
      <c r="U292" s="60" t="str">
        <f>IF(PT_kom!T296=0," ",PT_kom!T296)</f>
        <v xml:space="preserve"> </v>
      </c>
    </row>
    <row r="293" spans="2:21">
      <c r="B293" s="130" t="str">
        <f>IF(PT_kom!A297=0," ",PT_kom!A297)</f>
        <v>1566 Surnadal (2004)</v>
      </c>
      <c r="C293" s="131">
        <f>IF(PT_kom!B297=0," ",PT_kom!B297)</f>
        <v>43</v>
      </c>
      <c r="D293" s="131">
        <f>IF(PT_kom!C297=0," ",PT_kom!C297)</f>
        <v>53</v>
      </c>
      <c r="E293" s="131">
        <f>IF(PT_kom!D297=0," ",PT_kom!D297)</f>
        <v>13</v>
      </c>
      <c r="F293" s="131">
        <f>IF(PT_kom!E297=0," ",PT_kom!E297)</f>
        <v>88</v>
      </c>
      <c r="G293" s="131">
        <f>IF(PT_kom!F297=0," ",PT_kom!F297)</f>
        <v>35</v>
      </c>
      <c r="H293" s="131">
        <f>IF(PT_kom!G297=0," ",PT_kom!G297)</f>
        <v>22</v>
      </c>
      <c r="I293" s="131">
        <f>IF(PT_kom!H297=0," ",PT_kom!H297)</f>
        <v>113</v>
      </c>
      <c r="J293" s="131">
        <f>IF(PT_kom!I297=0," ",PT_kom!I297)</f>
        <v>367</v>
      </c>
      <c r="K293" s="130" t="str">
        <f>IF(PT_kom!J297=0," ",PT_kom!J297)</f>
        <v xml:space="preserve"> </v>
      </c>
      <c r="L293" s="130" t="str">
        <f>IF(PT_kom!K297=0," ",PT_kom!K297)</f>
        <v>1566 Surnadal (2004)</v>
      </c>
      <c r="M293" s="132">
        <f>IF(PT_kom!L297=0," ",PT_kom!L297)</f>
        <v>0.11716621253405994</v>
      </c>
      <c r="N293" s="132">
        <f>IF(PT_kom!M297=0," ",PT_kom!M297)</f>
        <v>0.1444141689373297</v>
      </c>
      <c r="O293" s="132">
        <f>IF(PT_kom!N297=0," ",PT_kom!N297)</f>
        <v>3.5422343324250684E-2</v>
      </c>
      <c r="P293" s="132">
        <f>IF(PT_kom!O297=0," ",PT_kom!O297)</f>
        <v>0.23978201634877383</v>
      </c>
      <c r="Q293" s="132">
        <f>IF(PT_kom!P297=0," ",PT_kom!P297)</f>
        <v>9.5367847411444148E-2</v>
      </c>
      <c r="R293" s="132">
        <f>IF(PT_kom!Q297=0," ",PT_kom!Q297)</f>
        <v>5.9945504087193457E-2</v>
      </c>
      <c r="S293" s="132">
        <f>IF(PT_kom!R297=0," ",PT_kom!R297)</f>
        <v>0.30790190735694822</v>
      </c>
      <c r="T293" s="132">
        <f>IF(PT_kom!S297=0," ",PT_kom!S297)</f>
        <v>1</v>
      </c>
      <c r="U293" s="60" t="str">
        <f>IF(PT_kom!T297=0," ",PT_kom!T297)</f>
        <v xml:space="preserve"> </v>
      </c>
    </row>
    <row r="294" spans="2:21">
      <c r="B294" s="130" t="str">
        <f>IF(PT_kom!A298=0," ",PT_kom!A298)</f>
        <v>1567 Rindal (2002)</v>
      </c>
      <c r="C294" s="131">
        <f>IF(PT_kom!B298=0," ",PT_kom!B298)</f>
        <v>6</v>
      </c>
      <c r="D294" s="131">
        <f>IF(PT_kom!C298=0," ",PT_kom!C298)</f>
        <v>33</v>
      </c>
      <c r="E294" s="131">
        <f>IF(PT_kom!D298=0," ",PT_kom!D298)</f>
        <v>9</v>
      </c>
      <c r="F294" s="131">
        <f>IF(PT_kom!E298=0," ",PT_kom!E298)</f>
        <v>72</v>
      </c>
      <c r="G294" s="131">
        <f>IF(PT_kom!F298=0," ",PT_kom!F298)</f>
        <v>13</v>
      </c>
      <c r="H294" s="131">
        <f>IF(PT_kom!G298=0," ",PT_kom!G298)</f>
        <v>3</v>
      </c>
      <c r="I294" s="131">
        <f>IF(PT_kom!H298=0," ",PT_kom!H298)</f>
        <v>11</v>
      </c>
      <c r="J294" s="131">
        <f>IF(PT_kom!I298=0," ",PT_kom!I298)</f>
        <v>147</v>
      </c>
      <c r="K294" s="130" t="str">
        <f>IF(PT_kom!J298=0," ",PT_kom!J298)</f>
        <v xml:space="preserve"> </v>
      </c>
      <c r="L294" s="130" t="str">
        <f>IF(PT_kom!K298=0," ",PT_kom!K298)</f>
        <v>1567 Rindal (2002)</v>
      </c>
      <c r="M294" s="132">
        <f>IF(PT_kom!L298=0," ",PT_kom!L298)</f>
        <v>4.0816326530612242E-2</v>
      </c>
      <c r="N294" s="132">
        <f>IF(PT_kom!M298=0," ",PT_kom!M298)</f>
        <v>0.22448979591836735</v>
      </c>
      <c r="O294" s="132">
        <f>IF(PT_kom!N298=0," ",PT_kom!N298)</f>
        <v>6.1224489795918366E-2</v>
      </c>
      <c r="P294" s="132">
        <f>IF(PT_kom!O298=0," ",PT_kom!O298)</f>
        <v>0.48979591836734693</v>
      </c>
      <c r="Q294" s="132">
        <f>IF(PT_kom!P298=0," ",PT_kom!P298)</f>
        <v>8.8435374149659865E-2</v>
      </c>
      <c r="R294" s="132">
        <f>IF(PT_kom!Q298=0," ",PT_kom!Q298)</f>
        <v>2.0408163265306121E-2</v>
      </c>
      <c r="S294" s="132">
        <f>IF(PT_kom!R298=0," ",PT_kom!R298)</f>
        <v>7.4829931972789115E-2</v>
      </c>
      <c r="T294" s="132">
        <f>IF(PT_kom!S298=0," ",PT_kom!S298)</f>
        <v>1</v>
      </c>
      <c r="U294" s="60" t="str">
        <f>IF(PT_kom!T298=0," ",PT_kom!T298)</f>
        <v xml:space="preserve"> </v>
      </c>
    </row>
    <row r="295" spans="2:21">
      <c r="B295" s="130" t="str">
        <f>IF(PT_kom!A299=0," ",PT_kom!A299)</f>
        <v>1571 Halsa (2004)</v>
      </c>
      <c r="C295" s="131">
        <f>IF(PT_kom!B299=0," ",PT_kom!B299)</f>
        <v>2</v>
      </c>
      <c r="D295" s="131">
        <f>IF(PT_kom!C299=0," ",PT_kom!C299)</f>
        <v>19</v>
      </c>
      <c r="E295" s="131">
        <f>IF(PT_kom!D299=0," ",PT_kom!D299)</f>
        <v>16</v>
      </c>
      <c r="F295" s="131">
        <f>IF(PT_kom!E299=0," ",PT_kom!E299)</f>
        <v>44</v>
      </c>
      <c r="G295" s="131">
        <f>IF(PT_kom!F299=0," ",PT_kom!F299)</f>
        <v>11</v>
      </c>
      <c r="H295" s="131" t="str">
        <f>IF(PT_kom!G299=0," ",PT_kom!G299)</f>
        <v xml:space="preserve"> </v>
      </c>
      <c r="I295" s="131">
        <f>IF(PT_kom!H299=0," ",PT_kom!H299)</f>
        <v>6</v>
      </c>
      <c r="J295" s="131">
        <f>IF(PT_kom!I299=0," ",PT_kom!I299)</f>
        <v>98</v>
      </c>
      <c r="K295" s="130" t="str">
        <f>IF(PT_kom!J299=0," ",PT_kom!J299)</f>
        <v xml:space="preserve"> </v>
      </c>
      <c r="L295" s="130" t="str">
        <f>IF(PT_kom!K299=0," ",PT_kom!K299)</f>
        <v>1571 Halsa (2004)</v>
      </c>
      <c r="M295" s="132">
        <f>IF(PT_kom!L299=0," ",PT_kom!L299)</f>
        <v>2.0408163265306121E-2</v>
      </c>
      <c r="N295" s="132">
        <f>IF(PT_kom!M299=0," ",PT_kom!M299)</f>
        <v>0.19387755102040816</v>
      </c>
      <c r="O295" s="132">
        <f>IF(PT_kom!N299=0," ",PT_kom!N299)</f>
        <v>0.16326530612244897</v>
      </c>
      <c r="P295" s="132">
        <f>IF(PT_kom!O299=0," ",PT_kom!O299)</f>
        <v>0.44897959183673469</v>
      </c>
      <c r="Q295" s="132">
        <f>IF(PT_kom!P299=0," ",PT_kom!P299)</f>
        <v>0.11224489795918367</v>
      </c>
      <c r="R295" s="132" t="str">
        <f>IF(PT_kom!Q299=0," ",PT_kom!Q299)</f>
        <v xml:space="preserve"> </v>
      </c>
      <c r="S295" s="132">
        <f>IF(PT_kom!R299=0," ",PT_kom!R299)</f>
        <v>6.1224489795918366E-2</v>
      </c>
      <c r="T295" s="132">
        <f>IF(PT_kom!S299=0," ",PT_kom!S299)</f>
        <v>1</v>
      </c>
      <c r="U295" s="60" t="str">
        <f>IF(PT_kom!T299=0," ",PT_kom!T299)</f>
        <v xml:space="preserve"> </v>
      </c>
    </row>
    <row r="296" spans="2:21">
      <c r="B296" s="130" t="str">
        <f>IF(PT_kom!A300=0," ",PT_kom!A300)</f>
        <v>1573 Smøla (2005)</v>
      </c>
      <c r="C296" s="131">
        <f>IF(PT_kom!B300=0," ",PT_kom!B300)</f>
        <v>8</v>
      </c>
      <c r="D296" s="131">
        <f>IF(PT_kom!C300=0," ",PT_kom!C300)</f>
        <v>34</v>
      </c>
      <c r="E296" s="131">
        <f>IF(PT_kom!D300=0," ",PT_kom!D300)</f>
        <v>32</v>
      </c>
      <c r="F296" s="131">
        <f>IF(PT_kom!E300=0," ",PT_kom!E300)</f>
        <v>47</v>
      </c>
      <c r="G296" s="131">
        <f>IF(PT_kom!F300=0," ",PT_kom!F300)</f>
        <v>9</v>
      </c>
      <c r="H296" s="131">
        <f>IF(PT_kom!G300=0," ",PT_kom!G300)</f>
        <v>3</v>
      </c>
      <c r="I296" s="131">
        <f>IF(PT_kom!H300=0," ",PT_kom!H300)</f>
        <v>56</v>
      </c>
      <c r="J296" s="131">
        <f>IF(PT_kom!I300=0," ",PT_kom!I300)</f>
        <v>189</v>
      </c>
      <c r="K296" s="130" t="str">
        <f>IF(PT_kom!J300=0," ",PT_kom!J300)</f>
        <v xml:space="preserve"> </v>
      </c>
      <c r="L296" s="130" t="str">
        <f>IF(PT_kom!K300=0," ",PT_kom!K300)</f>
        <v>1573 Smøla (2005)</v>
      </c>
      <c r="M296" s="132">
        <f>IF(PT_kom!L300=0," ",PT_kom!L300)</f>
        <v>4.2328042328042326E-2</v>
      </c>
      <c r="N296" s="132">
        <f>IF(PT_kom!M300=0," ",PT_kom!M300)</f>
        <v>0.17989417989417988</v>
      </c>
      <c r="O296" s="132">
        <f>IF(PT_kom!N300=0," ",PT_kom!N300)</f>
        <v>0.1693121693121693</v>
      </c>
      <c r="P296" s="132">
        <f>IF(PT_kom!O300=0," ",PT_kom!O300)</f>
        <v>0.24867724867724866</v>
      </c>
      <c r="Q296" s="132">
        <f>IF(PT_kom!P300=0," ",PT_kom!P300)</f>
        <v>4.7619047619047616E-2</v>
      </c>
      <c r="R296" s="132">
        <f>IF(PT_kom!Q300=0," ",PT_kom!Q300)</f>
        <v>1.5873015873015872E-2</v>
      </c>
      <c r="S296" s="132">
        <f>IF(PT_kom!R300=0," ",PT_kom!R300)</f>
        <v>0.29629629629629628</v>
      </c>
      <c r="T296" s="132">
        <f>IF(PT_kom!S300=0," ",PT_kom!S300)</f>
        <v>1</v>
      </c>
      <c r="U296" s="60" t="str">
        <f>IF(PT_kom!T300=0," ",PT_kom!T300)</f>
        <v xml:space="preserve"> </v>
      </c>
    </row>
    <row r="297" spans="2:21">
      <c r="B297" s="130" t="str">
        <f>IF(PT_kom!A301=0," ",PT_kom!A301)</f>
        <v>1576 Aure (2005)</v>
      </c>
      <c r="C297" s="131">
        <f>IF(PT_kom!B301=0," ",PT_kom!B301)</f>
        <v>20</v>
      </c>
      <c r="D297" s="131">
        <f>IF(PT_kom!C301=0," ",PT_kom!C301)</f>
        <v>65</v>
      </c>
      <c r="E297" s="131">
        <f>IF(PT_kom!D301=0," ",PT_kom!D301)</f>
        <v>74</v>
      </c>
      <c r="F297" s="131">
        <f>IF(PT_kom!E301=0," ",PT_kom!E301)</f>
        <v>128</v>
      </c>
      <c r="G297" s="131">
        <f>IF(PT_kom!F301=0," ",PT_kom!F301)</f>
        <v>14</v>
      </c>
      <c r="H297" s="131">
        <f>IF(PT_kom!G301=0," ",PT_kom!G301)</f>
        <v>6</v>
      </c>
      <c r="I297" s="131" t="str">
        <f>IF(PT_kom!H301=0," ",PT_kom!H301)</f>
        <v xml:space="preserve"> </v>
      </c>
      <c r="J297" s="131">
        <f>IF(PT_kom!I301=0," ",PT_kom!I301)</f>
        <v>307</v>
      </c>
      <c r="K297" s="130" t="str">
        <f>IF(PT_kom!J301=0," ",PT_kom!J301)</f>
        <v xml:space="preserve"> </v>
      </c>
      <c r="L297" s="130" t="str">
        <f>IF(PT_kom!K301=0," ",PT_kom!K301)</f>
        <v>1576 Aure (2005)</v>
      </c>
      <c r="M297" s="132">
        <f>IF(PT_kom!L301=0," ",PT_kom!L301)</f>
        <v>6.5146579804560262E-2</v>
      </c>
      <c r="N297" s="132">
        <f>IF(PT_kom!M301=0," ",PT_kom!M301)</f>
        <v>0.21172638436482086</v>
      </c>
      <c r="O297" s="132">
        <f>IF(PT_kom!N301=0," ",PT_kom!N301)</f>
        <v>0.24104234527687296</v>
      </c>
      <c r="P297" s="132">
        <f>IF(PT_kom!O301=0," ",PT_kom!O301)</f>
        <v>0.41693811074918569</v>
      </c>
      <c r="Q297" s="132">
        <f>IF(PT_kom!P301=0," ",PT_kom!P301)</f>
        <v>4.5602605863192182E-2</v>
      </c>
      <c r="R297" s="132">
        <f>IF(PT_kom!Q301=0," ",PT_kom!Q301)</f>
        <v>1.9543973941368076E-2</v>
      </c>
      <c r="S297" s="132" t="str">
        <f>IF(PT_kom!R301=0," ",PT_kom!R301)</f>
        <v xml:space="preserve"> </v>
      </c>
      <c r="T297" s="132">
        <f>IF(PT_kom!S301=0," ",PT_kom!S301)</f>
        <v>1</v>
      </c>
      <c r="U297" s="60" t="str">
        <f>IF(PT_kom!T301=0," ",PT_kom!T301)</f>
        <v xml:space="preserve"> </v>
      </c>
    </row>
    <row r="298" spans="2:21">
      <c r="B298" s="130" t="str">
        <f>IF(PT_kom!A302=0," ",PT_kom!A302)</f>
        <v>1601 Trondheim (2003)</v>
      </c>
      <c r="C298" s="131">
        <f>IF(PT_kom!B302=0," ",PT_kom!B302)</f>
        <v>468</v>
      </c>
      <c r="D298" s="131">
        <f>IF(PT_kom!C302=0," ",PT_kom!C302)</f>
        <v>635</v>
      </c>
      <c r="E298" s="131">
        <f>IF(PT_kom!D302=0," ",PT_kom!D302)</f>
        <v>2</v>
      </c>
      <c r="F298" s="131">
        <f>IF(PT_kom!E302=0," ",PT_kom!E302)</f>
        <v>175</v>
      </c>
      <c r="G298" s="131">
        <f>IF(PT_kom!F302=0," ",PT_kom!F302)</f>
        <v>290</v>
      </c>
      <c r="H298" s="131">
        <f>IF(PT_kom!G302=0," ",PT_kom!G302)</f>
        <v>310</v>
      </c>
      <c r="I298" s="131">
        <f>IF(PT_kom!H302=0," ",PT_kom!H302)</f>
        <v>951</v>
      </c>
      <c r="J298" s="131">
        <f>IF(PT_kom!I302=0," ",PT_kom!I302)</f>
        <v>2831</v>
      </c>
      <c r="K298" s="130" t="str">
        <f>IF(PT_kom!J302=0," ",PT_kom!J302)</f>
        <v xml:space="preserve"> </v>
      </c>
      <c r="L298" s="130" t="str">
        <f>IF(PT_kom!K302=0," ",PT_kom!K302)</f>
        <v>1601 Trondheim (2003)</v>
      </c>
      <c r="M298" s="132">
        <f>IF(PT_kom!L302=0," ",PT_kom!L302)</f>
        <v>0.16531261038502296</v>
      </c>
      <c r="N298" s="132">
        <f>IF(PT_kom!M302=0," ",PT_kom!M302)</f>
        <v>0.22430236665489225</v>
      </c>
      <c r="O298" s="132">
        <f>IF(PT_kom!N302=0," ",PT_kom!N302)</f>
        <v>7.0646414694454254E-4</v>
      </c>
      <c r="P298" s="132">
        <f>IF(PT_kom!O302=0," ",PT_kom!O302)</f>
        <v>6.1815612857647473E-2</v>
      </c>
      <c r="Q298" s="132">
        <f>IF(PT_kom!P302=0," ",PT_kom!P302)</f>
        <v>0.10243730130695868</v>
      </c>
      <c r="R298" s="132">
        <f>IF(PT_kom!Q302=0," ",PT_kom!Q302)</f>
        <v>0.1095019427764041</v>
      </c>
      <c r="S298" s="132">
        <f>IF(PT_kom!R302=0," ",PT_kom!R302)</f>
        <v>0.33592370187213</v>
      </c>
      <c r="T298" s="132">
        <f>IF(PT_kom!S302=0," ",PT_kom!S302)</f>
        <v>1</v>
      </c>
      <c r="U298" s="60" t="str">
        <f>IF(PT_kom!T302=0," ",PT_kom!T302)</f>
        <v xml:space="preserve"> </v>
      </c>
    </row>
    <row r="299" spans="2:21">
      <c r="B299" s="130" t="str">
        <f>IF(PT_kom!A303=0," ",PT_kom!A303)</f>
        <v>1612 Hemne (2001)</v>
      </c>
      <c r="C299" s="131">
        <f>IF(PT_kom!B303=0," ",PT_kom!B303)</f>
        <v>7</v>
      </c>
      <c r="D299" s="131">
        <f>IF(PT_kom!C303=0," ",PT_kom!C303)</f>
        <v>49</v>
      </c>
      <c r="E299" s="131">
        <f>IF(PT_kom!D303=0," ",PT_kom!D303)</f>
        <v>15</v>
      </c>
      <c r="F299" s="131">
        <f>IF(PT_kom!E303=0," ",PT_kom!E303)</f>
        <v>22</v>
      </c>
      <c r="G299" s="131">
        <f>IF(PT_kom!F303=0," ",PT_kom!F303)</f>
        <v>24</v>
      </c>
      <c r="H299" s="131">
        <f>IF(PT_kom!G303=0," ",PT_kom!G303)</f>
        <v>9</v>
      </c>
      <c r="I299" s="131">
        <f>IF(PT_kom!H303=0," ",PT_kom!H303)</f>
        <v>2</v>
      </c>
      <c r="J299" s="131">
        <f>IF(PT_kom!I303=0," ",PT_kom!I303)</f>
        <v>128</v>
      </c>
      <c r="K299" s="130" t="str">
        <f>IF(PT_kom!J303=0," ",PT_kom!J303)</f>
        <v xml:space="preserve"> </v>
      </c>
      <c r="L299" s="130" t="str">
        <f>IF(PT_kom!K303=0," ",PT_kom!K303)</f>
        <v>1612 Hemne (2001)</v>
      </c>
      <c r="M299" s="132">
        <f>IF(PT_kom!L303=0," ",PT_kom!L303)</f>
        <v>5.46875E-2</v>
      </c>
      <c r="N299" s="132">
        <f>IF(PT_kom!M303=0," ",PT_kom!M303)</f>
        <v>0.3828125</v>
      </c>
      <c r="O299" s="132">
        <f>IF(PT_kom!N303=0," ",PT_kom!N303)</f>
        <v>0.1171875</v>
      </c>
      <c r="P299" s="132">
        <f>IF(PT_kom!O303=0," ",PT_kom!O303)</f>
        <v>0.171875</v>
      </c>
      <c r="Q299" s="132">
        <f>IF(PT_kom!P303=0," ",PT_kom!P303)</f>
        <v>0.1875</v>
      </c>
      <c r="R299" s="132">
        <f>IF(PT_kom!Q303=0," ",PT_kom!Q303)</f>
        <v>7.03125E-2</v>
      </c>
      <c r="S299" s="132">
        <f>IF(PT_kom!R303=0," ",PT_kom!R303)</f>
        <v>1.5625E-2</v>
      </c>
      <c r="T299" s="132">
        <f>IF(PT_kom!S303=0," ",PT_kom!S303)</f>
        <v>1</v>
      </c>
      <c r="U299" s="60" t="str">
        <f>IF(PT_kom!T303=0," ",PT_kom!T303)</f>
        <v xml:space="preserve"> </v>
      </c>
    </row>
    <row r="300" spans="2:21">
      <c r="B300" s="130" t="str">
        <f>IF(PT_kom!A304=0," ",PT_kom!A304)</f>
        <v>1613 Snillfjord (2001)</v>
      </c>
      <c r="C300" s="131" t="str">
        <f>IF(PT_kom!B304=0," ",PT_kom!B304)</f>
        <v xml:space="preserve"> </v>
      </c>
      <c r="D300" s="131">
        <f>IF(PT_kom!C304=0," ",PT_kom!C304)</f>
        <v>7</v>
      </c>
      <c r="E300" s="131">
        <f>IF(PT_kom!D304=0," ",PT_kom!D304)</f>
        <v>7</v>
      </c>
      <c r="F300" s="131">
        <f>IF(PT_kom!E304=0," ",PT_kom!E304)</f>
        <v>4</v>
      </c>
      <c r="G300" s="131">
        <f>IF(PT_kom!F304=0," ",PT_kom!F304)</f>
        <v>16</v>
      </c>
      <c r="H300" s="131">
        <f>IF(PT_kom!G304=0," ",PT_kom!G304)</f>
        <v>23</v>
      </c>
      <c r="I300" s="131">
        <f>IF(PT_kom!H304=0," ",PT_kom!H304)</f>
        <v>6</v>
      </c>
      <c r="J300" s="131">
        <f>IF(PT_kom!I304=0," ",PT_kom!I304)</f>
        <v>63</v>
      </c>
      <c r="K300" s="130" t="str">
        <f>IF(PT_kom!J304=0," ",PT_kom!J304)</f>
        <v xml:space="preserve"> </v>
      </c>
      <c r="L300" s="130" t="str">
        <f>IF(PT_kom!K304=0," ",PT_kom!K304)</f>
        <v>1613 Snillfjord (2001)</v>
      </c>
      <c r="M300" s="132" t="str">
        <f>IF(PT_kom!L304=0," ",PT_kom!L304)</f>
        <v xml:space="preserve"> </v>
      </c>
      <c r="N300" s="132">
        <f>IF(PT_kom!M304=0," ",PT_kom!M304)</f>
        <v>0.1111111111111111</v>
      </c>
      <c r="O300" s="132">
        <f>IF(PT_kom!N304=0," ",PT_kom!N304)</f>
        <v>0.1111111111111111</v>
      </c>
      <c r="P300" s="132">
        <f>IF(PT_kom!O304=0," ",PT_kom!O304)</f>
        <v>6.3492063492063489E-2</v>
      </c>
      <c r="Q300" s="132">
        <f>IF(PT_kom!P304=0," ",PT_kom!P304)</f>
        <v>0.25396825396825395</v>
      </c>
      <c r="R300" s="132">
        <f>IF(PT_kom!Q304=0," ",PT_kom!Q304)</f>
        <v>0.36507936507936506</v>
      </c>
      <c r="S300" s="132">
        <f>IF(PT_kom!R304=0," ",PT_kom!R304)</f>
        <v>9.5238095238095233E-2</v>
      </c>
      <c r="T300" s="132">
        <f>IF(PT_kom!S304=0," ",PT_kom!S304)</f>
        <v>1</v>
      </c>
      <c r="U300" s="60" t="str">
        <f>IF(PT_kom!T304=0," ",PT_kom!T304)</f>
        <v xml:space="preserve"> </v>
      </c>
    </row>
    <row r="301" spans="2:21">
      <c r="B301" s="130" t="str">
        <f>IF(PT_kom!A305=0," ",PT_kom!A305)</f>
        <v>1617 Hitra (2009)</v>
      </c>
      <c r="C301" s="131">
        <f>IF(PT_kom!B305=0," ",PT_kom!B305)</f>
        <v>11</v>
      </c>
      <c r="D301" s="131">
        <f>IF(PT_kom!C305=0," ",PT_kom!C305)</f>
        <v>25</v>
      </c>
      <c r="E301" s="131">
        <f>IF(PT_kom!D305=0," ",PT_kom!D305)</f>
        <v>5</v>
      </c>
      <c r="F301" s="131">
        <f>IF(PT_kom!E305=0," ",PT_kom!E305)</f>
        <v>4</v>
      </c>
      <c r="G301" s="131">
        <f>IF(PT_kom!F305=0," ",PT_kom!F305)</f>
        <v>22</v>
      </c>
      <c r="H301" s="131">
        <f>IF(PT_kom!G305=0," ",PT_kom!G305)</f>
        <v>5</v>
      </c>
      <c r="I301" s="131">
        <f>IF(PT_kom!H305=0," ",PT_kom!H305)</f>
        <v>10</v>
      </c>
      <c r="J301" s="131">
        <f>IF(PT_kom!I305=0," ",PT_kom!I305)</f>
        <v>82</v>
      </c>
      <c r="K301" s="130" t="str">
        <f>IF(PT_kom!J305=0," ",PT_kom!J305)</f>
        <v xml:space="preserve"> </v>
      </c>
      <c r="L301" s="130" t="str">
        <f>IF(PT_kom!K305=0," ",PT_kom!K305)</f>
        <v>1617 Hitra (2009)</v>
      </c>
      <c r="M301" s="132">
        <f>IF(PT_kom!L305=0," ",PT_kom!L305)</f>
        <v>0.13414634146341464</v>
      </c>
      <c r="N301" s="132">
        <f>IF(PT_kom!M305=0," ",PT_kom!M305)</f>
        <v>0.3048780487804878</v>
      </c>
      <c r="O301" s="132">
        <f>IF(PT_kom!N305=0," ",PT_kom!N305)</f>
        <v>6.097560975609756E-2</v>
      </c>
      <c r="P301" s="132">
        <f>IF(PT_kom!O305=0," ",PT_kom!O305)</f>
        <v>4.878048780487805E-2</v>
      </c>
      <c r="Q301" s="132">
        <f>IF(PT_kom!P305=0," ",PT_kom!P305)</f>
        <v>0.26829268292682928</v>
      </c>
      <c r="R301" s="132">
        <f>IF(PT_kom!Q305=0," ",PT_kom!Q305)</f>
        <v>6.097560975609756E-2</v>
      </c>
      <c r="S301" s="132">
        <f>IF(PT_kom!R305=0," ",PT_kom!R305)</f>
        <v>0.12195121951219512</v>
      </c>
      <c r="T301" s="132">
        <f>IF(PT_kom!S305=0," ",PT_kom!S305)</f>
        <v>1</v>
      </c>
      <c r="U301" s="60" t="str">
        <f>IF(PT_kom!T305=0," ",PT_kom!T305)</f>
        <v xml:space="preserve"> </v>
      </c>
    </row>
    <row r="302" spans="2:21">
      <c r="B302" s="130" t="str">
        <f>IF(PT_kom!A306=0," ",PT_kom!A306)</f>
        <v>1620 Frøya (2009)</v>
      </c>
      <c r="C302" s="131">
        <f>IF(PT_kom!B306=0," ",PT_kom!B306)</f>
        <v>19</v>
      </c>
      <c r="D302" s="131">
        <f>IF(PT_kom!C306=0," ",PT_kom!C306)</f>
        <v>75</v>
      </c>
      <c r="E302" s="131">
        <f>IF(PT_kom!D306=0," ",PT_kom!D306)</f>
        <v>12</v>
      </c>
      <c r="F302" s="131">
        <f>IF(PT_kom!E306=0," ",PT_kom!E306)</f>
        <v>4</v>
      </c>
      <c r="G302" s="131">
        <f>IF(PT_kom!F306=0," ",PT_kom!F306)</f>
        <v>18</v>
      </c>
      <c r="H302" s="131">
        <f>IF(PT_kom!G306=0," ",PT_kom!G306)</f>
        <v>21</v>
      </c>
      <c r="I302" s="131">
        <f>IF(PT_kom!H306=0," ",PT_kom!H306)</f>
        <v>8</v>
      </c>
      <c r="J302" s="131">
        <f>IF(PT_kom!I306=0," ",PT_kom!I306)</f>
        <v>157</v>
      </c>
      <c r="K302" s="130" t="str">
        <f>IF(PT_kom!J306=0," ",PT_kom!J306)</f>
        <v xml:space="preserve"> </v>
      </c>
      <c r="L302" s="130" t="str">
        <f>IF(PT_kom!K306=0," ",PT_kom!K306)</f>
        <v>1620 Frøya (2009)</v>
      </c>
      <c r="M302" s="132">
        <f>IF(PT_kom!L306=0," ",PT_kom!L306)</f>
        <v>0.12101910828025478</v>
      </c>
      <c r="N302" s="132">
        <f>IF(PT_kom!M306=0," ",PT_kom!M306)</f>
        <v>0.47770700636942676</v>
      </c>
      <c r="O302" s="132">
        <f>IF(PT_kom!N306=0," ",PT_kom!N306)</f>
        <v>7.6433121019108277E-2</v>
      </c>
      <c r="P302" s="132">
        <f>IF(PT_kom!O306=0," ",PT_kom!O306)</f>
        <v>2.5477707006369428E-2</v>
      </c>
      <c r="Q302" s="132">
        <f>IF(PT_kom!P306=0," ",PT_kom!P306)</f>
        <v>0.11464968152866242</v>
      </c>
      <c r="R302" s="132">
        <f>IF(PT_kom!Q306=0," ",PT_kom!Q306)</f>
        <v>0.13375796178343949</v>
      </c>
      <c r="S302" s="132">
        <f>IF(PT_kom!R306=0," ",PT_kom!R306)</f>
        <v>5.0955414012738856E-2</v>
      </c>
      <c r="T302" s="132">
        <f>IF(PT_kom!S306=0," ",PT_kom!S306)</f>
        <v>1</v>
      </c>
      <c r="U302" s="60" t="str">
        <f>IF(PT_kom!T306=0," ",PT_kom!T306)</f>
        <v xml:space="preserve"> </v>
      </c>
    </row>
    <row r="303" spans="2:21">
      <c r="B303" s="130" t="str">
        <f>IF(PT_kom!A307=0," ",PT_kom!A307)</f>
        <v>1621 Ørland (2004)</v>
      </c>
      <c r="C303" s="131">
        <f>IF(PT_kom!B307=0," ",PT_kom!B307)</f>
        <v>35</v>
      </c>
      <c r="D303" s="131">
        <f>IF(PT_kom!C307=0," ",PT_kom!C307)</f>
        <v>103</v>
      </c>
      <c r="E303" s="131">
        <f>IF(PT_kom!D307=0," ",PT_kom!D307)</f>
        <v>11</v>
      </c>
      <c r="F303" s="131">
        <f>IF(PT_kom!E307=0," ",PT_kom!E307)</f>
        <v>94</v>
      </c>
      <c r="G303" s="131">
        <f>IF(PT_kom!F307=0," ",PT_kom!F307)</f>
        <v>47</v>
      </c>
      <c r="H303" s="131">
        <f>IF(PT_kom!G307=0," ",PT_kom!G307)</f>
        <v>24</v>
      </c>
      <c r="I303" s="131">
        <f>IF(PT_kom!H307=0," ",PT_kom!H307)</f>
        <v>120</v>
      </c>
      <c r="J303" s="131">
        <f>IF(PT_kom!I307=0," ",PT_kom!I307)</f>
        <v>434</v>
      </c>
      <c r="K303" s="130" t="str">
        <f>IF(PT_kom!J307=0," ",PT_kom!J307)</f>
        <v xml:space="preserve"> </v>
      </c>
      <c r="L303" s="130" t="str">
        <f>IF(PT_kom!K307=0," ",PT_kom!K307)</f>
        <v>1621 Ørland (2004)</v>
      </c>
      <c r="M303" s="132">
        <f>IF(PT_kom!L307=0," ",PT_kom!L307)</f>
        <v>8.0645161290322578E-2</v>
      </c>
      <c r="N303" s="132">
        <f>IF(PT_kom!M307=0," ",PT_kom!M307)</f>
        <v>0.23732718894009217</v>
      </c>
      <c r="O303" s="132">
        <f>IF(PT_kom!N307=0," ",PT_kom!N307)</f>
        <v>2.5345622119815669E-2</v>
      </c>
      <c r="P303" s="132">
        <f>IF(PT_kom!O307=0," ",PT_kom!O307)</f>
        <v>0.21658986175115208</v>
      </c>
      <c r="Q303" s="132">
        <f>IF(PT_kom!P307=0," ",PT_kom!P307)</f>
        <v>0.10829493087557604</v>
      </c>
      <c r="R303" s="132">
        <f>IF(PT_kom!Q307=0," ",PT_kom!Q307)</f>
        <v>5.5299539170506916E-2</v>
      </c>
      <c r="S303" s="132">
        <f>IF(PT_kom!R307=0," ",PT_kom!R307)</f>
        <v>0.27649769585253459</v>
      </c>
      <c r="T303" s="132">
        <f>IF(PT_kom!S307=0," ",PT_kom!S307)</f>
        <v>1</v>
      </c>
      <c r="U303" s="60" t="str">
        <f>IF(PT_kom!T307=0," ",PT_kom!T307)</f>
        <v xml:space="preserve"> </v>
      </c>
    </row>
    <row r="304" spans="2:21">
      <c r="B304" s="130" t="str">
        <f>IF(PT_kom!A308=0," ",PT_kom!A308)</f>
        <v>1622 Agdenes (2005)</v>
      </c>
      <c r="C304" s="131">
        <f>IF(PT_kom!B308=0," ",PT_kom!B308)</f>
        <v>24</v>
      </c>
      <c r="D304" s="131">
        <f>IF(PT_kom!C308=0," ",PT_kom!C308)</f>
        <v>17</v>
      </c>
      <c r="E304" s="131">
        <f>IF(PT_kom!D308=0," ",PT_kom!D308)</f>
        <v>7</v>
      </c>
      <c r="F304" s="131">
        <f>IF(PT_kom!E308=0," ",PT_kom!E308)</f>
        <v>30</v>
      </c>
      <c r="G304" s="131">
        <f>IF(PT_kom!F308=0," ",PT_kom!F308)</f>
        <v>13</v>
      </c>
      <c r="H304" s="131">
        <f>IF(PT_kom!G308=0," ",PT_kom!G308)</f>
        <v>4</v>
      </c>
      <c r="I304" s="131" t="str">
        <f>IF(PT_kom!H308=0," ",PT_kom!H308)</f>
        <v xml:space="preserve"> </v>
      </c>
      <c r="J304" s="131">
        <f>IF(PT_kom!I308=0," ",PT_kom!I308)</f>
        <v>95</v>
      </c>
      <c r="K304" s="130" t="str">
        <f>IF(PT_kom!J308=0," ",PT_kom!J308)</f>
        <v xml:space="preserve"> </v>
      </c>
      <c r="L304" s="130" t="str">
        <f>IF(PT_kom!K308=0," ",PT_kom!K308)</f>
        <v>1622 Agdenes (2005)</v>
      </c>
      <c r="M304" s="132">
        <f>IF(PT_kom!L308=0," ",PT_kom!L308)</f>
        <v>0.25263157894736843</v>
      </c>
      <c r="N304" s="132">
        <f>IF(PT_kom!M308=0," ",PT_kom!M308)</f>
        <v>0.17894736842105263</v>
      </c>
      <c r="O304" s="132">
        <f>IF(PT_kom!N308=0," ",PT_kom!N308)</f>
        <v>7.3684210526315783E-2</v>
      </c>
      <c r="P304" s="132">
        <f>IF(PT_kom!O308=0," ",PT_kom!O308)</f>
        <v>0.31578947368421051</v>
      </c>
      <c r="Q304" s="132">
        <f>IF(PT_kom!P308=0," ",PT_kom!P308)</f>
        <v>0.1368421052631579</v>
      </c>
      <c r="R304" s="132">
        <f>IF(PT_kom!Q308=0," ",PT_kom!Q308)</f>
        <v>4.2105263157894736E-2</v>
      </c>
      <c r="S304" s="132" t="str">
        <f>IF(PT_kom!R308=0," ",PT_kom!R308)</f>
        <v xml:space="preserve"> </v>
      </c>
      <c r="T304" s="132">
        <f>IF(PT_kom!S308=0," ",PT_kom!S308)</f>
        <v>1</v>
      </c>
      <c r="U304" s="60" t="str">
        <f>IF(PT_kom!T308=0," ",PT_kom!T308)</f>
        <v xml:space="preserve"> </v>
      </c>
    </row>
    <row r="305" spans="2:21">
      <c r="B305" s="130" t="str">
        <f>IF(PT_kom!A309=0," ",PT_kom!A309)</f>
        <v>1624 Rissa (2006)</v>
      </c>
      <c r="C305" s="131">
        <f>IF(PT_kom!B309=0," ",PT_kom!B309)</f>
        <v>34</v>
      </c>
      <c r="D305" s="131">
        <f>IF(PT_kom!C309=0," ",PT_kom!C309)</f>
        <v>98</v>
      </c>
      <c r="E305" s="131">
        <f>IF(PT_kom!D309=0," ",PT_kom!D309)</f>
        <v>13</v>
      </c>
      <c r="F305" s="131">
        <f>IF(PT_kom!E309=0," ",PT_kom!E309)</f>
        <v>91</v>
      </c>
      <c r="G305" s="131">
        <f>IF(PT_kom!F309=0," ",PT_kom!F309)</f>
        <v>41</v>
      </c>
      <c r="H305" s="131">
        <f>IF(PT_kom!G309=0," ",PT_kom!G309)</f>
        <v>34</v>
      </c>
      <c r="I305" s="131">
        <f>IF(PT_kom!H309=0," ",PT_kom!H309)</f>
        <v>6</v>
      </c>
      <c r="J305" s="131">
        <f>IF(PT_kom!I309=0," ",PT_kom!I309)</f>
        <v>317</v>
      </c>
      <c r="K305" s="130" t="str">
        <f>IF(PT_kom!J309=0," ",PT_kom!J309)</f>
        <v xml:space="preserve"> </v>
      </c>
      <c r="L305" s="130" t="str">
        <f>IF(PT_kom!K309=0," ",PT_kom!K309)</f>
        <v>1624 Rissa (2006)</v>
      </c>
      <c r="M305" s="132">
        <f>IF(PT_kom!L309=0," ",PT_kom!L309)</f>
        <v>0.10725552050473186</v>
      </c>
      <c r="N305" s="132">
        <f>IF(PT_kom!M309=0," ",PT_kom!M309)</f>
        <v>0.30914826498422715</v>
      </c>
      <c r="O305" s="132">
        <f>IF(PT_kom!N309=0," ",PT_kom!N309)</f>
        <v>4.1009463722397478E-2</v>
      </c>
      <c r="P305" s="132">
        <f>IF(PT_kom!O309=0," ",PT_kom!O309)</f>
        <v>0.28706624605678233</v>
      </c>
      <c r="Q305" s="132">
        <f>IF(PT_kom!P309=0," ",PT_kom!P309)</f>
        <v>0.12933753943217666</v>
      </c>
      <c r="R305" s="132">
        <f>IF(PT_kom!Q309=0," ",PT_kom!Q309)</f>
        <v>0.10725552050473186</v>
      </c>
      <c r="S305" s="132">
        <f>IF(PT_kom!R309=0," ",PT_kom!R309)</f>
        <v>1.8927444794952682E-2</v>
      </c>
      <c r="T305" s="132">
        <f>IF(PT_kom!S309=0," ",PT_kom!S309)</f>
        <v>1</v>
      </c>
      <c r="U305" s="60" t="str">
        <f>IF(PT_kom!T309=0," ",PT_kom!T309)</f>
        <v xml:space="preserve"> </v>
      </c>
    </row>
    <row r="306" spans="2:21">
      <c r="B306" s="130" t="str">
        <f>IF(PT_kom!A310=0," ",PT_kom!A310)</f>
        <v>1627 Bjugn (2007)</v>
      </c>
      <c r="C306" s="131">
        <f>IF(PT_kom!B310=0," ",PT_kom!B310)</f>
        <v>43</v>
      </c>
      <c r="D306" s="131">
        <f>IF(PT_kom!C310=0," ",PT_kom!C310)</f>
        <v>68</v>
      </c>
      <c r="E306" s="131">
        <f>IF(PT_kom!D310=0," ",PT_kom!D310)</f>
        <v>10</v>
      </c>
      <c r="F306" s="131">
        <f>IF(PT_kom!E310=0," ",PT_kom!E310)</f>
        <v>47</v>
      </c>
      <c r="G306" s="131">
        <f>IF(PT_kom!F310=0," ",PT_kom!F310)</f>
        <v>9</v>
      </c>
      <c r="H306" s="131">
        <f>IF(PT_kom!G310=0," ",PT_kom!G310)</f>
        <v>31</v>
      </c>
      <c r="I306" s="131">
        <f>IF(PT_kom!H310=0," ",PT_kom!H310)</f>
        <v>7</v>
      </c>
      <c r="J306" s="131">
        <f>IF(PT_kom!I310=0," ",PT_kom!I310)</f>
        <v>215</v>
      </c>
      <c r="K306" s="130" t="str">
        <f>IF(PT_kom!J310=0," ",PT_kom!J310)</f>
        <v xml:space="preserve"> </v>
      </c>
      <c r="L306" s="130" t="str">
        <f>IF(PT_kom!K310=0," ",PT_kom!K310)</f>
        <v>1627 Bjugn (2007)</v>
      </c>
      <c r="M306" s="132">
        <f>IF(PT_kom!L310=0," ",PT_kom!L310)</f>
        <v>0.2</v>
      </c>
      <c r="N306" s="132">
        <f>IF(PT_kom!M310=0," ",PT_kom!M310)</f>
        <v>0.31627906976744186</v>
      </c>
      <c r="O306" s="132">
        <f>IF(PT_kom!N310=0," ",PT_kom!N310)</f>
        <v>4.6511627906976744E-2</v>
      </c>
      <c r="P306" s="132">
        <f>IF(PT_kom!O310=0," ",PT_kom!O310)</f>
        <v>0.21860465116279071</v>
      </c>
      <c r="Q306" s="132">
        <f>IF(PT_kom!P310=0," ",PT_kom!P310)</f>
        <v>4.1860465116279069E-2</v>
      </c>
      <c r="R306" s="132">
        <f>IF(PT_kom!Q310=0," ",PT_kom!Q310)</f>
        <v>0.14418604651162792</v>
      </c>
      <c r="S306" s="132">
        <f>IF(PT_kom!R310=0," ",PT_kom!R310)</f>
        <v>3.255813953488372E-2</v>
      </c>
      <c r="T306" s="132">
        <f>IF(PT_kom!S310=0," ",PT_kom!S310)</f>
        <v>1</v>
      </c>
      <c r="U306" s="60" t="str">
        <f>IF(PT_kom!T310=0," ",PT_kom!T310)</f>
        <v xml:space="preserve"> </v>
      </c>
    </row>
    <row r="307" spans="2:21">
      <c r="B307" s="130" t="str">
        <f>IF(PT_kom!A311=0," ",PT_kom!A311)</f>
        <v>1630 Åfjord (2008)</v>
      </c>
      <c r="C307" s="131">
        <f>IF(PT_kom!B311=0," ",PT_kom!B311)</f>
        <v>48</v>
      </c>
      <c r="D307" s="131">
        <f>IF(PT_kom!C311=0," ",PT_kom!C311)</f>
        <v>35</v>
      </c>
      <c r="E307" s="131">
        <f>IF(PT_kom!D311=0," ",PT_kom!D311)</f>
        <v>27</v>
      </c>
      <c r="F307" s="131">
        <f>IF(PT_kom!E311=0," ",PT_kom!E311)</f>
        <v>22</v>
      </c>
      <c r="G307" s="131">
        <f>IF(PT_kom!F311=0," ",PT_kom!F311)</f>
        <v>9</v>
      </c>
      <c r="H307" s="131">
        <f>IF(PT_kom!G311=0," ",PT_kom!G311)</f>
        <v>42</v>
      </c>
      <c r="I307" s="131">
        <f>IF(PT_kom!H311=0," ",PT_kom!H311)</f>
        <v>6</v>
      </c>
      <c r="J307" s="131">
        <f>IF(PT_kom!I311=0," ",PT_kom!I311)</f>
        <v>189</v>
      </c>
      <c r="K307" s="130" t="str">
        <f>IF(PT_kom!J311=0," ",PT_kom!J311)</f>
        <v xml:space="preserve"> </v>
      </c>
      <c r="L307" s="130" t="str">
        <f>IF(PT_kom!K311=0," ",PT_kom!K311)</f>
        <v>1630 Åfjord (2008)</v>
      </c>
      <c r="M307" s="132">
        <f>IF(PT_kom!L311=0," ",PT_kom!L311)</f>
        <v>0.25396825396825395</v>
      </c>
      <c r="N307" s="132">
        <f>IF(PT_kom!M311=0," ",PT_kom!M311)</f>
        <v>0.18518518518518517</v>
      </c>
      <c r="O307" s="132">
        <f>IF(PT_kom!N311=0," ",PT_kom!N311)</f>
        <v>0.14285714285714285</v>
      </c>
      <c r="P307" s="132">
        <f>IF(PT_kom!O311=0," ",PT_kom!O311)</f>
        <v>0.1164021164021164</v>
      </c>
      <c r="Q307" s="132">
        <f>IF(PT_kom!P311=0," ",PT_kom!P311)</f>
        <v>4.7619047619047616E-2</v>
      </c>
      <c r="R307" s="132">
        <f>IF(PT_kom!Q311=0," ",PT_kom!Q311)</f>
        <v>0.22222222222222221</v>
      </c>
      <c r="S307" s="132">
        <f>IF(PT_kom!R311=0," ",PT_kom!R311)</f>
        <v>3.1746031746031744E-2</v>
      </c>
      <c r="T307" s="132">
        <f>IF(PT_kom!S311=0," ",PT_kom!S311)</f>
        <v>1</v>
      </c>
      <c r="U307" s="60" t="str">
        <f>IF(PT_kom!T311=0," ",PT_kom!T311)</f>
        <v xml:space="preserve"> </v>
      </c>
    </row>
    <row r="308" spans="2:21">
      <c r="B308" s="130" t="str">
        <f>IF(PT_kom!A312=0," ",PT_kom!A312)</f>
        <v>1632 Roan (2000)</v>
      </c>
      <c r="C308" s="131">
        <f>IF(PT_kom!B312=0," ",PT_kom!B312)</f>
        <v>18</v>
      </c>
      <c r="D308" s="131">
        <f>IF(PT_kom!C312=0," ",PT_kom!C312)</f>
        <v>16</v>
      </c>
      <c r="E308" s="131">
        <f>IF(PT_kom!D312=0," ",PT_kom!D312)</f>
        <v>13</v>
      </c>
      <c r="F308" s="131">
        <f>IF(PT_kom!E312=0," ",PT_kom!E312)</f>
        <v>20</v>
      </c>
      <c r="G308" s="131">
        <f>IF(PT_kom!F312=0," ",PT_kom!F312)</f>
        <v>15</v>
      </c>
      <c r="H308" s="131">
        <f>IF(PT_kom!G312=0," ",PT_kom!G312)</f>
        <v>9</v>
      </c>
      <c r="I308" s="131">
        <f>IF(PT_kom!H312=0," ",PT_kom!H312)</f>
        <v>1</v>
      </c>
      <c r="J308" s="131">
        <f>IF(PT_kom!I312=0," ",PT_kom!I312)</f>
        <v>92</v>
      </c>
      <c r="K308" s="130" t="str">
        <f>IF(PT_kom!J312=0," ",PT_kom!J312)</f>
        <v xml:space="preserve"> </v>
      </c>
      <c r="L308" s="130" t="str">
        <f>IF(PT_kom!K312=0," ",PT_kom!K312)</f>
        <v>1632 Roan (2000)</v>
      </c>
      <c r="M308" s="132">
        <f>IF(PT_kom!L312=0," ",PT_kom!L312)</f>
        <v>0.19565217391304349</v>
      </c>
      <c r="N308" s="132">
        <f>IF(PT_kom!M312=0," ",PT_kom!M312)</f>
        <v>0.17391304347826086</v>
      </c>
      <c r="O308" s="132">
        <f>IF(PT_kom!N312=0," ",PT_kom!N312)</f>
        <v>0.14130434782608695</v>
      </c>
      <c r="P308" s="132">
        <f>IF(PT_kom!O312=0," ",PT_kom!O312)</f>
        <v>0.21739130434782608</v>
      </c>
      <c r="Q308" s="132">
        <f>IF(PT_kom!P312=0," ",PT_kom!P312)</f>
        <v>0.16304347826086957</v>
      </c>
      <c r="R308" s="132">
        <f>IF(PT_kom!Q312=0," ",PT_kom!Q312)</f>
        <v>9.7826086956521743E-2</v>
      </c>
      <c r="S308" s="132">
        <f>IF(PT_kom!R312=0," ",PT_kom!R312)</f>
        <v>1.0869565217391304E-2</v>
      </c>
      <c r="T308" s="132">
        <f>IF(PT_kom!S312=0," ",PT_kom!S312)</f>
        <v>1</v>
      </c>
      <c r="U308" s="60" t="str">
        <f>IF(PT_kom!T312=0," ",PT_kom!T312)</f>
        <v xml:space="preserve"> </v>
      </c>
    </row>
    <row r="309" spans="2:21">
      <c r="B309" s="130" t="str">
        <f>IF(PT_kom!A313=0," ",PT_kom!A313)</f>
        <v>1633 Osen (2002)</v>
      </c>
      <c r="C309" s="131">
        <f>IF(PT_kom!B313=0," ",PT_kom!B313)</f>
        <v>17</v>
      </c>
      <c r="D309" s="131">
        <f>IF(PT_kom!C313=0," ",PT_kom!C313)</f>
        <v>22</v>
      </c>
      <c r="E309" s="131">
        <f>IF(PT_kom!D313=0," ",PT_kom!D313)</f>
        <v>11</v>
      </c>
      <c r="F309" s="131">
        <f>IF(PT_kom!E313=0," ",PT_kom!E313)</f>
        <v>8</v>
      </c>
      <c r="G309" s="131">
        <f>IF(PT_kom!F313=0," ",PT_kom!F313)</f>
        <v>8</v>
      </c>
      <c r="H309" s="131">
        <f>IF(PT_kom!G313=0," ",PT_kom!G313)</f>
        <v>13</v>
      </c>
      <c r="I309" s="131">
        <f>IF(PT_kom!H313=0," ",PT_kom!H313)</f>
        <v>9</v>
      </c>
      <c r="J309" s="131">
        <f>IF(PT_kom!I313=0," ",PT_kom!I313)</f>
        <v>88</v>
      </c>
      <c r="K309" s="130" t="str">
        <f>IF(PT_kom!J313=0," ",PT_kom!J313)</f>
        <v xml:space="preserve"> </v>
      </c>
      <c r="L309" s="130" t="str">
        <f>IF(PT_kom!K313=0," ",PT_kom!K313)</f>
        <v>1633 Osen (2002)</v>
      </c>
      <c r="M309" s="132">
        <f>IF(PT_kom!L313=0," ",PT_kom!L313)</f>
        <v>0.19318181818181818</v>
      </c>
      <c r="N309" s="132">
        <f>IF(PT_kom!M313=0," ",PT_kom!M313)</f>
        <v>0.25</v>
      </c>
      <c r="O309" s="132">
        <f>IF(PT_kom!N313=0," ",PT_kom!N313)</f>
        <v>0.125</v>
      </c>
      <c r="P309" s="132">
        <f>IF(PT_kom!O313=0," ",PT_kom!O313)</f>
        <v>9.0909090909090912E-2</v>
      </c>
      <c r="Q309" s="132">
        <f>IF(PT_kom!P313=0," ",PT_kom!P313)</f>
        <v>9.0909090909090912E-2</v>
      </c>
      <c r="R309" s="132">
        <f>IF(PT_kom!Q313=0," ",PT_kom!Q313)</f>
        <v>0.14772727272727273</v>
      </c>
      <c r="S309" s="132">
        <f>IF(PT_kom!R313=0," ",PT_kom!R313)</f>
        <v>0.10227272727272728</v>
      </c>
      <c r="T309" s="132">
        <f>IF(PT_kom!S313=0," ",PT_kom!S313)</f>
        <v>1</v>
      </c>
      <c r="U309" s="60" t="str">
        <f>IF(PT_kom!T313=0," ",PT_kom!T313)</f>
        <v xml:space="preserve"> </v>
      </c>
    </row>
    <row r="310" spans="2:21">
      <c r="B310" s="130" t="str">
        <f>IF(PT_kom!A314=0," ",PT_kom!A314)</f>
        <v>1634 Oppdal (2002)</v>
      </c>
      <c r="C310" s="131">
        <f>IF(PT_kom!B314=0," ",PT_kom!B314)</f>
        <v>93</v>
      </c>
      <c r="D310" s="131">
        <f>IF(PT_kom!C314=0," ",PT_kom!C314)</f>
        <v>50</v>
      </c>
      <c r="E310" s="131">
        <f>IF(PT_kom!D314=0," ",PT_kom!D314)</f>
        <v>175</v>
      </c>
      <c r="F310" s="131">
        <f>IF(PT_kom!E314=0," ",PT_kom!E314)</f>
        <v>111</v>
      </c>
      <c r="G310" s="131">
        <f>IF(PT_kom!F314=0," ",PT_kom!F314)</f>
        <v>133</v>
      </c>
      <c r="H310" s="131">
        <f>IF(PT_kom!G314=0," ",PT_kom!G314)</f>
        <v>82</v>
      </c>
      <c r="I310" s="131">
        <f>IF(PT_kom!H314=0," ",PT_kom!H314)</f>
        <v>2</v>
      </c>
      <c r="J310" s="131">
        <f>IF(PT_kom!I314=0," ",PT_kom!I314)</f>
        <v>646</v>
      </c>
      <c r="K310" s="130" t="str">
        <f>IF(PT_kom!J314=0," ",PT_kom!J314)</f>
        <v xml:space="preserve"> </v>
      </c>
      <c r="L310" s="130" t="str">
        <f>IF(PT_kom!K314=0," ",PT_kom!K314)</f>
        <v>1634 Oppdal (2002)</v>
      </c>
      <c r="M310" s="132">
        <f>IF(PT_kom!L314=0," ",PT_kom!L314)</f>
        <v>0.14396284829721362</v>
      </c>
      <c r="N310" s="132">
        <f>IF(PT_kom!M314=0," ",PT_kom!M314)</f>
        <v>7.7399380804953566E-2</v>
      </c>
      <c r="O310" s="132">
        <f>IF(PT_kom!N314=0," ",PT_kom!N314)</f>
        <v>0.27089783281733748</v>
      </c>
      <c r="P310" s="132">
        <f>IF(PT_kom!O314=0," ",PT_kom!O314)</f>
        <v>0.17182662538699692</v>
      </c>
      <c r="Q310" s="132">
        <f>IF(PT_kom!P314=0," ",PT_kom!P314)</f>
        <v>0.20588235294117646</v>
      </c>
      <c r="R310" s="132">
        <f>IF(PT_kom!Q314=0," ",PT_kom!Q314)</f>
        <v>0.12693498452012383</v>
      </c>
      <c r="S310" s="132">
        <f>IF(PT_kom!R314=0," ",PT_kom!R314)</f>
        <v>3.0959752321981426E-3</v>
      </c>
      <c r="T310" s="132">
        <f>IF(PT_kom!S314=0," ",PT_kom!S314)</f>
        <v>1</v>
      </c>
      <c r="U310" s="60" t="str">
        <f>IF(PT_kom!T314=0," ",PT_kom!T314)</f>
        <v xml:space="preserve"> </v>
      </c>
    </row>
    <row r="311" spans="2:21">
      <c r="B311" s="130" t="str">
        <f>IF(PT_kom!A315=0," ",PT_kom!A315)</f>
        <v>1635 Rennebu (2005)</v>
      </c>
      <c r="C311" s="131">
        <f>IF(PT_kom!B315=0," ",PT_kom!B315)</f>
        <v>16</v>
      </c>
      <c r="D311" s="131">
        <f>IF(PT_kom!C315=0," ",PT_kom!C315)</f>
        <v>10</v>
      </c>
      <c r="E311" s="131">
        <f>IF(PT_kom!D315=0," ",PT_kom!D315)</f>
        <v>10</v>
      </c>
      <c r="F311" s="131">
        <f>IF(PT_kom!E315=0," ",PT_kom!E315)</f>
        <v>72</v>
      </c>
      <c r="G311" s="131">
        <f>IF(PT_kom!F315=0," ",PT_kom!F315)</f>
        <v>34</v>
      </c>
      <c r="H311" s="131">
        <f>IF(PT_kom!G315=0," ",PT_kom!G315)</f>
        <v>13</v>
      </c>
      <c r="I311" s="131">
        <f>IF(PT_kom!H315=0," ",PT_kom!H315)</f>
        <v>1</v>
      </c>
      <c r="J311" s="131">
        <f>IF(PT_kom!I315=0," ",PT_kom!I315)</f>
        <v>156</v>
      </c>
      <c r="K311" s="130" t="str">
        <f>IF(PT_kom!J315=0," ",PT_kom!J315)</f>
        <v xml:space="preserve"> </v>
      </c>
      <c r="L311" s="130" t="str">
        <f>IF(PT_kom!K315=0," ",PT_kom!K315)</f>
        <v>1635 Rennebu (2005)</v>
      </c>
      <c r="M311" s="132">
        <f>IF(PT_kom!L315=0," ",PT_kom!L315)</f>
        <v>0.10256410256410256</v>
      </c>
      <c r="N311" s="132">
        <f>IF(PT_kom!M315=0," ",PT_kom!M315)</f>
        <v>6.4102564102564097E-2</v>
      </c>
      <c r="O311" s="132">
        <f>IF(PT_kom!N315=0," ",PT_kom!N315)</f>
        <v>6.4102564102564097E-2</v>
      </c>
      <c r="P311" s="132">
        <f>IF(PT_kom!O315=0," ",PT_kom!O315)</f>
        <v>0.46153846153846156</v>
      </c>
      <c r="Q311" s="132">
        <f>IF(PT_kom!P315=0," ",PT_kom!P315)</f>
        <v>0.21794871794871795</v>
      </c>
      <c r="R311" s="132">
        <f>IF(PT_kom!Q315=0," ",PT_kom!Q315)</f>
        <v>8.3333333333333329E-2</v>
      </c>
      <c r="S311" s="132">
        <f>IF(PT_kom!R315=0," ",PT_kom!R315)</f>
        <v>6.41025641025641E-3</v>
      </c>
      <c r="T311" s="132">
        <f>IF(PT_kom!S315=0," ",PT_kom!S315)</f>
        <v>1</v>
      </c>
      <c r="U311" s="60" t="str">
        <f>IF(PT_kom!T315=0," ",PT_kom!T315)</f>
        <v xml:space="preserve"> </v>
      </c>
    </row>
    <row r="312" spans="2:21">
      <c r="B312" s="130" t="str">
        <f>IF(PT_kom!A316=0," ",PT_kom!A316)</f>
        <v>1636 Meldal (1998)</v>
      </c>
      <c r="C312" s="131">
        <f>IF(PT_kom!B316=0," ",PT_kom!B316)</f>
        <v>7</v>
      </c>
      <c r="D312" s="131">
        <f>IF(PT_kom!C316=0," ",PT_kom!C316)</f>
        <v>38</v>
      </c>
      <c r="E312" s="131">
        <f>IF(PT_kom!D316=0," ",PT_kom!D316)</f>
        <v>1</v>
      </c>
      <c r="F312" s="131">
        <f>IF(PT_kom!E316=0," ",PT_kom!E316)</f>
        <v>67</v>
      </c>
      <c r="G312" s="131">
        <f>IF(PT_kom!F316=0," ",PT_kom!F316)</f>
        <v>44</v>
      </c>
      <c r="H312" s="131">
        <f>IF(PT_kom!G316=0," ",PT_kom!G316)</f>
        <v>29</v>
      </c>
      <c r="I312" s="131">
        <f>IF(PT_kom!H316=0," ",PT_kom!H316)</f>
        <v>3</v>
      </c>
      <c r="J312" s="131">
        <f>IF(PT_kom!I316=0," ",PT_kom!I316)</f>
        <v>189</v>
      </c>
      <c r="K312" s="130" t="str">
        <f>IF(PT_kom!J316=0," ",PT_kom!J316)</f>
        <v xml:space="preserve"> </v>
      </c>
      <c r="L312" s="130" t="str">
        <f>IF(PT_kom!K316=0," ",PT_kom!K316)</f>
        <v>1636 Meldal (1998)</v>
      </c>
      <c r="M312" s="132">
        <f>IF(PT_kom!L316=0," ",PT_kom!L316)</f>
        <v>3.7037037037037035E-2</v>
      </c>
      <c r="N312" s="132">
        <f>IF(PT_kom!M316=0," ",PT_kom!M316)</f>
        <v>0.20105820105820105</v>
      </c>
      <c r="O312" s="132">
        <f>IF(PT_kom!N316=0," ",PT_kom!N316)</f>
        <v>5.2910052910052907E-3</v>
      </c>
      <c r="P312" s="132">
        <f>IF(PT_kom!O316=0," ",PT_kom!O316)</f>
        <v>0.35449735449735448</v>
      </c>
      <c r="Q312" s="132">
        <f>IF(PT_kom!P316=0," ",PT_kom!P316)</f>
        <v>0.23280423280423279</v>
      </c>
      <c r="R312" s="132">
        <f>IF(PT_kom!Q316=0," ",PT_kom!Q316)</f>
        <v>0.15343915343915343</v>
      </c>
      <c r="S312" s="132">
        <f>IF(PT_kom!R316=0," ",PT_kom!R316)</f>
        <v>1.5873015873015872E-2</v>
      </c>
      <c r="T312" s="132">
        <f>IF(PT_kom!S316=0," ",PT_kom!S316)</f>
        <v>1</v>
      </c>
      <c r="U312" s="60" t="str">
        <f>IF(PT_kom!T316=0," ",PT_kom!T316)</f>
        <v xml:space="preserve"> </v>
      </c>
    </row>
    <row r="313" spans="2:21">
      <c r="B313" s="130" t="str">
        <f>IF(PT_kom!A317=0," ",PT_kom!A317)</f>
        <v>1638 Orkdal (2002)</v>
      </c>
      <c r="C313" s="131">
        <f>IF(PT_kom!B317=0," ",PT_kom!B317)</f>
        <v>45</v>
      </c>
      <c r="D313" s="131">
        <f>IF(PT_kom!C317=0," ",PT_kom!C317)</f>
        <v>169</v>
      </c>
      <c r="E313" s="131">
        <f>IF(PT_kom!D317=0," ",PT_kom!D317)</f>
        <v>18</v>
      </c>
      <c r="F313" s="131">
        <f>IF(PT_kom!E317=0," ",PT_kom!E317)</f>
        <v>134</v>
      </c>
      <c r="G313" s="131">
        <f>IF(PT_kom!F317=0," ",PT_kom!F317)</f>
        <v>110</v>
      </c>
      <c r="H313" s="131">
        <f>IF(PT_kom!G317=0," ",PT_kom!G317)</f>
        <v>133</v>
      </c>
      <c r="I313" s="131">
        <f>IF(PT_kom!H317=0," ",PT_kom!H317)</f>
        <v>34</v>
      </c>
      <c r="J313" s="131">
        <f>IF(PT_kom!I317=0," ",PT_kom!I317)</f>
        <v>643</v>
      </c>
      <c r="K313" s="130" t="str">
        <f>IF(PT_kom!J317=0," ",PT_kom!J317)</f>
        <v xml:space="preserve"> </v>
      </c>
      <c r="L313" s="130" t="str">
        <f>IF(PT_kom!K317=0," ",PT_kom!K317)</f>
        <v>1638 Orkdal (2002)</v>
      </c>
      <c r="M313" s="132">
        <f>IF(PT_kom!L317=0," ",PT_kom!L317)</f>
        <v>6.9984447900466568E-2</v>
      </c>
      <c r="N313" s="132">
        <f>IF(PT_kom!M317=0," ",PT_kom!M317)</f>
        <v>0.26283048211508553</v>
      </c>
      <c r="O313" s="132">
        <f>IF(PT_kom!N317=0," ",PT_kom!N317)</f>
        <v>2.7993779160186624E-2</v>
      </c>
      <c r="P313" s="132">
        <f>IF(PT_kom!O317=0," ",PT_kom!O317)</f>
        <v>0.20839813374805599</v>
      </c>
      <c r="Q313" s="132">
        <f>IF(PT_kom!P317=0," ",PT_kom!P317)</f>
        <v>0.17107309486780714</v>
      </c>
      <c r="R313" s="132">
        <f>IF(PT_kom!Q317=0," ",PT_kom!Q317)</f>
        <v>0.20684292379471228</v>
      </c>
      <c r="S313" s="132">
        <f>IF(PT_kom!R317=0," ",PT_kom!R317)</f>
        <v>5.2877138413685847E-2</v>
      </c>
      <c r="T313" s="132">
        <f>IF(PT_kom!S317=0," ",PT_kom!S317)</f>
        <v>1</v>
      </c>
      <c r="U313" s="60" t="str">
        <f>IF(PT_kom!T317=0," ",PT_kom!T317)</f>
        <v xml:space="preserve"> </v>
      </c>
    </row>
    <row r="314" spans="2:21">
      <c r="B314" s="130" t="str">
        <f>IF(PT_kom!A318=0," ",PT_kom!A318)</f>
        <v>1640 Røros (2003)</v>
      </c>
      <c r="C314" s="131">
        <f>IF(PT_kom!B318=0," ",PT_kom!B318)</f>
        <v>8</v>
      </c>
      <c r="D314" s="131">
        <f>IF(PT_kom!C318=0," ",PT_kom!C318)</f>
        <v>30</v>
      </c>
      <c r="E314" s="131">
        <f>IF(PT_kom!D318=0," ",PT_kom!D318)</f>
        <v>37</v>
      </c>
      <c r="F314" s="131">
        <f>IF(PT_kom!E318=0," ",PT_kom!E318)</f>
        <v>68</v>
      </c>
      <c r="G314" s="131">
        <f>IF(PT_kom!F318=0," ",PT_kom!F318)</f>
        <v>21</v>
      </c>
      <c r="H314" s="131">
        <f>IF(PT_kom!G318=0," ",PT_kom!G318)</f>
        <v>22</v>
      </c>
      <c r="I314" s="131">
        <f>IF(PT_kom!H318=0," ",PT_kom!H318)</f>
        <v>11</v>
      </c>
      <c r="J314" s="131">
        <f>IF(PT_kom!I318=0," ",PT_kom!I318)</f>
        <v>197</v>
      </c>
      <c r="K314" s="130" t="str">
        <f>IF(PT_kom!J318=0," ",PT_kom!J318)</f>
        <v xml:space="preserve"> </v>
      </c>
      <c r="L314" s="130" t="str">
        <f>IF(PT_kom!K318=0," ",PT_kom!K318)</f>
        <v>1640 Røros (2003)</v>
      </c>
      <c r="M314" s="132">
        <f>IF(PT_kom!L318=0," ",PT_kom!L318)</f>
        <v>4.060913705583756E-2</v>
      </c>
      <c r="N314" s="132">
        <f>IF(PT_kom!M318=0," ",PT_kom!M318)</f>
        <v>0.15228426395939088</v>
      </c>
      <c r="O314" s="132">
        <f>IF(PT_kom!N318=0," ",PT_kom!N318)</f>
        <v>0.18781725888324874</v>
      </c>
      <c r="P314" s="132">
        <f>IF(PT_kom!O318=0," ",PT_kom!O318)</f>
        <v>0.34517766497461927</v>
      </c>
      <c r="Q314" s="132">
        <f>IF(PT_kom!P318=0," ",PT_kom!P318)</f>
        <v>0.1065989847715736</v>
      </c>
      <c r="R314" s="132">
        <f>IF(PT_kom!Q318=0," ",PT_kom!Q318)</f>
        <v>0.1116751269035533</v>
      </c>
      <c r="S314" s="132">
        <f>IF(PT_kom!R318=0," ",PT_kom!R318)</f>
        <v>5.5837563451776651E-2</v>
      </c>
      <c r="T314" s="132">
        <f>IF(PT_kom!S318=0," ",PT_kom!S318)</f>
        <v>1</v>
      </c>
      <c r="U314" s="60" t="str">
        <f>IF(PT_kom!T318=0," ",PT_kom!T318)</f>
        <v xml:space="preserve"> </v>
      </c>
    </row>
    <row r="315" spans="2:21">
      <c r="B315" s="130" t="str">
        <f>IF(PT_kom!A319=0," ",PT_kom!A319)</f>
        <v>1644 Holtålen (2003)</v>
      </c>
      <c r="C315" s="131">
        <f>IF(PT_kom!B319=0," ",PT_kom!B319)</f>
        <v>17</v>
      </c>
      <c r="D315" s="131">
        <f>IF(PT_kom!C319=0," ",PT_kom!C319)</f>
        <v>33</v>
      </c>
      <c r="E315" s="131">
        <f>IF(PT_kom!D319=0," ",PT_kom!D319)</f>
        <v>21</v>
      </c>
      <c r="F315" s="131">
        <f>IF(PT_kom!E319=0," ",PT_kom!E319)</f>
        <v>106</v>
      </c>
      <c r="G315" s="131">
        <f>IF(PT_kom!F319=0," ",PT_kom!F319)</f>
        <v>23</v>
      </c>
      <c r="H315" s="131">
        <f>IF(PT_kom!G319=0," ",PT_kom!G319)</f>
        <v>6</v>
      </c>
      <c r="I315" s="131">
        <f>IF(PT_kom!H319=0," ",PT_kom!H319)</f>
        <v>16</v>
      </c>
      <c r="J315" s="131">
        <f>IF(PT_kom!I319=0," ",PT_kom!I319)</f>
        <v>222</v>
      </c>
      <c r="K315" s="130" t="str">
        <f>IF(PT_kom!J319=0," ",PT_kom!J319)</f>
        <v xml:space="preserve"> </v>
      </c>
      <c r="L315" s="130" t="str">
        <f>IF(PT_kom!K319=0," ",PT_kom!K319)</f>
        <v>1644 Holtålen (2003)</v>
      </c>
      <c r="M315" s="132">
        <f>IF(PT_kom!L319=0," ",PT_kom!L319)</f>
        <v>7.6576576576576572E-2</v>
      </c>
      <c r="N315" s="132">
        <f>IF(PT_kom!M319=0," ",PT_kom!M319)</f>
        <v>0.14864864864864866</v>
      </c>
      <c r="O315" s="132">
        <f>IF(PT_kom!N319=0," ",PT_kom!N319)</f>
        <v>9.45945945945946E-2</v>
      </c>
      <c r="P315" s="132">
        <f>IF(PT_kom!O319=0," ",PT_kom!O319)</f>
        <v>0.47747747747747749</v>
      </c>
      <c r="Q315" s="132">
        <f>IF(PT_kom!P319=0," ",PT_kom!P319)</f>
        <v>0.1036036036036036</v>
      </c>
      <c r="R315" s="132">
        <f>IF(PT_kom!Q319=0," ",PT_kom!Q319)</f>
        <v>2.7027027027027029E-2</v>
      </c>
      <c r="S315" s="132">
        <f>IF(PT_kom!R319=0," ",PT_kom!R319)</f>
        <v>7.2072072072072071E-2</v>
      </c>
      <c r="T315" s="132">
        <f>IF(PT_kom!S319=0," ",PT_kom!S319)</f>
        <v>1</v>
      </c>
      <c r="U315" s="60" t="str">
        <f>IF(PT_kom!T319=0," ",PT_kom!T319)</f>
        <v xml:space="preserve"> </v>
      </c>
    </row>
    <row r="316" spans="2:21">
      <c r="B316" s="130" t="str">
        <f>IF(PT_kom!A320=0," ",PT_kom!A320)</f>
        <v>1648 Mitre-Gauldal (2002)</v>
      </c>
      <c r="C316" s="131">
        <f>IF(PT_kom!B320=0," ",PT_kom!B320)</f>
        <v>17</v>
      </c>
      <c r="D316" s="131">
        <f>IF(PT_kom!C320=0," ",PT_kom!C320)</f>
        <v>86</v>
      </c>
      <c r="E316" s="131">
        <f>IF(PT_kom!D320=0," ",PT_kom!D320)</f>
        <v>55</v>
      </c>
      <c r="F316" s="131">
        <f>IF(PT_kom!E320=0," ",PT_kom!E320)</f>
        <v>229</v>
      </c>
      <c r="G316" s="131">
        <f>IF(PT_kom!F320=0," ",PT_kom!F320)</f>
        <v>64</v>
      </c>
      <c r="H316" s="131">
        <f>IF(PT_kom!G320=0," ",PT_kom!G320)</f>
        <v>81</v>
      </c>
      <c r="I316" s="131">
        <f>IF(PT_kom!H320=0," ",PT_kom!H320)</f>
        <v>13</v>
      </c>
      <c r="J316" s="131">
        <f>IF(PT_kom!I320=0," ",PT_kom!I320)</f>
        <v>545</v>
      </c>
      <c r="K316" s="130" t="str">
        <f>IF(PT_kom!J320=0," ",PT_kom!J320)</f>
        <v xml:space="preserve"> </v>
      </c>
      <c r="L316" s="130" t="str">
        <f>IF(PT_kom!K320=0," ",PT_kom!K320)</f>
        <v>1648 Mitre-Gauldal (2002)</v>
      </c>
      <c r="M316" s="132">
        <f>IF(PT_kom!L320=0," ",PT_kom!L320)</f>
        <v>3.1192660550458717E-2</v>
      </c>
      <c r="N316" s="132">
        <f>IF(PT_kom!M320=0," ",PT_kom!M320)</f>
        <v>0.15779816513761469</v>
      </c>
      <c r="O316" s="132">
        <f>IF(PT_kom!N320=0," ",PT_kom!N320)</f>
        <v>0.10091743119266056</v>
      </c>
      <c r="P316" s="132">
        <f>IF(PT_kom!O320=0," ",PT_kom!O320)</f>
        <v>0.42018348623853213</v>
      </c>
      <c r="Q316" s="132">
        <f>IF(PT_kom!P320=0," ",PT_kom!P320)</f>
        <v>0.11743119266055047</v>
      </c>
      <c r="R316" s="132">
        <f>IF(PT_kom!Q320=0," ",PT_kom!Q320)</f>
        <v>0.14862385321100918</v>
      </c>
      <c r="S316" s="132">
        <f>IF(PT_kom!R320=0," ",PT_kom!R320)</f>
        <v>2.3853211009174313E-2</v>
      </c>
      <c r="T316" s="132">
        <f>IF(PT_kom!S320=0," ",PT_kom!S320)</f>
        <v>1</v>
      </c>
      <c r="U316" s="60" t="str">
        <f>IF(PT_kom!T320=0," ",PT_kom!T320)</f>
        <v xml:space="preserve"> </v>
      </c>
    </row>
    <row r="317" spans="2:21">
      <c r="B317" s="130" t="str">
        <f>IF(PT_kom!A321=0," ",PT_kom!A321)</f>
        <v>1653 Melhus (2006)</v>
      </c>
      <c r="C317" s="131">
        <f>IF(PT_kom!B321=0," ",PT_kom!B321)</f>
        <v>36</v>
      </c>
      <c r="D317" s="131">
        <f>IF(PT_kom!C321=0," ",PT_kom!C321)</f>
        <v>113</v>
      </c>
      <c r="E317" s="131">
        <f>IF(PT_kom!D321=0," ",PT_kom!D321)</f>
        <v>6</v>
      </c>
      <c r="F317" s="131">
        <f>IF(PT_kom!E321=0," ",PT_kom!E321)</f>
        <v>118</v>
      </c>
      <c r="G317" s="131">
        <f>IF(PT_kom!F321=0," ",PT_kom!F321)</f>
        <v>97</v>
      </c>
      <c r="H317" s="131">
        <f>IF(PT_kom!G321=0," ",PT_kom!G321)</f>
        <v>72</v>
      </c>
      <c r="I317" s="131">
        <f>IF(PT_kom!H321=0," ",PT_kom!H321)</f>
        <v>47</v>
      </c>
      <c r="J317" s="131">
        <f>IF(PT_kom!I321=0," ",PT_kom!I321)</f>
        <v>489</v>
      </c>
      <c r="K317" s="130" t="str">
        <f>IF(PT_kom!J321=0," ",PT_kom!J321)</f>
        <v xml:space="preserve"> </v>
      </c>
      <c r="L317" s="130" t="str">
        <f>IF(PT_kom!K321=0," ",PT_kom!K321)</f>
        <v>1653 Melhus (2006)</v>
      </c>
      <c r="M317" s="132">
        <f>IF(PT_kom!L321=0," ",PT_kom!L321)</f>
        <v>7.3619631901840496E-2</v>
      </c>
      <c r="N317" s="132">
        <f>IF(PT_kom!M321=0," ",PT_kom!M321)</f>
        <v>0.2310838445807771</v>
      </c>
      <c r="O317" s="132">
        <f>IF(PT_kom!N321=0," ",PT_kom!N321)</f>
        <v>1.2269938650306749E-2</v>
      </c>
      <c r="P317" s="132">
        <f>IF(PT_kom!O321=0," ",PT_kom!O321)</f>
        <v>0.24130879345603273</v>
      </c>
      <c r="Q317" s="132">
        <f>IF(PT_kom!P321=0," ",PT_kom!P321)</f>
        <v>0.19836400817995911</v>
      </c>
      <c r="R317" s="132">
        <f>IF(PT_kom!Q321=0," ",PT_kom!Q321)</f>
        <v>0.14723926380368099</v>
      </c>
      <c r="S317" s="132">
        <f>IF(PT_kom!R321=0," ",PT_kom!R321)</f>
        <v>9.6114519427402859E-2</v>
      </c>
      <c r="T317" s="132">
        <f>IF(PT_kom!S321=0," ",PT_kom!S321)</f>
        <v>1</v>
      </c>
      <c r="U317" s="60" t="str">
        <f>IF(PT_kom!T321=0," ",PT_kom!T321)</f>
        <v xml:space="preserve"> </v>
      </c>
    </row>
    <row r="318" spans="2:21">
      <c r="B318" s="130" t="str">
        <f>IF(PT_kom!A322=0," ",PT_kom!A322)</f>
        <v>1657 Skaun (2006)</v>
      </c>
      <c r="C318" s="131">
        <f>IF(PT_kom!B322=0," ",PT_kom!B322)</f>
        <v>58</v>
      </c>
      <c r="D318" s="131">
        <f>IF(PT_kom!C322=0," ",PT_kom!C322)</f>
        <v>130</v>
      </c>
      <c r="E318" s="131">
        <f>IF(PT_kom!D322=0," ",PT_kom!D322)</f>
        <v>4</v>
      </c>
      <c r="F318" s="131">
        <f>IF(PT_kom!E322=0," ",PT_kom!E322)</f>
        <v>71</v>
      </c>
      <c r="G318" s="131">
        <f>IF(PT_kom!F322=0," ",PT_kom!F322)</f>
        <v>29</v>
      </c>
      <c r="H318" s="131">
        <f>IF(PT_kom!G322=0," ",PT_kom!G322)</f>
        <v>1</v>
      </c>
      <c r="I318" s="131">
        <f>IF(PT_kom!H322=0," ",PT_kom!H322)</f>
        <v>10</v>
      </c>
      <c r="J318" s="131">
        <f>IF(PT_kom!I322=0," ",PT_kom!I322)</f>
        <v>303</v>
      </c>
      <c r="K318" s="130" t="str">
        <f>IF(PT_kom!J322=0," ",PT_kom!J322)</f>
        <v xml:space="preserve"> </v>
      </c>
      <c r="L318" s="130" t="str">
        <f>IF(PT_kom!K322=0," ",PT_kom!K322)</f>
        <v>1657 Skaun (2006)</v>
      </c>
      <c r="M318" s="132">
        <f>IF(PT_kom!L322=0," ",PT_kom!L322)</f>
        <v>0.19141914191419143</v>
      </c>
      <c r="N318" s="132">
        <f>IF(PT_kom!M322=0," ",PT_kom!M322)</f>
        <v>0.42904290429042902</v>
      </c>
      <c r="O318" s="132">
        <f>IF(PT_kom!N322=0," ",PT_kom!N322)</f>
        <v>1.3201320132013201E-2</v>
      </c>
      <c r="P318" s="132">
        <f>IF(PT_kom!O322=0," ",PT_kom!O322)</f>
        <v>0.23432343234323433</v>
      </c>
      <c r="Q318" s="132">
        <f>IF(PT_kom!P322=0," ",PT_kom!P322)</f>
        <v>9.5709570957095716E-2</v>
      </c>
      <c r="R318" s="132">
        <f>IF(PT_kom!Q322=0," ",PT_kom!Q322)</f>
        <v>3.3003300330033004E-3</v>
      </c>
      <c r="S318" s="132">
        <f>IF(PT_kom!R322=0," ",PT_kom!R322)</f>
        <v>3.3003300330033E-2</v>
      </c>
      <c r="T318" s="132">
        <f>IF(PT_kom!S322=0," ",PT_kom!S322)</f>
        <v>1</v>
      </c>
      <c r="U318" s="60" t="str">
        <f>IF(PT_kom!T322=0," ",PT_kom!T322)</f>
        <v xml:space="preserve"> </v>
      </c>
    </row>
    <row r="319" spans="2:21">
      <c r="B319" s="130" t="str">
        <f>IF(PT_kom!A323=0," ",PT_kom!A323)</f>
        <v>1662 Klæbu (2005)</v>
      </c>
      <c r="C319" s="131">
        <f>IF(PT_kom!B323=0," ",PT_kom!B323)</f>
        <v>4</v>
      </c>
      <c r="D319" s="131">
        <f>IF(PT_kom!C323=0," ",PT_kom!C323)</f>
        <v>10</v>
      </c>
      <c r="E319" s="131" t="str">
        <f>IF(PT_kom!D323=0," ",PT_kom!D323)</f>
        <v xml:space="preserve"> </v>
      </c>
      <c r="F319" s="131">
        <f>IF(PT_kom!E323=0," ",PT_kom!E323)</f>
        <v>2</v>
      </c>
      <c r="G319" s="131">
        <f>IF(PT_kom!F323=0," ",PT_kom!F323)</f>
        <v>19</v>
      </c>
      <c r="H319" s="131" t="str">
        <f>IF(PT_kom!G323=0," ",PT_kom!G323)</f>
        <v xml:space="preserve"> </v>
      </c>
      <c r="I319" s="131">
        <f>IF(PT_kom!H323=0," ",PT_kom!H323)</f>
        <v>3</v>
      </c>
      <c r="J319" s="131">
        <f>IF(PT_kom!I323=0," ",PT_kom!I323)</f>
        <v>38</v>
      </c>
      <c r="K319" s="130" t="str">
        <f>IF(PT_kom!J323=0," ",PT_kom!J323)</f>
        <v xml:space="preserve"> </v>
      </c>
      <c r="L319" s="130" t="str">
        <f>IF(PT_kom!K323=0," ",PT_kom!K323)</f>
        <v>1662 Klæbu (2005)</v>
      </c>
      <c r="M319" s="132">
        <f>IF(PT_kom!L323=0," ",PT_kom!L323)</f>
        <v>0.10526315789473684</v>
      </c>
      <c r="N319" s="132">
        <f>IF(PT_kom!M323=0," ",PT_kom!M323)</f>
        <v>0.26315789473684209</v>
      </c>
      <c r="O319" s="132" t="str">
        <f>IF(PT_kom!N323=0," ",PT_kom!N323)</f>
        <v xml:space="preserve"> </v>
      </c>
      <c r="P319" s="132">
        <f>IF(PT_kom!O323=0," ",PT_kom!O323)</f>
        <v>5.2631578947368418E-2</v>
      </c>
      <c r="Q319" s="132">
        <f>IF(PT_kom!P323=0," ",PT_kom!P323)</f>
        <v>0.5</v>
      </c>
      <c r="R319" s="132" t="str">
        <f>IF(PT_kom!Q323=0," ",PT_kom!Q323)</f>
        <v xml:space="preserve"> </v>
      </c>
      <c r="S319" s="132">
        <f>IF(PT_kom!R323=0," ",PT_kom!R323)</f>
        <v>7.8947368421052627E-2</v>
      </c>
      <c r="T319" s="132">
        <f>IF(PT_kom!S323=0," ",PT_kom!S323)</f>
        <v>1</v>
      </c>
      <c r="U319" s="60" t="str">
        <f>IF(PT_kom!T323=0," ",PT_kom!T323)</f>
        <v xml:space="preserve"> </v>
      </c>
    </row>
    <row r="320" spans="2:21">
      <c r="B320" s="130" t="str">
        <f>IF(PT_kom!A324=0," ",PT_kom!A324)</f>
        <v>1663 Malvik (2006)</v>
      </c>
      <c r="C320" s="131">
        <f>IF(PT_kom!B324=0," ",PT_kom!B324)</f>
        <v>6</v>
      </c>
      <c r="D320" s="131">
        <f>IF(PT_kom!C324=0," ",PT_kom!C324)</f>
        <v>11</v>
      </c>
      <c r="E320" s="131">
        <f>IF(PT_kom!D324=0," ",PT_kom!D324)</f>
        <v>2</v>
      </c>
      <c r="F320" s="131">
        <f>IF(PT_kom!E324=0," ",PT_kom!E324)</f>
        <v>10</v>
      </c>
      <c r="G320" s="131">
        <f>IF(PT_kom!F324=0," ",PT_kom!F324)</f>
        <v>11</v>
      </c>
      <c r="H320" s="131">
        <f>IF(PT_kom!G324=0," ",PT_kom!G324)</f>
        <v>8</v>
      </c>
      <c r="I320" s="131">
        <f>IF(PT_kom!H324=0," ",PT_kom!H324)</f>
        <v>19</v>
      </c>
      <c r="J320" s="131">
        <f>IF(PT_kom!I324=0," ",PT_kom!I324)</f>
        <v>67</v>
      </c>
      <c r="K320" s="130" t="str">
        <f>IF(PT_kom!J324=0," ",PT_kom!J324)</f>
        <v xml:space="preserve"> </v>
      </c>
      <c r="L320" s="130" t="str">
        <f>IF(PT_kom!K324=0," ",PT_kom!K324)</f>
        <v>1663 Malvik (2006)</v>
      </c>
      <c r="M320" s="132">
        <f>IF(PT_kom!L324=0," ",PT_kom!L324)</f>
        <v>8.9552238805970144E-2</v>
      </c>
      <c r="N320" s="132">
        <f>IF(PT_kom!M324=0," ",PT_kom!M324)</f>
        <v>0.16417910447761194</v>
      </c>
      <c r="O320" s="132">
        <f>IF(PT_kom!N324=0," ",PT_kom!N324)</f>
        <v>2.9850746268656716E-2</v>
      </c>
      <c r="P320" s="132">
        <f>IF(PT_kom!O324=0," ",PT_kom!O324)</f>
        <v>0.14925373134328357</v>
      </c>
      <c r="Q320" s="132">
        <f>IF(PT_kom!P324=0," ",PT_kom!P324)</f>
        <v>0.16417910447761194</v>
      </c>
      <c r="R320" s="132">
        <f>IF(PT_kom!Q324=0," ",PT_kom!Q324)</f>
        <v>0.11940298507462686</v>
      </c>
      <c r="S320" s="132">
        <f>IF(PT_kom!R324=0," ",PT_kom!R324)</f>
        <v>0.28358208955223879</v>
      </c>
      <c r="T320" s="132">
        <f>IF(PT_kom!S324=0," ",PT_kom!S324)</f>
        <v>1</v>
      </c>
      <c r="U320" s="60" t="str">
        <f>IF(PT_kom!T324=0," ",PT_kom!T324)</f>
        <v xml:space="preserve"> </v>
      </c>
    </row>
    <row r="321" spans="2:21">
      <c r="B321" s="130" t="str">
        <f>IF(PT_kom!A325=0," ",PT_kom!A325)</f>
        <v>1664 Selbu (1998)</v>
      </c>
      <c r="C321" s="131">
        <f>IF(PT_kom!B325=0," ",PT_kom!B325)</f>
        <v>8</v>
      </c>
      <c r="D321" s="131">
        <f>IF(PT_kom!C325=0," ",PT_kom!C325)</f>
        <v>84</v>
      </c>
      <c r="E321" s="131">
        <f>IF(PT_kom!D325=0," ",PT_kom!D325)</f>
        <v>9</v>
      </c>
      <c r="F321" s="131">
        <f>IF(PT_kom!E325=0," ",PT_kom!E325)</f>
        <v>24</v>
      </c>
      <c r="G321" s="131">
        <f>IF(PT_kom!F325=0," ",PT_kom!F325)</f>
        <v>32</v>
      </c>
      <c r="H321" s="131">
        <f>IF(PT_kom!G325=0," ",PT_kom!G325)</f>
        <v>26</v>
      </c>
      <c r="I321" s="131">
        <f>IF(PT_kom!H325=0," ",PT_kom!H325)</f>
        <v>24</v>
      </c>
      <c r="J321" s="131">
        <f>IF(PT_kom!I325=0," ",PT_kom!I325)</f>
        <v>207</v>
      </c>
      <c r="K321" s="130" t="str">
        <f>IF(PT_kom!J325=0," ",PT_kom!J325)</f>
        <v xml:space="preserve"> </v>
      </c>
      <c r="L321" s="130" t="str">
        <f>IF(PT_kom!K325=0," ",PT_kom!K325)</f>
        <v>1664 Selbu (1998)</v>
      </c>
      <c r="M321" s="132">
        <f>IF(PT_kom!L325=0," ",PT_kom!L325)</f>
        <v>3.864734299516908E-2</v>
      </c>
      <c r="N321" s="132">
        <f>IF(PT_kom!M325=0," ",PT_kom!M325)</f>
        <v>0.40579710144927539</v>
      </c>
      <c r="O321" s="132">
        <f>IF(PT_kom!N325=0," ",PT_kom!N325)</f>
        <v>4.3478260869565216E-2</v>
      </c>
      <c r="P321" s="132">
        <f>IF(PT_kom!O325=0," ",PT_kom!O325)</f>
        <v>0.11594202898550725</v>
      </c>
      <c r="Q321" s="132">
        <f>IF(PT_kom!P325=0," ",PT_kom!P325)</f>
        <v>0.15458937198067632</v>
      </c>
      <c r="R321" s="132">
        <f>IF(PT_kom!Q325=0," ",PT_kom!Q325)</f>
        <v>0.12560386473429952</v>
      </c>
      <c r="S321" s="132">
        <f>IF(PT_kom!R325=0," ",PT_kom!R325)</f>
        <v>0.11594202898550725</v>
      </c>
      <c r="T321" s="132">
        <f>IF(PT_kom!S325=0," ",PT_kom!S325)</f>
        <v>1</v>
      </c>
      <c r="U321" s="60" t="str">
        <f>IF(PT_kom!T325=0," ",PT_kom!T325)</f>
        <v xml:space="preserve"> </v>
      </c>
    </row>
    <row r="322" spans="2:21">
      <c r="B322" s="130" t="str">
        <f>IF(PT_kom!A326=0," ",PT_kom!A326)</f>
        <v>1665 Tydal (2002)</v>
      </c>
      <c r="C322" s="131">
        <f>IF(PT_kom!B326=0," ",PT_kom!B326)</f>
        <v>1</v>
      </c>
      <c r="D322" s="131">
        <f>IF(PT_kom!C326=0," ",PT_kom!C326)</f>
        <v>7</v>
      </c>
      <c r="E322" s="131">
        <f>IF(PT_kom!D326=0," ",PT_kom!D326)</f>
        <v>1</v>
      </c>
      <c r="F322" s="131">
        <f>IF(PT_kom!E326=0," ",PT_kom!E326)</f>
        <v>6</v>
      </c>
      <c r="G322" s="131">
        <f>IF(PT_kom!F326=0," ",PT_kom!F326)</f>
        <v>7</v>
      </c>
      <c r="H322" s="131">
        <f>IF(PT_kom!G326=0," ",PT_kom!G326)</f>
        <v>8</v>
      </c>
      <c r="I322" s="131" t="str">
        <f>IF(PT_kom!H326=0," ",PT_kom!H326)</f>
        <v xml:space="preserve"> </v>
      </c>
      <c r="J322" s="131">
        <f>IF(PT_kom!I326=0," ",PT_kom!I326)</f>
        <v>30</v>
      </c>
      <c r="K322" s="130" t="str">
        <f>IF(PT_kom!J326=0," ",PT_kom!J326)</f>
        <v xml:space="preserve"> </v>
      </c>
      <c r="L322" s="130" t="str">
        <f>IF(PT_kom!K326=0," ",PT_kom!K326)</f>
        <v>1665 Tydal (2002)</v>
      </c>
      <c r="M322" s="132">
        <f>IF(PT_kom!L326=0," ",PT_kom!L326)</f>
        <v>3.3333333333333333E-2</v>
      </c>
      <c r="N322" s="132">
        <f>IF(PT_kom!M326=0," ",PT_kom!M326)</f>
        <v>0.23333333333333334</v>
      </c>
      <c r="O322" s="132">
        <f>IF(PT_kom!N326=0," ",PT_kom!N326)</f>
        <v>3.3333333333333333E-2</v>
      </c>
      <c r="P322" s="132">
        <f>IF(PT_kom!O326=0," ",PT_kom!O326)</f>
        <v>0.2</v>
      </c>
      <c r="Q322" s="132">
        <f>IF(PT_kom!P326=0," ",PT_kom!P326)</f>
        <v>0.23333333333333334</v>
      </c>
      <c r="R322" s="132">
        <f>IF(PT_kom!Q326=0," ",PT_kom!Q326)</f>
        <v>0.26666666666666666</v>
      </c>
      <c r="S322" s="132" t="str">
        <f>IF(PT_kom!R326=0," ",PT_kom!R326)</f>
        <v xml:space="preserve"> </v>
      </c>
      <c r="T322" s="132">
        <f>IF(PT_kom!S326=0," ",PT_kom!S326)</f>
        <v>1</v>
      </c>
      <c r="U322" s="60" t="str">
        <f>IF(PT_kom!T326=0," ",PT_kom!T326)</f>
        <v xml:space="preserve"> </v>
      </c>
    </row>
    <row r="323" spans="2:21">
      <c r="B323" s="130" t="str">
        <f>IF(PT_kom!A327=0," ",PT_kom!A327)</f>
        <v>1702 Steinkjer (2003)</v>
      </c>
      <c r="C323" s="131">
        <f>IF(PT_kom!B327=0," ",PT_kom!B327)</f>
        <v>48</v>
      </c>
      <c r="D323" s="131">
        <f>IF(PT_kom!C327=0," ",PT_kom!C327)</f>
        <v>50</v>
      </c>
      <c r="E323" s="131">
        <f>IF(PT_kom!D327=0," ",PT_kom!D327)</f>
        <v>19</v>
      </c>
      <c r="F323" s="131">
        <f>IF(PT_kom!E327=0," ",PT_kom!E327)</f>
        <v>469</v>
      </c>
      <c r="G323" s="131">
        <f>IF(PT_kom!F327=0," ",PT_kom!F327)</f>
        <v>151</v>
      </c>
      <c r="H323" s="131">
        <f>IF(PT_kom!G327=0," ",PT_kom!G327)</f>
        <v>34</v>
      </c>
      <c r="I323" s="131">
        <f>IF(PT_kom!H327=0," ",PT_kom!H327)</f>
        <v>165</v>
      </c>
      <c r="J323" s="131">
        <f>IF(PT_kom!I327=0," ",PT_kom!I327)</f>
        <v>936</v>
      </c>
      <c r="K323" s="130" t="str">
        <f>IF(PT_kom!J327=0," ",PT_kom!J327)</f>
        <v xml:space="preserve"> </v>
      </c>
      <c r="L323" s="130" t="str">
        <f>IF(PT_kom!K327=0," ",PT_kom!K327)</f>
        <v>1702 Steinkjer (2003)</v>
      </c>
      <c r="M323" s="132">
        <f>IF(PT_kom!L327=0," ",PT_kom!L327)</f>
        <v>5.128205128205128E-2</v>
      </c>
      <c r="N323" s="132">
        <f>IF(PT_kom!M327=0," ",PT_kom!M327)</f>
        <v>5.3418803418803416E-2</v>
      </c>
      <c r="O323" s="132">
        <f>IF(PT_kom!N327=0," ",PT_kom!N327)</f>
        <v>2.02991452991453E-2</v>
      </c>
      <c r="P323" s="132">
        <f>IF(PT_kom!O327=0," ",PT_kom!O327)</f>
        <v>0.50106837606837606</v>
      </c>
      <c r="Q323" s="132">
        <f>IF(PT_kom!P327=0," ",PT_kom!P327)</f>
        <v>0.16132478632478633</v>
      </c>
      <c r="R323" s="132">
        <f>IF(PT_kom!Q327=0," ",PT_kom!Q327)</f>
        <v>3.6324786324786328E-2</v>
      </c>
      <c r="S323" s="132">
        <f>IF(PT_kom!R327=0," ",PT_kom!R327)</f>
        <v>0.17628205128205129</v>
      </c>
      <c r="T323" s="132">
        <f>IF(PT_kom!S327=0," ",PT_kom!S327)</f>
        <v>1</v>
      </c>
      <c r="U323" s="60" t="str">
        <f>IF(PT_kom!T327=0," ",PT_kom!T327)</f>
        <v xml:space="preserve"> </v>
      </c>
    </row>
    <row r="324" spans="2:21">
      <c r="B324" s="130" t="str">
        <f>IF(PT_kom!A328=0," ",PT_kom!A328)</f>
        <v>1703 Namsos  (2008)</v>
      </c>
      <c r="C324" s="131">
        <f>IF(PT_kom!B328=0," ",PT_kom!B328)</f>
        <v>11</v>
      </c>
      <c r="D324" s="131">
        <f>IF(PT_kom!C328=0," ",PT_kom!C328)</f>
        <v>21</v>
      </c>
      <c r="E324" s="131" t="str">
        <f>IF(PT_kom!D328=0," ",PT_kom!D328)</f>
        <v xml:space="preserve"> </v>
      </c>
      <c r="F324" s="131">
        <f>IF(PT_kom!E328=0," ",PT_kom!E328)</f>
        <v>11</v>
      </c>
      <c r="G324" s="131">
        <f>IF(PT_kom!F328=0," ",PT_kom!F328)</f>
        <v>12</v>
      </c>
      <c r="H324" s="131">
        <f>IF(PT_kom!G328=0," ",PT_kom!G328)</f>
        <v>1</v>
      </c>
      <c r="I324" s="131">
        <f>IF(PT_kom!H328=0," ",PT_kom!H328)</f>
        <v>18</v>
      </c>
      <c r="J324" s="131">
        <f>IF(PT_kom!I328=0," ",PT_kom!I328)</f>
        <v>74</v>
      </c>
      <c r="K324" s="130" t="str">
        <f>IF(PT_kom!J328=0," ",PT_kom!J328)</f>
        <v xml:space="preserve"> </v>
      </c>
      <c r="L324" s="130" t="str">
        <f>IF(PT_kom!K328=0," ",PT_kom!K328)</f>
        <v>1703 Namsos  (2008)</v>
      </c>
      <c r="M324" s="132">
        <f>IF(PT_kom!L328=0," ",PT_kom!L328)</f>
        <v>0.14864864864864866</v>
      </c>
      <c r="N324" s="132">
        <f>IF(PT_kom!M328=0," ",PT_kom!M328)</f>
        <v>0.28378378378378377</v>
      </c>
      <c r="O324" s="132" t="str">
        <f>IF(PT_kom!N328=0," ",PT_kom!N328)</f>
        <v xml:space="preserve"> </v>
      </c>
      <c r="P324" s="132">
        <f>IF(PT_kom!O328=0," ",PT_kom!O328)</f>
        <v>0.14864864864864866</v>
      </c>
      <c r="Q324" s="132">
        <f>IF(PT_kom!P328=0," ",PT_kom!P328)</f>
        <v>0.16216216216216217</v>
      </c>
      <c r="R324" s="132">
        <f>IF(PT_kom!Q328=0," ",PT_kom!Q328)</f>
        <v>1.3513513513513514E-2</v>
      </c>
      <c r="S324" s="132">
        <f>IF(PT_kom!R328=0," ",PT_kom!R328)</f>
        <v>0.24324324324324326</v>
      </c>
      <c r="T324" s="132">
        <f>IF(PT_kom!S328=0," ",PT_kom!S328)</f>
        <v>1</v>
      </c>
      <c r="U324" s="60" t="str">
        <f>IF(PT_kom!T328=0," ",PT_kom!T328)</f>
        <v xml:space="preserve"> </v>
      </c>
    </row>
    <row r="325" spans="2:21">
      <c r="B325" s="130" t="str">
        <f>IF(PT_kom!A329=0," ",PT_kom!A329)</f>
        <v>1711 Meråker (2006)</v>
      </c>
      <c r="C325" s="131">
        <f>IF(PT_kom!B329=0," ",PT_kom!B329)</f>
        <v>1</v>
      </c>
      <c r="D325" s="131">
        <f>IF(PT_kom!C329=0," ",PT_kom!C329)</f>
        <v>15</v>
      </c>
      <c r="E325" s="131">
        <f>IF(PT_kom!D329=0," ",PT_kom!D329)</f>
        <v>4</v>
      </c>
      <c r="F325" s="131">
        <f>IF(PT_kom!E329=0," ",PT_kom!E329)</f>
        <v>6</v>
      </c>
      <c r="G325" s="131">
        <f>IF(PT_kom!F329=0," ",PT_kom!F329)</f>
        <v>8</v>
      </c>
      <c r="H325" s="131">
        <f>IF(PT_kom!G329=0," ",PT_kom!G329)</f>
        <v>3</v>
      </c>
      <c r="I325" s="131">
        <f>IF(PT_kom!H329=0," ",PT_kom!H329)</f>
        <v>1</v>
      </c>
      <c r="J325" s="131">
        <f>IF(PT_kom!I329=0," ",PT_kom!I329)</f>
        <v>38</v>
      </c>
      <c r="K325" s="130" t="str">
        <f>IF(PT_kom!J329=0," ",PT_kom!J329)</f>
        <v xml:space="preserve"> </v>
      </c>
      <c r="L325" s="130" t="str">
        <f>IF(PT_kom!K329=0," ",PT_kom!K329)</f>
        <v>1711 Meråker (2006)</v>
      </c>
      <c r="M325" s="132">
        <f>IF(PT_kom!L329=0," ",PT_kom!L329)</f>
        <v>2.6315789473684209E-2</v>
      </c>
      <c r="N325" s="132">
        <f>IF(PT_kom!M329=0," ",PT_kom!M329)</f>
        <v>0.39473684210526316</v>
      </c>
      <c r="O325" s="132">
        <f>IF(PT_kom!N329=0," ",PT_kom!N329)</f>
        <v>0.10526315789473684</v>
      </c>
      <c r="P325" s="132">
        <f>IF(PT_kom!O329=0," ",PT_kom!O329)</f>
        <v>0.15789473684210525</v>
      </c>
      <c r="Q325" s="132">
        <f>IF(PT_kom!P329=0," ",PT_kom!P329)</f>
        <v>0.21052631578947367</v>
      </c>
      <c r="R325" s="132">
        <f>IF(PT_kom!Q329=0," ",PT_kom!Q329)</f>
        <v>7.8947368421052627E-2</v>
      </c>
      <c r="S325" s="132">
        <f>IF(PT_kom!R329=0," ",PT_kom!R329)</f>
        <v>2.6315789473684209E-2</v>
      </c>
      <c r="T325" s="132">
        <f>IF(PT_kom!S329=0," ",PT_kom!S329)</f>
        <v>1</v>
      </c>
      <c r="U325" s="60" t="str">
        <f>IF(PT_kom!T329=0," ",PT_kom!T329)</f>
        <v xml:space="preserve"> </v>
      </c>
    </row>
    <row r="326" spans="2:21">
      <c r="B326" s="130" t="str">
        <f>IF(PT_kom!A330=0," ",PT_kom!A330)</f>
        <v>1714 Stjørdal (2004)</v>
      </c>
      <c r="C326" s="131">
        <f>IF(PT_kom!B330=0," ",PT_kom!B330)</f>
        <v>103</v>
      </c>
      <c r="D326" s="131">
        <f>IF(PT_kom!C330=0," ",PT_kom!C330)</f>
        <v>228</v>
      </c>
      <c r="E326" s="131">
        <f>IF(PT_kom!D330=0," ",PT_kom!D330)</f>
        <v>12</v>
      </c>
      <c r="F326" s="131">
        <f>IF(PT_kom!E330=0," ",PT_kom!E330)</f>
        <v>317</v>
      </c>
      <c r="G326" s="131">
        <f>IF(PT_kom!F330=0," ",PT_kom!F330)</f>
        <v>172</v>
      </c>
      <c r="H326" s="131">
        <f>IF(PT_kom!G330=0," ",PT_kom!G330)</f>
        <v>51</v>
      </c>
      <c r="I326" s="131">
        <f>IF(PT_kom!H330=0," ",PT_kom!H330)</f>
        <v>60</v>
      </c>
      <c r="J326" s="131">
        <f>IF(PT_kom!I330=0," ",PT_kom!I330)</f>
        <v>943</v>
      </c>
      <c r="K326" s="130" t="str">
        <f>IF(PT_kom!J330=0," ",PT_kom!J330)</f>
        <v xml:space="preserve"> </v>
      </c>
      <c r="L326" s="130" t="str">
        <f>IF(PT_kom!K330=0," ",PT_kom!K330)</f>
        <v>1714 Stjørdal (2004)</v>
      </c>
      <c r="M326" s="132">
        <f>IF(PT_kom!L330=0," ",PT_kom!L330)</f>
        <v>0.10922587486744433</v>
      </c>
      <c r="N326" s="132">
        <f>IF(PT_kom!M330=0," ",PT_kom!M330)</f>
        <v>0.2417815482502651</v>
      </c>
      <c r="O326" s="132">
        <f>IF(PT_kom!N330=0," ",PT_kom!N330)</f>
        <v>1.2725344644750796E-2</v>
      </c>
      <c r="P326" s="132">
        <f>IF(PT_kom!O330=0," ",PT_kom!O330)</f>
        <v>0.33616118769883352</v>
      </c>
      <c r="Q326" s="132">
        <f>IF(PT_kom!P330=0," ",PT_kom!P330)</f>
        <v>0.18239660657476139</v>
      </c>
      <c r="R326" s="132">
        <f>IF(PT_kom!Q330=0," ",PT_kom!Q330)</f>
        <v>5.4082714740190878E-2</v>
      </c>
      <c r="S326" s="132">
        <f>IF(PT_kom!R330=0," ",PT_kom!R330)</f>
        <v>6.362672322375397E-2</v>
      </c>
      <c r="T326" s="132">
        <f>IF(PT_kom!S330=0," ",PT_kom!S330)</f>
        <v>1</v>
      </c>
      <c r="U326" s="60" t="str">
        <f>IF(PT_kom!T330=0," ",PT_kom!T330)</f>
        <v xml:space="preserve"> </v>
      </c>
    </row>
    <row r="327" spans="2:21">
      <c r="B327" s="130" t="str">
        <f>IF(PT_kom!A331=0," ",PT_kom!A331)</f>
        <v>1717 Frosta (2004)</v>
      </c>
      <c r="C327" s="131">
        <f>IF(PT_kom!B331=0," ",PT_kom!B331)</f>
        <v>3</v>
      </c>
      <c r="D327" s="131">
        <f>IF(PT_kom!C331=0," ",PT_kom!C331)</f>
        <v>35</v>
      </c>
      <c r="E327" s="131">
        <f>IF(PT_kom!D331=0," ",PT_kom!D331)</f>
        <v>7</v>
      </c>
      <c r="F327" s="131">
        <f>IF(PT_kom!E331=0," ",PT_kom!E331)</f>
        <v>10</v>
      </c>
      <c r="G327" s="131">
        <f>IF(PT_kom!F331=0," ",PT_kom!F331)</f>
        <v>11</v>
      </c>
      <c r="H327" s="131">
        <f>IF(PT_kom!G331=0," ",PT_kom!G331)</f>
        <v>21</v>
      </c>
      <c r="I327" s="131">
        <f>IF(PT_kom!H331=0," ",PT_kom!H331)</f>
        <v>1</v>
      </c>
      <c r="J327" s="131">
        <f>IF(PT_kom!I331=0," ",PT_kom!I331)</f>
        <v>88</v>
      </c>
      <c r="K327" s="130" t="str">
        <f>IF(PT_kom!J331=0," ",PT_kom!J331)</f>
        <v xml:space="preserve"> </v>
      </c>
      <c r="L327" s="130" t="str">
        <f>IF(PT_kom!K331=0," ",PT_kom!K331)</f>
        <v>1717 Frosta (2004)</v>
      </c>
      <c r="M327" s="132">
        <f>IF(PT_kom!L331=0," ",PT_kom!L331)</f>
        <v>3.4090909090909088E-2</v>
      </c>
      <c r="N327" s="132">
        <f>IF(PT_kom!M331=0," ",PT_kom!M331)</f>
        <v>0.39772727272727271</v>
      </c>
      <c r="O327" s="132">
        <f>IF(PT_kom!N331=0," ",PT_kom!N331)</f>
        <v>7.9545454545454544E-2</v>
      </c>
      <c r="P327" s="132">
        <f>IF(PT_kom!O331=0," ",PT_kom!O331)</f>
        <v>0.11363636363636363</v>
      </c>
      <c r="Q327" s="132">
        <f>IF(PT_kom!P331=0," ",PT_kom!P331)</f>
        <v>0.125</v>
      </c>
      <c r="R327" s="132">
        <f>IF(PT_kom!Q331=0," ",PT_kom!Q331)</f>
        <v>0.23863636363636365</v>
      </c>
      <c r="S327" s="132">
        <f>IF(PT_kom!R331=0," ",PT_kom!R331)</f>
        <v>1.1363636363636364E-2</v>
      </c>
      <c r="T327" s="132">
        <f>IF(PT_kom!S331=0," ",PT_kom!S331)</f>
        <v>1</v>
      </c>
      <c r="U327" s="60" t="str">
        <f>IF(PT_kom!T331=0," ",PT_kom!T331)</f>
        <v xml:space="preserve"> </v>
      </c>
    </row>
    <row r="328" spans="2:21">
      <c r="B328" s="130" t="str">
        <f>IF(PT_kom!A332=0," ",PT_kom!A332)</f>
        <v>1718 Leksvik (2007)</v>
      </c>
      <c r="C328" s="131">
        <f>IF(PT_kom!B332=0," ",PT_kom!B332)</f>
        <v>5</v>
      </c>
      <c r="D328" s="131">
        <f>IF(PT_kom!C332=0," ",PT_kom!C332)</f>
        <v>25</v>
      </c>
      <c r="E328" s="131">
        <f>IF(PT_kom!D332=0," ",PT_kom!D332)</f>
        <v>1</v>
      </c>
      <c r="F328" s="131">
        <f>IF(PT_kom!E332=0," ",PT_kom!E332)</f>
        <v>4</v>
      </c>
      <c r="G328" s="131">
        <f>IF(PT_kom!F332=0," ",PT_kom!F332)</f>
        <v>24</v>
      </c>
      <c r="H328" s="131">
        <f>IF(PT_kom!G332=0," ",PT_kom!G332)</f>
        <v>4</v>
      </c>
      <c r="I328" s="131">
        <f>IF(PT_kom!H332=0," ",PT_kom!H332)</f>
        <v>5</v>
      </c>
      <c r="J328" s="131">
        <f>IF(PT_kom!I332=0," ",PT_kom!I332)</f>
        <v>68</v>
      </c>
      <c r="K328" s="130" t="str">
        <f>IF(PT_kom!J332=0," ",PT_kom!J332)</f>
        <v xml:space="preserve"> </v>
      </c>
      <c r="L328" s="130" t="str">
        <f>IF(PT_kom!K332=0," ",PT_kom!K332)</f>
        <v>1718 Leksvik (2007)</v>
      </c>
      <c r="M328" s="132">
        <f>IF(PT_kom!L332=0," ",PT_kom!L332)</f>
        <v>7.3529411764705885E-2</v>
      </c>
      <c r="N328" s="132">
        <f>IF(PT_kom!M332=0," ",PT_kom!M332)</f>
        <v>0.36764705882352944</v>
      </c>
      <c r="O328" s="132">
        <f>IF(PT_kom!N332=0," ",PT_kom!N332)</f>
        <v>1.4705882352941176E-2</v>
      </c>
      <c r="P328" s="132">
        <f>IF(PT_kom!O332=0," ",PT_kom!O332)</f>
        <v>5.8823529411764705E-2</v>
      </c>
      <c r="Q328" s="132">
        <f>IF(PT_kom!P332=0," ",PT_kom!P332)</f>
        <v>0.35294117647058826</v>
      </c>
      <c r="R328" s="132">
        <f>IF(PT_kom!Q332=0," ",PT_kom!Q332)</f>
        <v>5.8823529411764705E-2</v>
      </c>
      <c r="S328" s="132">
        <f>IF(PT_kom!R332=0," ",PT_kom!R332)</f>
        <v>7.3529411764705885E-2</v>
      </c>
      <c r="T328" s="132">
        <f>IF(PT_kom!S332=0," ",PT_kom!S332)</f>
        <v>1</v>
      </c>
      <c r="U328" s="60" t="str">
        <f>IF(PT_kom!T332=0," ",PT_kom!T332)</f>
        <v xml:space="preserve"> </v>
      </c>
    </row>
    <row r="329" spans="2:21">
      <c r="B329" s="130" t="str">
        <f>IF(PT_kom!A333=0," ",PT_kom!A333)</f>
        <v>1719 Levanger (2006)</v>
      </c>
      <c r="C329" s="131">
        <f>IF(PT_kom!B333=0," ",PT_kom!B333)</f>
        <v>66</v>
      </c>
      <c r="D329" s="131">
        <f>IF(PT_kom!C333=0," ",PT_kom!C333)</f>
        <v>113</v>
      </c>
      <c r="E329" s="131">
        <f>IF(PT_kom!D333=0," ",PT_kom!D333)</f>
        <v>8</v>
      </c>
      <c r="F329" s="131">
        <f>IF(PT_kom!E333=0," ",PT_kom!E333)</f>
        <v>127</v>
      </c>
      <c r="G329" s="131">
        <f>IF(PT_kom!F333=0," ",PT_kom!F333)</f>
        <v>85</v>
      </c>
      <c r="H329" s="131">
        <f>IF(PT_kom!G333=0," ",PT_kom!G333)</f>
        <v>68</v>
      </c>
      <c r="I329" s="131">
        <f>IF(PT_kom!H333=0," ",PT_kom!H333)</f>
        <v>13</v>
      </c>
      <c r="J329" s="131">
        <f>IF(PT_kom!I333=0," ",PT_kom!I333)</f>
        <v>480</v>
      </c>
      <c r="K329" s="130" t="str">
        <f>IF(PT_kom!J333=0," ",PT_kom!J333)</f>
        <v xml:space="preserve"> </v>
      </c>
      <c r="L329" s="130" t="str">
        <f>IF(PT_kom!K333=0," ",PT_kom!K333)</f>
        <v>1719 Levanger (2006)</v>
      </c>
      <c r="M329" s="132">
        <f>IF(PT_kom!L333=0," ",PT_kom!L333)</f>
        <v>0.13750000000000001</v>
      </c>
      <c r="N329" s="132">
        <f>IF(PT_kom!M333=0," ",PT_kom!M333)</f>
        <v>0.23541666666666666</v>
      </c>
      <c r="O329" s="132">
        <f>IF(PT_kom!N333=0," ",PT_kom!N333)</f>
        <v>1.6666666666666666E-2</v>
      </c>
      <c r="P329" s="132">
        <f>IF(PT_kom!O333=0," ",PT_kom!O333)</f>
        <v>0.26458333333333334</v>
      </c>
      <c r="Q329" s="132">
        <f>IF(PT_kom!P333=0," ",PT_kom!P333)</f>
        <v>0.17708333333333334</v>
      </c>
      <c r="R329" s="132">
        <f>IF(PT_kom!Q333=0," ",PT_kom!Q333)</f>
        <v>0.14166666666666666</v>
      </c>
      <c r="S329" s="132">
        <f>IF(PT_kom!R333=0," ",PT_kom!R333)</f>
        <v>2.7083333333333334E-2</v>
      </c>
      <c r="T329" s="132">
        <f>IF(PT_kom!S333=0," ",PT_kom!S333)</f>
        <v>1</v>
      </c>
      <c r="U329" s="60" t="str">
        <f>IF(PT_kom!T333=0," ",PT_kom!T333)</f>
        <v xml:space="preserve"> </v>
      </c>
    </row>
    <row r="330" spans="2:21">
      <c r="B330" s="130" t="str">
        <f>IF(PT_kom!A334=0," ",PT_kom!A334)</f>
        <v>1721 Verdal  (2004)</v>
      </c>
      <c r="C330" s="131">
        <f>IF(PT_kom!B334=0," ",PT_kom!B334)</f>
        <v>20</v>
      </c>
      <c r="D330" s="131">
        <f>IF(PT_kom!C334=0," ",PT_kom!C334)</f>
        <v>58</v>
      </c>
      <c r="E330" s="131">
        <f>IF(PT_kom!D334=0," ",PT_kom!D334)</f>
        <v>12</v>
      </c>
      <c r="F330" s="131">
        <f>IF(PT_kom!E334=0," ",PT_kom!E334)</f>
        <v>115</v>
      </c>
      <c r="G330" s="131">
        <f>IF(PT_kom!F334=0," ",PT_kom!F334)</f>
        <v>61</v>
      </c>
      <c r="H330" s="131">
        <f>IF(PT_kom!G334=0," ",PT_kom!G334)</f>
        <v>38</v>
      </c>
      <c r="I330" s="131" t="str">
        <f>IF(PT_kom!H334=0," ",PT_kom!H334)</f>
        <v xml:space="preserve"> </v>
      </c>
      <c r="J330" s="131">
        <f>IF(PT_kom!I334=0," ",PT_kom!I334)</f>
        <v>304</v>
      </c>
      <c r="K330" s="130" t="str">
        <f>IF(PT_kom!J334=0," ",PT_kom!J334)</f>
        <v xml:space="preserve"> </v>
      </c>
      <c r="L330" s="130" t="str">
        <f>IF(PT_kom!K334=0," ",PT_kom!K334)</f>
        <v>1721 Verdal  (2004)</v>
      </c>
      <c r="M330" s="132">
        <f>IF(PT_kom!L334=0," ",PT_kom!L334)</f>
        <v>6.5789473684210523E-2</v>
      </c>
      <c r="N330" s="132">
        <f>IF(PT_kom!M334=0," ",PT_kom!M334)</f>
        <v>0.19078947368421054</v>
      </c>
      <c r="O330" s="132">
        <f>IF(PT_kom!N334=0," ",PT_kom!N334)</f>
        <v>3.9473684210526314E-2</v>
      </c>
      <c r="P330" s="132">
        <f>IF(PT_kom!O334=0," ",PT_kom!O334)</f>
        <v>0.37828947368421051</v>
      </c>
      <c r="Q330" s="132">
        <f>IF(PT_kom!P334=0," ",PT_kom!P334)</f>
        <v>0.20065789473684212</v>
      </c>
      <c r="R330" s="132">
        <f>IF(PT_kom!Q334=0," ",PT_kom!Q334)</f>
        <v>0.125</v>
      </c>
      <c r="S330" s="132" t="str">
        <f>IF(PT_kom!R334=0," ",PT_kom!R334)</f>
        <v xml:space="preserve"> </v>
      </c>
      <c r="T330" s="132">
        <f>IF(PT_kom!S334=0," ",PT_kom!S334)</f>
        <v>1</v>
      </c>
      <c r="U330" s="60" t="str">
        <f>IF(PT_kom!T334=0," ",PT_kom!T334)</f>
        <v xml:space="preserve"> </v>
      </c>
    </row>
    <row r="331" spans="2:21">
      <c r="B331" s="130" t="str">
        <f>IF(PT_kom!A335=0," ",PT_kom!A335)</f>
        <v>1724 Verran  (2003)</v>
      </c>
      <c r="C331" s="131">
        <f>IF(PT_kom!B335=0," ",PT_kom!B335)</f>
        <v>2</v>
      </c>
      <c r="D331" s="131">
        <f>IF(PT_kom!C335=0," ",PT_kom!C335)</f>
        <v>9</v>
      </c>
      <c r="E331" s="131">
        <f>IF(PT_kom!D335=0," ",PT_kom!D335)</f>
        <v>3</v>
      </c>
      <c r="F331" s="131">
        <f>IF(PT_kom!E335=0," ",PT_kom!E335)</f>
        <v>11</v>
      </c>
      <c r="G331" s="131">
        <f>IF(PT_kom!F335=0," ",PT_kom!F335)</f>
        <v>7</v>
      </c>
      <c r="H331" s="131" t="str">
        <f>IF(PT_kom!G335=0," ",PT_kom!G335)</f>
        <v xml:space="preserve"> </v>
      </c>
      <c r="I331" s="131" t="str">
        <f>IF(PT_kom!H335=0," ",PT_kom!H335)</f>
        <v xml:space="preserve"> </v>
      </c>
      <c r="J331" s="131">
        <f>IF(PT_kom!I335=0," ",PT_kom!I335)</f>
        <v>32</v>
      </c>
      <c r="K331" s="130" t="str">
        <f>IF(PT_kom!J335=0," ",PT_kom!J335)</f>
        <v xml:space="preserve"> </v>
      </c>
      <c r="L331" s="130" t="str">
        <f>IF(PT_kom!K335=0," ",PT_kom!K335)</f>
        <v>1724 Verran  (2003)</v>
      </c>
      <c r="M331" s="132">
        <f>IF(PT_kom!L335=0," ",PT_kom!L335)</f>
        <v>6.25E-2</v>
      </c>
      <c r="N331" s="132">
        <f>IF(PT_kom!M335=0," ",PT_kom!M335)</f>
        <v>0.28125</v>
      </c>
      <c r="O331" s="132">
        <f>IF(PT_kom!N335=0," ",PT_kom!N335)</f>
        <v>9.375E-2</v>
      </c>
      <c r="P331" s="132">
        <f>IF(PT_kom!O335=0," ",PT_kom!O335)</f>
        <v>0.34375</v>
      </c>
      <c r="Q331" s="132">
        <f>IF(PT_kom!P335=0," ",PT_kom!P335)</f>
        <v>0.21875</v>
      </c>
      <c r="R331" s="132" t="str">
        <f>IF(PT_kom!Q335=0," ",PT_kom!Q335)</f>
        <v xml:space="preserve"> </v>
      </c>
      <c r="S331" s="132" t="str">
        <f>IF(PT_kom!R335=0," ",PT_kom!R335)</f>
        <v xml:space="preserve"> </v>
      </c>
      <c r="T331" s="132">
        <f>IF(PT_kom!S335=0," ",PT_kom!S335)</f>
        <v>1</v>
      </c>
      <c r="U331" s="60" t="str">
        <f>IF(PT_kom!T335=0," ",PT_kom!T335)</f>
        <v xml:space="preserve"> </v>
      </c>
    </row>
    <row r="332" spans="2:21">
      <c r="B332" s="130" t="str">
        <f>IF(PT_kom!A336=0," ",PT_kom!A336)</f>
        <v>1725 Namdalseid (2002)</v>
      </c>
      <c r="C332" s="131">
        <f>IF(PT_kom!B336=0," ",PT_kom!B336)</f>
        <v>1</v>
      </c>
      <c r="D332" s="131">
        <f>IF(PT_kom!C336=0," ",PT_kom!C336)</f>
        <v>3</v>
      </c>
      <c r="E332" s="131">
        <f>IF(PT_kom!D336=0," ",PT_kom!D336)</f>
        <v>1</v>
      </c>
      <c r="F332" s="131">
        <f>IF(PT_kom!E336=0," ",PT_kom!E336)</f>
        <v>22</v>
      </c>
      <c r="G332" s="131">
        <f>IF(PT_kom!F336=0," ",PT_kom!F336)</f>
        <v>26</v>
      </c>
      <c r="H332" s="131">
        <f>IF(PT_kom!G336=0," ",PT_kom!G336)</f>
        <v>11</v>
      </c>
      <c r="I332" s="131" t="str">
        <f>IF(PT_kom!H336=0," ",PT_kom!H336)</f>
        <v xml:space="preserve"> </v>
      </c>
      <c r="J332" s="131">
        <f>IF(PT_kom!I336=0," ",PT_kom!I336)</f>
        <v>64</v>
      </c>
      <c r="K332" s="130" t="str">
        <f>IF(PT_kom!J336=0," ",PT_kom!J336)</f>
        <v xml:space="preserve"> </v>
      </c>
      <c r="L332" s="130" t="str">
        <f>IF(PT_kom!K336=0," ",PT_kom!K336)</f>
        <v>1725 Namdalseid (2002)</v>
      </c>
      <c r="M332" s="132">
        <f>IF(PT_kom!L336=0," ",PT_kom!L336)</f>
        <v>1.5625E-2</v>
      </c>
      <c r="N332" s="132">
        <f>IF(PT_kom!M336=0," ",PT_kom!M336)</f>
        <v>4.6875E-2</v>
      </c>
      <c r="O332" s="132">
        <f>IF(PT_kom!N336=0," ",PT_kom!N336)</f>
        <v>1.5625E-2</v>
      </c>
      <c r="P332" s="132">
        <f>IF(PT_kom!O336=0," ",PT_kom!O336)</f>
        <v>0.34375</v>
      </c>
      <c r="Q332" s="132">
        <f>IF(PT_kom!P336=0," ",PT_kom!P336)</f>
        <v>0.40625</v>
      </c>
      <c r="R332" s="132">
        <f>IF(PT_kom!Q336=0," ",PT_kom!Q336)</f>
        <v>0.171875</v>
      </c>
      <c r="S332" s="132" t="str">
        <f>IF(PT_kom!R336=0," ",PT_kom!R336)</f>
        <v xml:space="preserve"> </v>
      </c>
      <c r="T332" s="132">
        <f>IF(PT_kom!S336=0," ",PT_kom!S336)</f>
        <v>1</v>
      </c>
      <c r="U332" s="60" t="str">
        <f>IF(PT_kom!T336=0," ",PT_kom!T336)</f>
        <v xml:space="preserve"> </v>
      </c>
    </row>
    <row r="333" spans="2:21">
      <c r="B333" s="130" t="str">
        <f>IF(PT_kom!A337=0," ",PT_kom!A337)</f>
        <v>1736 Snåsa (2002)</v>
      </c>
      <c r="C333" s="131">
        <f>IF(PT_kom!B337=0," ",PT_kom!B337)</f>
        <v>3</v>
      </c>
      <c r="D333" s="131">
        <f>IF(PT_kom!C337=0," ",PT_kom!C337)</f>
        <v>13</v>
      </c>
      <c r="E333" s="131">
        <f>IF(PT_kom!D337=0," ",PT_kom!D337)</f>
        <v>2</v>
      </c>
      <c r="F333" s="131">
        <f>IF(PT_kom!E337=0," ",PT_kom!E337)</f>
        <v>80</v>
      </c>
      <c r="G333" s="131">
        <f>IF(PT_kom!F337=0," ",PT_kom!F337)</f>
        <v>18</v>
      </c>
      <c r="H333" s="131">
        <f>IF(PT_kom!G337=0," ",PT_kom!G337)</f>
        <v>26</v>
      </c>
      <c r="I333" s="131" t="str">
        <f>IF(PT_kom!H337=0," ",PT_kom!H337)</f>
        <v xml:space="preserve"> </v>
      </c>
      <c r="J333" s="131">
        <f>IF(PT_kom!I337=0," ",PT_kom!I337)</f>
        <v>142</v>
      </c>
      <c r="K333" s="130" t="str">
        <f>IF(PT_kom!J337=0," ",PT_kom!J337)</f>
        <v xml:space="preserve"> </v>
      </c>
      <c r="L333" s="130" t="str">
        <f>IF(PT_kom!K337=0," ",PT_kom!K337)</f>
        <v>1736 Snåsa (2002)</v>
      </c>
      <c r="M333" s="132">
        <f>IF(PT_kom!L337=0," ",PT_kom!L337)</f>
        <v>2.1126760563380281E-2</v>
      </c>
      <c r="N333" s="132">
        <f>IF(PT_kom!M337=0," ",PT_kom!M337)</f>
        <v>9.154929577464789E-2</v>
      </c>
      <c r="O333" s="132">
        <f>IF(PT_kom!N337=0," ",PT_kom!N337)</f>
        <v>1.4084507042253521E-2</v>
      </c>
      <c r="P333" s="132">
        <f>IF(PT_kom!O337=0," ",PT_kom!O337)</f>
        <v>0.56338028169014087</v>
      </c>
      <c r="Q333" s="132">
        <f>IF(PT_kom!P337=0," ",PT_kom!P337)</f>
        <v>0.12676056338028169</v>
      </c>
      <c r="R333" s="132">
        <f>IF(PT_kom!Q337=0," ",PT_kom!Q337)</f>
        <v>0.18309859154929578</v>
      </c>
      <c r="S333" s="132" t="str">
        <f>IF(PT_kom!R337=0," ",PT_kom!R337)</f>
        <v xml:space="preserve"> </v>
      </c>
      <c r="T333" s="132">
        <f>IF(PT_kom!S337=0," ",PT_kom!S337)</f>
        <v>1</v>
      </c>
      <c r="U333" s="60" t="str">
        <f>IF(PT_kom!T337=0," ",PT_kom!T337)</f>
        <v xml:space="preserve"> </v>
      </c>
    </row>
    <row r="334" spans="2:21">
      <c r="B334" s="130" t="str">
        <f>IF(PT_kom!A338=0," ",PT_kom!A338)</f>
        <v>1738 Lierne  (2007)</v>
      </c>
      <c r="C334" s="131" t="str">
        <f>IF(PT_kom!B338=0," ",PT_kom!B338)</f>
        <v xml:space="preserve"> </v>
      </c>
      <c r="D334" s="131">
        <f>IF(PT_kom!C338=0," ",PT_kom!C338)</f>
        <v>4</v>
      </c>
      <c r="E334" s="131">
        <f>IF(PT_kom!D338=0," ",PT_kom!D338)</f>
        <v>4</v>
      </c>
      <c r="F334" s="131">
        <f>IF(PT_kom!E338=0," ",PT_kom!E338)</f>
        <v>1</v>
      </c>
      <c r="G334" s="131">
        <f>IF(PT_kom!F338=0," ",PT_kom!F338)</f>
        <v>2</v>
      </c>
      <c r="H334" s="131">
        <f>IF(PT_kom!G338=0," ",PT_kom!G338)</f>
        <v>4</v>
      </c>
      <c r="I334" s="131">
        <f>IF(PT_kom!H338=0," ",PT_kom!H338)</f>
        <v>8</v>
      </c>
      <c r="J334" s="131">
        <f>IF(PT_kom!I338=0," ",PT_kom!I338)</f>
        <v>23</v>
      </c>
      <c r="K334" s="130" t="str">
        <f>IF(PT_kom!J338=0," ",PT_kom!J338)</f>
        <v xml:space="preserve"> </v>
      </c>
      <c r="L334" s="130" t="str">
        <f>IF(PT_kom!K338=0," ",PT_kom!K338)</f>
        <v>1738 Lierne  (2007)</v>
      </c>
      <c r="M334" s="132" t="str">
        <f>IF(PT_kom!L338=0," ",PT_kom!L338)</f>
        <v xml:space="preserve"> </v>
      </c>
      <c r="N334" s="132">
        <f>IF(PT_kom!M338=0," ",PT_kom!M338)</f>
        <v>0.17391304347826086</v>
      </c>
      <c r="O334" s="132">
        <f>IF(PT_kom!N338=0," ",PT_kom!N338)</f>
        <v>0.17391304347826086</v>
      </c>
      <c r="P334" s="132">
        <f>IF(PT_kom!O338=0," ",PT_kom!O338)</f>
        <v>4.3478260869565216E-2</v>
      </c>
      <c r="Q334" s="132">
        <f>IF(PT_kom!P338=0," ",PT_kom!P338)</f>
        <v>8.6956521739130432E-2</v>
      </c>
      <c r="R334" s="132">
        <f>IF(PT_kom!Q338=0," ",PT_kom!Q338)</f>
        <v>0.17391304347826086</v>
      </c>
      <c r="S334" s="132">
        <f>IF(PT_kom!R338=0," ",PT_kom!R338)</f>
        <v>0.34782608695652173</v>
      </c>
      <c r="T334" s="132">
        <f>IF(PT_kom!S338=0," ",PT_kom!S338)</f>
        <v>1</v>
      </c>
      <c r="U334" s="60" t="str">
        <f>IF(PT_kom!T338=0," ",PT_kom!T338)</f>
        <v xml:space="preserve"> </v>
      </c>
    </row>
    <row r="335" spans="2:21">
      <c r="B335" s="130" t="str">
        <f>IF(PT_kom!A339=0," ",PT_kom!A339)</f>
        <v>1739 Røyrvik (2003)</v>
      </c>
      <c r="C335" s="131">
        <f>IF(PT_kom!B339=0," ",PT_kom!B339)</f>
        <v>3</v>
      </c>
      <c r="D335" s="131">
        <f>IF(PT_kom!C339=0," ",PT_kom!C339)</f>
        <v>4</v>
      </c>
      <c r="E335" s="131">
        <f>IF(PT_kom!D339=0," ",PT_kom!D339)</f>
        <v>4</v>
      </c>
      <c r="F335" s="131">
        <f>IF(PT_kom!E339=0," ",PT_kom!E339)</f>
        <v>6</v>
      </c>
      <c r="G335" s="131">
        <f>IF(PT_kom!F339=0," ",PT_kom!F339)</f>
        <v>2</v>
      </c>
      <c r="H335" s="131" t="str">
        <f>IF(PT_kom!G339=0," ",PT_kom!G339)</f>
        <v xml:space="preserve"> </v>
      </c>
      <c r="I335" s="131" t="str">
        <f>IF(PT_kom!H339=0," ",PT_kom!H339)</f>
        <v xml:space="preserve"> </v>
      </c>
      <c r="J335" s="131">
        <f>IF(PT_kom!I339=0," ",PT_kom!I339)</f>
        <v>19</v>
      </c>
      <c r="K335" s="130" t="str">
        <f>IF(PT_kom!J339=0," ",PT_kom!J339)</f>
        <v xml:space="preserve"> </v>
      </c>
      <c r="L335" s="130" t="str">
        <f>IF(PT_kom!K339=0," ",PT_kom!K339)</f>
        <v>1739 Røyrvik (2003)</v>
      </c>
      <c r="M335" s="132">
        <f>IF(PT_kom!L339=0," ",PT_kom!L339)</f>
        <v>0.15789473684210525</v>
      </c>
      <c r="N335" s="132">
        <f>IF(PT_kom!M339=0," ",PT_kom!M339)</f>
        <v>0.21052631578947367</v>
      </c>
      <c r="O335" s="132">
        <f>IF(PT_kom!N339=0," ",PT_kom!N339)</f>
        <v>0.21052631578947367</v>
      </c>
      <c r="P335" s="132">
        <f>IF(PT_kom!O339=0," ",PT_kom!O339)</f>
        <v>0.31578947368421051</v>
      </c>
      <c r="Q335" s="132">
        <f>IF(PT_kom!P339=0," ",PT_kom!P339)</f>
        <v>0.10526315789473684</v>
      </c>
      <c r="R335" s="132" t="str">
        <f>IF(PT_kom!Q339=0," ",PT_kom!Q339)</f>
        <v xml:space="preserve"> </v>
      </c>
      <c r="S335" s="132" t="str">
        <f>IF(PT_kom!R339=0," ",PT_kom!R339)</f>
        <v xml:space="preserve"> </v>
      </c>
      <c r="T335" s="132">
        <f>IF(PT_kom!S339=0," ",PT_kom!S339)</f>
        <v>1</v>
      </c>
      <c r="U335" s="60" t="str">
        <f>IF(PT_kom!T339=0," ",PT_kom!T339)</f>
        <v xml:space="preserve"> </v>
      </c>
    </row>
    <row r="336" spans="2:21">
      <c r="B336" s="130" t="str">
        <f>IF(PT_kom!A340=0," ",PT_kom!A340)</f>
        <v>1740 Namsskogan (2003)</v>
      </c>
      <c r="C336" s="131">
        <f>IF(PT_kom!B340=0," ",PT_kom!B340)</f>
        <v>4</v>
      </c>
      <c r="D336" s="131">
        <f>IF(PT_kom!C340=0," ",PT_kom!C340)</f>
        <v>9</v>
      </c>
      <c r="E336" s="131">
        <f>IF(PT_kom!D340=0," ",PT_kom!D340)</f>
        <v>2</v>
      </c>
      <c r="F336" s="131">
        <f>IF(PT_kom!E340=0," ",PT_kom!E340)</f>
        <v>24</v>
      </c>
      <c r="G336" s="131">
        <f>IF(PT_kom!F340=0," ",PT_kom!F340)</f>
        <v>12</v>
      </c>
      <c r="H336" s="131">
        <f>IF(PT_kom!G340=0," ",PT_kom!G340)</f>
        <v>10</v>
      </c>
      <c r="I336" s="131" t="str">
        <f>IF(PT_kom!H340=0," ",PT_kom!H340)</f>
        <v xml:space="preserve"> </v>
      </c>
      <c r="J336" s="131">
        <f>IF(PT_kom!I340=0," ",PT_kom!I340)</f>
        <v>61</v>
      </c>
      <c r="K336" s="130" t="str">
        <f>IF(PT_kom!J340=0," ",PT_kom!J340)</f>
        <v xml:space="preserve"> </v>
      </c>
      <c r="L336" s="130" t="str">
        <f>IF(PT_kom!K340=0," ",PT_kom!K340)</f>
        <v>1740 Namsskogan (2003)</v>
      </c>
      <c r="M336" s="132">
        <f>IF(PT_kom!L340=0," ",PT_kom!L340)</f>
        <v>6.5573770491803282E-2</v>
      </c>
      <c r="N336" s="132">
        <f>IF(PT_kom!M340=0," ",PT_kom!M340)</f>
        <v>0.14754098360655737</v>
      </c>
      <c r="O336" s="132">
        <f>IF(PT_kom!N340=0," ",PT_kom!N340)</f>
        <v>3.2786885245901641E-2</v>
      </c>
      <c r="P336" s="132">
        <f>IF(PT_kom!O340=0," ",PT_kom!O340)</f>
        <v>0.39344262295081966</v>
      </c>
      <c r="Q336" s="132">
        <f>IF(PT_kom!P340=0," ",PT_kom!P340)</f>
        <v>0.19672131147540983</v>
      </c>
      <c r="R336" s="132">
        <f>IF(PT_kom!Q340=0," ",PT_kom!Q340)</f>
        <v>0.16393442622950818</v>
      </c>
      <c r="S336" s="132" t="str">
        <f>IF(PT_kom!R340=0," ",PT_kom!R340)</f>
        <v xml:space="preserve"> </v>
      </c>
      <c r="T336" s="132">
        <f>IF(PT_kom!S340=0," ",PT_kom!S340)</f>
        <v>1</v>
      </c>
      <c r="U336" s="60" t="str">
        <f>IF(PT_kom!T340=0," ",PT_kom!T340)</f>
        <v xml:space="preserve"> </v>
      </c>
    </row>
    <row r="337" spans="2:21">
      <c r="B337" s="130" t="str">
        <f>IF(PT_kom!A341=0," ",PT_kom!A341)</f>
        <v>1742 Grong  (2001)</v>
      </c>
      <c r="C337" s="131">
        <f>IF(PT_kom!B341=0," ",PT_kom!B341)</f>
        <v>4</v>
      </c>
      <c r="D337" s="131">
        <f>IF(PT_kom!C341=0," ",PT_kom!C341)</f>
        <v>30</v>
      </c>
      <c r="E337" s="131">
        <f>IF(PT_kom!D341=0," ",PT_kom!D341)</f>
        <v>4</v>
      </c>
      <c r="F337" s="131">
        <f>IF(PT_kom!E341=0," ",PT_kom!E341)</f>
        <v>32</v>
      </c>
      <c r="G337" s="131">
        <f>IF(PT_kom!F341=0," ",PT_kom!F341)</f>
        <v>32</v>
      </c>
      <c r="H337" s="131">
        <f>IF(PT_kom!G341=0," ",PT_kom!G341)</f>
        <v>6</v>
      </c>
      <c r="I337" s="131">
        <f>IF(PT_kom!H341=0," ",PT_kom!H341)</f>
        <v>6</v>
      </c>
      <c r="J337" s="131">
        <f>IF(PT_kom!I341=0," ",PT_kom!I341)</f>
        <v>114</v>
      </c>
      <c r="K337" s="130" t="str">
        <f>IF(PT_kom!J341=0," ",PT_kom!J341)</f>
        <v xml:space="preserve"> </v>
      </c>
      <c r="L337" s="130" t="str">
        <f>IF(PT_kom!K341=0," ",PT_kom!K341)</f>
        <v>1742 Grong  (2001)</v>
      </c>
      <c r="M337" s="132">
        <f>IF(PT_kom!L341=0," ",PT_kom!L341)</f>
        <v>3.5087719298245612E-2</v>
      </c>
      <c r="N337" s="132">
        <f>IF(PT_kom!M341=0," ",PT_kom!M341)</f>
        <v>0.26315789473684209</v>
      </c>
      <c r="O337" s="132">
        <f>IF(PT_kom!N341=0," ",PT_kom!N341)</f>
        <v>3.5087719298245612E-2</v>
      </c>
      <c r="P337" s="132">
        <f>IF(PT_kom!O341=0," ",PT_kom!O341)</f>
        <v>0.2807017543859649</v>
      </c>
      <c r="Q337" s="132">
        <f>IF(PT_kom!P341=0," ",PT_kom!P341)</f>
        <v>0.2807017543859649</v>
      </c>
      <c r="R337" s="132">
        <f>IF(PT_kom!Q341=0," ",PT_kom!Q341)</f>
        <v>5.2631578947368418E-2</v>
      </c>
      <c r="S337" s="132">
        <f>IF(PT_kom!R341=0," ",PT_kom!R341)</f>
        <v>5.2631578947368418E-2</v>
      </c>
      <c r="T337" s="132">
        <f>IF(PT_kom!S341=0," ",PT_kom!S341)</f>
        <v>1</v>
      </c>
      <c r="U337" s="60" t="str">
        <f>IF(PT_kom!T341=0," ",PT_kom!T341)</f>
        <v xml:space="preserve"> </v>
      </c>
    </row>
    <row r="338" spans="2:21">
      <c r="B338" s="130" t="str">
        <f>IF(PT_kom!A342=0," ",PT_kom!A342)</f>
        <v>1743 Høylandet (2001)</v>
      </c>
      <c r="C338" s="131">
        <f>IF(PT_kom!B342=0," ",PT_kom!B342)</f>
        <v>4</v>
      </c>
      <c r="D338" s="131">
        <f>IF(PT_kom!C342=0," ",PT_kom!C342)</f>
        <v>8</v>
      </c>
      <c r="E338" s="131">
        <f>IF(PT_kom!D342=0," ",PT_kom!D342)</f>
        <v>5</v>
      </c>
      <c r="F338" s="131">
        <f>IF(PT_kom!E342=0," ",PT_kom!E342)</f>
        <v>22</v>
      </c>
      <c r="G338" s="131">
        <f>IF(PT_kom!F342=0," ",PT_kom!F342)</f>
        <v>6</v>
      </c>
      <c r="H338" s="131">
        <f>IF(PT_kom!G342=0," ",PT_kom!G342)</f>
        <v>4</v>
      </c>
      <c r="I338" s="131">
        <f>IF(PT_kom!H342=0," ",PT_kom!H342)</f>
        <v>5</v>
      </c>
      <c r="J338" s="131">
        <f>IF(PT_kom!I342=0," ",PT_kom!I342)</f>
        <v>54</v>
      </c>
      <c r="K338" s="130" t="str">
        <f>IF(PT_kom!J342=0," ",PT_kom!J342)</f>
        <v xml:space="preserve"> </v>
      </c>
      <c r="L338" s="130" t="str">
        <f>IF(PT_kom!K342=0," ",PT_kom!K342)</f>
        <v>1743 Høylandet (2001)</v>
      </c>
      <c r="M338" s="132">
        <f>IF(PT_kom!L342=0," ",PT_kom!L342)</f>
        <v>7.407407407407407E-2</v>
      </c>
      <c r="N338" s="132">
        <f>IF(PT_kom!M342=0," ",PT_kom!M342)</f>
        <v>0.14814814814814814</v>
      </c>
      <c r="O338" s="132">
        <f>IF(PT_kom!N342=0," ",PT_kom!N342)</f>
        <v>9.2592592592592587E-2</v>
      </c>
      <c r="P338" s="132">
        <f>IF(PT_kom!O342=0," ",PT_kom!O342)</f>
        <v>0.40740740740740738</v>
      </c>
      <c r="Q338" s="132">
        <f>IF(PT_kom!P342=0," ",PT_kom!P342)</f>
        <v>0.1111111111111111</v>
      </c>
      <c r="R338" s="132">
        <f>IF(PT_kom!Q342=0," ",PT_kom!Q342)</f>
        <v>7.407407407407407E-2</v>
      </c>
      <c r="S338" s="132">
        <f>IF(PT_kom!R342=0," ",PT_kom!R342)</f>
        <v>9.2592592592592587E-2</v>
      </c>
      <c r="T338" s="132">
        <f>IF(PT_kom!S342=0," ",PT_kom!S342)</f>
        <v>1</v>
      </c>
      <c r="U338" s="60" t="str">
        <f>IF(PT_kom!T342=0," ",PT_kom!T342)</f>
        <v xml:space="preserve"> </v>
      </c>
    </row>
    <row r="339" spans="2:21">
      <c r="B339" s="130" t="str">
        <f>IF(PT_kom!A343=0," ",PT_kom!A343)</f>
        <v>1744 Overhalla (2005)</v>
      </c>
      <c r="C339" s="131">
        <f>IF(PT_kom!B343=0," ",PT_kom!B343)</f>
        <v>2</v>
      </c>
      <c r="D339" s="131">
        <f>IF(PT_kom!C343=0," ",PT_kom!C343)</f>
        <v>27</v>
      </c>
      <c r="E339" s="131">
        <f>IF(PT_kom!D343=0," ",PT_kom!D343)</f>
        <v>1</v>
      </c>
      <c r="F339" s="131">
        <f>IF(PT_kom!E343=0," ",PT_kom!E343)</f>
        <v>29</v>
      </c>
      <c r="G339" s="131">
        <f>IF(PT_kom!F343=0," ",PT_kom!F343)</f>
        <v>53</v>
      </c>
      <c r="H339" s="131">
        <f>IF(PT_kom!G343=0," ",PT_kom!G343)</f>
        <v>31</v>
      </c>
      <c r="I339" s="131" t="str">
        <f>IF(PT_kom!H343=0," ",PT_kom!H343)</f>
        <v xml:space="preserve"> </v>
      </c>
      <c r="J339" s="131">
        <f>IF(PT_kom!I343=0," ",PT_kom!I343)</f>
        <v>143</v>
      </c>
      <c r="K339" s="130" t="str">
        <f>IF(PT_kom!J343=0," ",PT_kom!J343)</f>
        <v xml:space="preserve"> </v>
      </c>
      <c r="L339" s="130" t="str">
        <f>IF(PT_kom!K343=0," ",PT_kom!K343)</f>
        <v>1744 Overhalla (2005)</v>
      </c>
      <c r="M339" s="132">
        <f>IF(PT_kom!L343=0," ",PT_kom!L343)</f>
        <v>1.3986013986013986E-2</v>
      </c>
      <c r="N339" s="132">
        <f>IF(PT_kom!M343=0," ",PT_kom!M343)</f>
        <v>0.1888111888111888</v>
      </c>
      <c r="O339" s="132">
        <f>IF(PT_kom!N343=0," ",PT_kom!N343)</f>
        <v>6.993006993006993E-3</v>
      </c>
      <c r="P339" s="132">
        <f>IF(PT_kom!O343=0," ",PT_kom!O343)</f>
        <v>0.20279720279720279</v>
      </c>
      <c r="Q339" s="132">
        <f>IF(PT_kom!P343=0," ",PT_kom!P343)</f>
        <v>0.37062937062937062</v>
      </c>
      <c r="R339" s="132">
        <f>IF(PT_kom!Q343=0," ",PT_kom!Q343)</f>
        <v>0.21678321678321677</v>
      </c>
      <c r="S339" s="132" t="str">
        <f>IF(PT_kom!R343=0," ",PT_kom!R343)</f>
        <v xml:space="preserve"> </v>
      </c>
      <c r="T339" s="132">
        <f>IF(PT_kom!S343=0," ",PT_kom!S343)</f>
        <v>1</v>
      </c>
      <c r="U339" s="60" t="str">
        <f>IF(PT_kom!T343=0," ",PT_kom!T343)</f>
        <v xml:space="preserve"> </v>
      </c>
    </row>
    <row r="340" spans="2:21">
      <c r="B340" s="130" t="str">
        <f>IF(PT_kom!A344=0," ",PT_kom!A344)</f>
        <v>1748 Fosnes  (2004)</v>
      </c>
      <c r="C340" s="131">
        <f>IF(PT_kom!B344=0," ",PT_kom!B344)</f>
        <v>3</v>
      </c>
      <c r="D340" s="131">
        <f>IF(PT_kom!C344=0," ",PT_kom!C344)</f>
        <v>2</v>
      </c>
      <c r="E340" s="131">
        <f>IF(PT_kom!D344=0," ",PT_kom!D344)</f>
        <v>3</v>
      </c>
      <c r="F340" s="131">
        <f>IF(PT_kom!E344=0," ",PT_kom!E344)</f>
        <v>22</v>
      </c>
      <c r="G340" s="131">
        <f>IF(PT_kom!F344=0," ",PT_kom!F344)</f>
        <v>7</v>
      </c>
      <c r="H340" s="131">
        <f>IF(PT_kom!G344=0," ",PT_kom!G344)</f>
        <v>6</v>
      </c>
      <c r="I340" s="131" t="str">
        <f>IF(PT_kom!H344=0," ",PT_kom!H344)</f>
        <v xml:space="preserve"> </v>
      </c>
      <c r="J340" s="131">
        <f>IF(PT_kom!I344=0," ",PT_kom!I344)</f>
        <v>43</v>
      </c>
      <c r="K340" s="130" t="str">
        <f>IF(PT_kom!J344=0," ",PT_kom!J344)</f>
        <v xml:space="preserve"> </v>
      </c>
      <c r="L340" s="130" t="str">
        <f>IF(PT_kom!K344=0," ",PT_kom!K344)</f>
        <v>1748 Fosnes  (2004)</v>
      </c>
      <c r="M340" s="132">
        <f>IF(PT_kom!L344=0," ",PT_kom!L344)</f>
        <v>6.9767441860465115E-2</v>
      </c>
      <c r="N340" s="132">
        <f>IF(PT_kom!M344=0," ",PT_kom!M344)</f>
        <v>4.6511627906976744E-2</v>
      </c>
      <c r="O340" s="132">
        <f>IF(PT_kom!N344=0," ",PT_kom!N344)</f>
        <v>6.9767441860465115E-2</v>
      </c>
      <c r="P340" s="132">
        <f>IF(PT_kom!O344=0," ",PT_kom!O344)</f>
        <v>0.51162790697674421</v>
      </c>
      <c r="Q340" s="132">
        <f>IF(PT_kom!P344=0," ",PT_kom!P344)</f>
        <v>0.16279069767441862</v>
      </c>
      <c r="R340" s="132">
        <f>IF(PT_kom!Q344=0," ",PT_kom!Q344)</f>
        <v>0.13953488372093023</v>
      </c>
      <c r="S340" s="132" t="str">
        <f>IF(PT_kom!R344=0," ",PT_kom!R344)</f>
        <v xml:space="preserve"> </v>
      </c>
      <c r="T340" s="132">
        <f>IF(PT_kom!S344=0," ",PT_kom!S344)</f>
        <v>1</v>
      </c>
      <c r="U340" s="60" t="str">
        <f>IF(PT_kom!T344=0," ",PT_kom!T344)</f>
        <v xml:space="preserve"> </v>
      </c>
    </row>
    <row r="341" spans="2:21">
      <c r="B341" s="130" t="str">
        <f>IF(PT_kom!A345=0," ",PT_kom!A345)</f>
        <v>1749 Flatanger (2007)</v>
      </c>
      <c r="C341" s="131">
        <f>IF(PT_kom!B345=0," ",PT_kom!B345)</f>
        <v>1</v>
      </c>
      <c r="D341" s="131">
        <f>IF(PT_kom!C345=0," ",PT_kom!C345)</f>
        <v>1</v>
      </c>
      <c r="E341" s="131">
        <f>IF(PT_kom!D345=0," ",PT_kom!D345)</f>
        <v>7</v>
      </c>
      <c r="F341" s="131">
        <f>IF(PT_kom!E345=0," ",PT_kom!E345)</f>
        <v>8</v>
      </c>
      <c r="G341" s="131">
        <f>IF(PT_kom!F345=0," ",PT_kom!F345)</f>
        <v>2</v>
      </c>
      <c r="H341" s="131">
        <f>IF(PT_kom!G345=0," ",PT_kom!G345)</f>
        <v>5</v>
      </c>
      <c r="I341" s="131" t="str">
        <f>IF(PT_kom!H345=0," ",PT_kom!H345)</f>
        <v xml:space="preserve"> </v>
      </c>
      <c r="J341" s="131">
        <f>IF(PT_kom!I345=0," ",PT_kom!I345)</f>
        <v>24</v>
      </c>
      <c r="K341" s="130" t="str">
        <f>IF(PT_kom!J345=0," ",PT_kom!J345)</f>
        <v xml:space="preserve"> </v>
      </c>
      <c r="L341" s="130" t="str">
        <f>IF(PT_kom!K345=0," ",PT_kom!K345)</f>
        <v>1749 Flatanger (2007)</v>
      </c>
      <c r="M341" s="132">
        <f>IF(PT_kom!L345=0," ",PT_kom!L345)</f>
        <v>4.1666666666666664E-2</v>
      </c>
      <c r="N341" s="132">
        <f>IF(PT_kom!M345=0," ",PT_kom!M345)</f>
        <v>4.1666666666666664E-2</v>
      </c>
      <c r="O341" s="132">
        <f>IF(PT_kom!N345=0," ",PT_kom!N345)</f>
        <v>0.29166666666666669</v>
      </c>
      <c r="P341" s="132">
        <f>IF(PT_kom!O345=0," ",PT_kom!O345)</f>
        <v>0.33333333333333331</v>
      </c>
      <c r="Q341" s="132">
        <f>IF(PT_kom!P345=0," ",PT_kom!P345)</f>
        <v>8.3333333333333329E-2</v>
      </c>
      <c r="R341" s="132">
        <f>IF(PT_kom!Q345=0," ",PT_kom!Q345)</f>
        <v>0.20833333333333334</v>
      </c>
      <c r="S341" s="132" t="str">
        <f>IF(PT_kom!R345=0," ",PT_kom!R345)</f>
        <v xml:space="preserve"> </v>
      </c>
      <c r="T341" s="132">
        <f>IF(PT_kom!S345=0," ",PT_kom!S345)</f>
        <v>1</v>
      </c>
      <c r="U341" s="60" t="str">
        <f>IF(PT_kom!T345=0," ",PT_kom!T345)</f>
        <v xml:space="preserve"> </v>
      </c>
    </row>
    <row r="342" spans="2:21">
      <c r="B342" s="130" t="str">
        <f>IF(PT_kom!A346=0," ",PT_kom!A346)</f>
        <v>1750 Vikna  (2008)</v>
      </c>
      <c r="C342" s="131">
        <f>IF(PT_kom!B346=0," ",PT_kom!B346)</f>
        <v>4</v>
      </c>
      <c r="D342" s="131">
        <f>IF(PT_kom!C346=0," ",PT_kom!C346)</f>
        <v>17</v>
      </c>
      <c r="E342" s="131">
        <f>IF(PT_kom!D346=0," ",PT_kom!D346)</f>
        <v>18</v>
      </c>
      <c r="F342" s="131">
        <f>IF(PT_kom!E346=0," ",PT_kom!E346)</f>
        <v>29</v>
      </c>
      <c r="G342" s="131">
        <f>IF(PT_kom!F346=0," ",PT_kom!F346)</f>
        <v>7</v>
      </c>
      <c r="H342" s="131">
        <f>IF(PT_kom!G346=0," ",PT_kom!G346)</f>
        <v>8</v>
      </c>
      <c r="I342" s="131">
        <f>IF(PT_kom!H346=0," ",PT_kom!H346)</f>
        <v>3</v>
      </c>
      <c r="J342" s="131">
        <f>IF(PT_kom!I346=0," ",PT_kom!I346)</f>
        <v>86</v>
      </c>
      <c r="K342" s="130" t="str">
        <f>IF(PT_kom!J346=0," ",PT_kom!J346)</f>
        <v xml:space="preserve"> </v>
      </c>
      <c r="L342" s="130" t="str">
        <f>IF(PT_kom!K346=0," ",PT_kom!K346)</f>
        <v>1750 Vikna  (2008)</v>
      </c>
      <c r="M342" s="132">
        <f>IF(PT_kom!L346=0," ",PT_kom!L346)</f>
        <v>4.6511627906976744E-2</v>
      </c>
      <c r="N342" s="132">
        <f>IF(PT_kom!M346=0," ",PT_kom!M346)</f>
        <v>0.19767441860465115</v>
      </c>
      <c r="O342" s="132">
        <f>IF(PT_kom!N346=0," ",PT_kom!N346)</f>
        <v>0.20930232558139536</v>
      </c>
      <c r="P342" s="132">
        <f>IF(PT_kom!O346=0," ",PT_kom!O346)</f>
        <v>0.33720930232558138</v>
      </c>
      <c r="Q342" s="132">
        <f>IF(PT_kom!P346=0," ",PT_kom!P346)</f>
        <v>8.1395348837209308E-2</v>
      </c>
      <c r="R342" s="132">
        <f>IF(PT_kom!Q346=0," ",PT_kom!Q346)</f>
        <v>9.3023255813953487E-2</v>
      </c>
      <c r="S342" s="132">
        <f>IF(PT_kom!R346=0," ",PT_kom!R346)</f>
        <v>3.4883720930232558E-2</v>
      </c>
      <c r="T342" s="132">
        <f>IF(PT_kom!S346=0," ",PT_kom!S346)</f>
        <v>1</v>
      </c>
      <c r="U342" s="60" t="str">
        <f>IF(PT_kom!T346=0," ",PT_kom!T346)</f>
        <v xml:space="preserve"> </v>
      </c>
    </row>
    <row r="343" spans="2:21">
      <c r="B343" s="130" t="str">
        <f>IF(PT_kom!A347=0," ",PT_kom!A347)</f>
        <v>1751 Nærøy  (2006)</v>
      </c>
      <c r="C343" s="131">
        <f>IF(PT_kom!B347=0," ",PT_kom!B347)</f>
        <v>14</v>
      </c>
      <c r="D343" s="131">
        <f>IF(PT_kom!C347=0," ",PT_kom!C347)</f>
        <v>41</v>
      </c>
      <c r="E343" s="131">
        <f>IF(PT_kom!D347=0," ",PT_kom!D347)</f>
        <v>14</v>
      </c>
      <c r="F343" s="131">
        <f>IF(PT_kom!E347=0," ",PT_kom!E347)</f>
        <v>59</v>
      </c>
      <c r="G343" s="131">
        <f>IF(PT_kom!F347=0," ",PT_kom!F347)</f>
        <v>17</v>
      </c>
      <c r="H343" s="131">
        <f>IF(PT_kom!G347=0," ",PT_kom!G347)</f>
        <v>6</v>
      </c>
      <c r="I343" s="131">
        <f>IF(PT_kom!H347=0," ",PT_kom!H347)</f>
        <v>58</v>
      </c>
      <c r="J343" s="131">
        <f>IF(PT_kom!I347=0," ",PT_kom!I347)</f>
        <v>209</v>
      </c>
      <c r="K343" s="130" t="str">
        <f>IF(PT_kom!J347=0," ",PT_kom!J347)</f>
        <v xml:space="preserve"> </v>
      </c>
      <c r="L343" s="130" t="str">
        <f>IF(PT_kom!K347=0," ",PT_kom!K347)</f>
        <v>1751 Nærøy  (2006)</v>
      </c>
      <c r="M343" s="132">
        <f>IF(PT_kom!L347=0," ",PT_kom!L347)</f>
        <v>6.6985645933014357E-2</v>
      </c>
      <c r="N343" s="132">
        <f>IF(PT_kom!M347=0," ",PT_kom!M347)</f>
        <v>0.19617224880382775</v>
      </c>
      <c r="O343" s="132">
        <f>IF(PT_kom!N347=0," ",PT_kom!N347)</f>
        <v>6.6985645933014357E-2</v>
      </c>
      <c r="P343" s="132">
        <f>IF(PT_kom!O347=0," ",PT_kom!O347)</f>
        <v>0.28229665071770332</v>
      </c>
      <c r="Q343" s="132">
        <f>IF(PT_kom!P347=0," ",PT_kom!P347)</f>
        <v>8.1339712918660281E-2</v>
      </c>
      <c r="R343" s="132">
        <f>IF(PT_kom!Q347=0," ",PT_kom!Q347)</f>
        <v>2.8708133971291867E-2</v>
      </c>
      <c r="S343" s="132">
        <f>IF(PT_kom!R347=0," ",PT_kom!R347)</f>
        <v>0.27751196172248804</v>
      </c>
      <c r="T343" s="132">
        <f>IF(PT_kom!S347=0," ",PT_kom!S347)</f>
        <v>1</v>
      </c>
      <c r="U343" s="60" t="str">
        <f>IF(PT_kom!T347=0," ",PT_kom!T347)</f>
        <v xml:space="preserve"> </v>
      </c>
    </row>
    <row r="344" spans="2:21">
      <c r="B344" s="130" t="str">
        <f>IF(PT_kom!A348=0," ",PT_kom!A348)</f>
        <v>1755 Leka (2004)</v>
      </c>
      <c r="C344" s="131" t="str">
        <f>IF(PT_kom!B348=0," ",PT_kom!B348)</f>
        <v xml:space="preserve"> </v>
      </c>
      <c r="D344" s="131">
        <f>IF(PT_kom!C348=0," ",PT_kom!C348)</f>
        <v>1</v>
      </c>
      <c r="E344" s="131">
        <f>IF(PT_kom!D348=0," ",PT_kom!D348)</f>
        <v>3</v>
      </c>
      <c r="F344" s="131">
        <f>IF(PT_kom!E348=0," ",PT_kom!E348)</f>
        <v>3</v>
      </c>
      <c r="G344" s="131">
        <f>IF(PT_kom!F348=0," ",PT_kom!F348)</f>
        <v>15</v>
      </c>
      <c r="H344" s="131" t="str">
        <f>IF(PT_kom!G348=0," ",PT_kom!G348)</f>
        <v xml:space="preserve"> </v>
      </c>
      <c r="I344" s="131">
        <f>IF(PT_kom!H348=0," ",PT_kom!H348)</f>
        <v>3</v>
      </c>
      <c r="J344" s="131">
        <f>IF(PT_kom!I348=0," ",PT_kom!I348)</f>
        <v>25</v>
      </c>
      <c r="K344" s="130" t="str">
        <f>IF(PT_kom!J348=0," ",PT_kom!J348)</f>
        <v xml:space="preserve"> </v>
      </c>
      <c r="L344" s="130" t="str">
        <f>IF(PT_kom!K348=0," ",PT_kom!K348)</f>
        <v>1755 Leka (2004)</v>
      </c>
      <c r="M344" s="132" t="str">
        <f>IF(PT_kom!L348=0," ",PT_kom!L348)</f>
        <v xml:space="preserve"> </v>
      </c>
      <c r="N344" s="132">
        <f>IF(PT_kom!M348=0," ",PT_kom!M348)</f>
        <v>0.04</v>
      </c>
      <c r="O344" s="132">
        <f>IF(PT_kom!N348=0," ",PT_kom!N348)</f>
        <v>0.12</v>
      </c>
      <c r="P344" s="132">
        <f>IF(PT_kom!O348=0," ",PT_kom!O348)</f>
        <v>0.12</v>
      </c>
      <c r="Q344" s="132">
        <f>IF(PT_kom!P348=0," ",PT_kom!P348)</f>
        <v>0.6</v>
      </c>
      <c r="R344" s="132" t="str">
        <f>IF(PT_kom!Q348=0," ",PT_kom!Q348)</f>
        <v xml:space="preserve"> </v>
      </c>
      <c r="S344" s="132">
        <f>IF(PT_kom!R348=0," ",PT_kom!R348)</f>
        <v>0.12</v>
      </c>
      <c r="T344" s="132">
        <f>IF(PT_kom!S348=0," ",PT_kom!S348)</f>
        <v>1</v>
      </c>
      <c r="U344" s="60" t="str">
        <f>IF(PT_kom!T348=0," ",PT_kom!T348)</f>
        <v xml:space="preserve"> </v>
      </c>
    </row>
    <row r="345" spans="2:21">
      <c r="B345" s="130" t="str">
        <f>IF(PT_kom!A349=0," ",PT_kom!A349)</f>
        <v>1756 Inderøy (2003)</v>
      </c>
      <c r="C345" s="131">
        <f>IF(PT_kom!B349=0," ",PT_kom!B349)</f>
        <v>37</v>
      </c>
      <c r="D345" s="131">
        <f>IF(PT_kom!C349=0," ",PT_kom!C349)</f>
        <v>57</v>
      </c>
      <c r="E345" s="131">
        <f>IF(PT_kom!D349=0," ",PT_kom!D349)</f>
        <v>2</v>
      </c>
      <c r="F345" s="131">
        <f>IF(PT_kom!E349=0," ",PT_kom!E349)</f>
        <v>49</v>
      </c>
      <c r="G345" s="131">
        <f>IF(PT_kom!F349=0," ",PT_kom!F349)</f>
        <v>54</v>
      </c>
      <c r="H345" s="131">
        <f>IF(PT_kom!G349=0," ",PT_kom!G349)</f>
        <v>10</v>
      </c>
      <c r="I345" s="131">
        <f>IF(PT_kom!H349=0," ",PT_kom!H349)</f>
        <v>11</v>
      </c>
      <c r="J345" s="131">
        <f>IF(PT_kom!I349=0," ",PT_kom!I349)</f>
        <v>220</v>
      </c>
      <c r="K345" s="130" t="str">
        <f>IF(PT_kom!J349=0," ",PT_kom!J349)</f>
        <v xml:space="preserve"> </v>
      </c>
      <c r="L345" s="130" t="str">
        <f>IF(PT_kom!K349=0," ",PT_kom!K349)</f>
        <v>1756 Inderøy (2003)</v>
      </c>
      <c r="M345" s="132">
        <f>IF(PT_kom!L349=0," ",PT_kom!L349)</f>
        <v>0.16818181818181818</v>
      </c>
      <c r="N345" s="132">
        <f>IF(PT_kom!M349=0," ",PT_kom!M349)</f>
        <v>0.25909090909090909</v>
      </c>
      <c r="O345" s="132">
        <f>IF(PT_kom!N349=0," ",PT_kom!N349)</f>
        <v>9.0909090909090905E-3</v>
      </c>
      <c r="P345" s="132">
        <f>IF(PT_kom!O349=0," ",PT_kom!O349)</f>
        <v>0.22272727272727272</v>
      </c>
      <c r="Q345" s="132">
        <f>IF(PT_kom!P349=0," ",PT_kom!P349)</f>
        <v>0.24545454545454545</v>
      </c>
      <c r="R345" s="132">
        <f>IF(PT_kom!Q349=0," ",PT_kom!Q349)</f>
        <v>4.5454545454545456E-2</v>
      </c>
      <c r="S345" s="132">
        <f>IF(PT_kom!R349=0," ",PT_kom!R349)</f>
        <v>0.05</v>
      </c>
      <c r="T345" s="132">
        <f>IF(PT_kom!S349=0," ",PT_kom!S349)</f>
        <v>1</v>
      </c>
      <c r="U345" s="60" t="str">
        <f>IF(PT_kom!T349=0," ",PT_kom!T349)</f>
        <v xml:space="preserve"> </v>
      </c>
    </row>
    <row r="346" spans="2:21">
      <c r="B346" s="130" t="str">
        <f>IF(PT_kom!A350=0," ",PT_kom!A350)</f>
        <v>1804 Bodø (2004)</v>
      </c>
      <c r="C346" s="131">
        <f>IF(PT_kom!B350=0," ",PT_kom!B350)</f>
        <v>69</v>
      </c>
      <c r="D346" s="131">
        <f>IF(PT_kom!C350=0," ",PT_kom!C350)</f>
        <v>217</v>
      </c>
      <c r="E346" s="131">
        <f>IF(PT_kom!D350=0," ",PT_kom!D350)</f>
        <v>58</v>
      </c>
      <c r="F346" s="131">
        <f>IF(PT_kom!E350=0," ",PT_kom!E350)</f>
        <v>38</v>
      </c>
      <c r="G346" s="131">
        <f>IF(PT_kom!F350=0," ",PT_kom!F350)</f>
        <v>106</v>
      </c>
      <c r="H346" s="131">
        <f>IF(PT_kom!G350=0," ",PT_kom!G350)</f>
        <v>88</v>
      </c>
      <c r="I346" s="131">
        <f>IF(PT_kom!H350=0," ",PT_kom!H350)</f>
        <v>114</v>
      </c>
      <c r="J346" s="131">
        <f>IF(PT_kom!I350=0," ",PT_kom!I350)</f>
        <v>690</v>
      </c>
      <c r="K346" s="130" t="str">
        <f>IF(PT_kom!J350=0," ",PT_kom!J350)</f>
        <v xml:space="preserve"> </v>
      </c>
      <c r="L346" s="130" t="str">
        <f>IF(PT_kom!K350=0," ",PT_kom!K350)</f>
        <v>1804 Bodø (2004)</v>
      </c>
      <c r="M346" s="132">
        <f>IF(PT_kom!L350=0," ",PT_kom!L350)</f>
        <v>0.1</v>
      </c>
      <c r="N346" s="132">
        <f>IF(PT_kom!M350=0," ",PT_kom!M350)</f>
        <v>0.3144927536231884</v>
      </c>
      <c r="O346" s="132">
        <f>IF(PT_kom!N350=0," ",PT_kom!N350)</f>
        <v>8.4057971014492749E-2</v>
      </c>
      <c r="P346" s="132">
        <f>IF(PT_kom!O350=0," ",PT_kom!O350)</f>
        <v>5.5072463768115941E-2</v>
      </c>
      <c r="Q346" s="132">
        <f>IF(PT_kom!P350=0," ",PT_kom!P350)</f>
        <v>0.15362318840579711</v>
      </c>
      <c r="R346" s="132">
        <f>IF(PT_kom!Q350=0," ",PT_kom!Q350)</f>
        <v>0.12753623188405797</v>
      </c>
      <c r="S346" s="132">
        <f>IF(PT_kom!R350=0," ",PT_kom!R350)</f>
        <v>0.16521739130434782</v>
      </c>
      <c r="T346" s="132">
        <f>IF(PT_kom!S350=0," ",PT_kom!S350)</f>
        <v>1</v>
      </c>
      <c r="U346" s="60" t="str">
        <f>IF(PT_kom!T350=0," ",PT_kom!T350)</f>
        <v xml:space="preserve"> </v>
      </c>
    </row>
    <row r="347" spans="2:21">
      <c r="B347" s="130" t="str">
        <f>IF(PT_kom!A351=0," ",PT_kom!A351)</f>
        <v>1805 Narvik (2003)</v>
      </c>
      <c r="C347" s="131">
        <f>IF(PT_kom!B351=0," ",PT_kom!B351)</f>
        <v>1</v>
      </c>
      <c r="D347" s="131">
        <f>IF(PT_kom!C351=0," ",PT_kom!C351)</f>
        <v>16</v>
      </c>
      <c r="E347" s="131">
        <f>IF(PT_kom!D351=0," ",PT_kom!D351)</f>
        <v>3</v>
      </c>
      <c r="F347" s="131">
        <f>IF(PT_kom!E351=0," ",PT_kom!E351)</f>
        <v>1</v>
      </c>
      <c r="G347" s="131">
        <f>IF(PT_kom!F351=0," ",PT_kom!F351)</f>
        <v>9</v>
      </c>
      <c r="H347" s="131">
        <f>IF(PT_kom!G351=0," ",PT_kom!G351)</f>
        <v>39</v>
      </c>
      <c r="I347" s="131">
        <f>IF(PT_kom!H351=0," ",PT_kom!H351)</f>
        <v>1</v>
      </c>
      <c r="J347" s="131">
        <f>IF(PT_kom!I351=0," ",PT_kom!I351)</f>
        <v>70</v>
      </c>
      <c r="K347" s="130" t="str">
        <f>IF(PT_kom!J351=0," ",PT_kom!J351)</f>
        <v xml:space="preserve"> </v>
      </c>
      <c r="L347" s="130" t="str">
        <f>IF(PT_kom!K351=0," ",PT_kom!K351)</f>
        <v>1805 Narvik (2003)</v>
      </c>
      <c r="M347" s="132">
        <f>IF(PT_kom!L351=0," ",PT_kom!L351)</f>
        <v>1.4285714285714285E-2</v>
      </c>
      <c r="N347" s="132">
        <f>IF(PT_kom!M351=0," ",PT_kom!M351)</f>
        <v>0.22857142857142856</v>
      </c>
      <c r="O347" s="132">
        <f>IF(PT_kom!N351=0," ",PT_kom!N351)</f>
        <v>4.2857142857142858E-2</v>
      </c>
      <c r="P347" s="132">
        <f>IF(PT_kom!O351=0," ",PT_kom!O351)</f>
        <v>1.4285714285714285E-2</v>
      </c>
      <c r="Q347" s="132">
        <f>IF(PT_kom!P351=0," ",PT_kom!P351)</f>
        <v>0.12857142857142856</v>
      </c>
      <c r="R347" s="132">
        <f>IF(PT_kom!Q351=0," ",PT_kom!Q351)</f>
        <v>0.55714285714285716</v>
      </c>
      <c r="S347" s="132">
        <f>IF(PT_kom!R351=0," ",PT_kom!R351)</f>
        <v>1.4285714285714285E-2</v>
      </c>
      <c r="T347" s="132">
        <f>IF(PT_kom!S351=0," ",PT_kom!S351)</f>
        <v>1</v>
      </c>
      <c r="U347" s="60" t="str">
        <f>IF(PT_kom!T351=0," ",PT_kom!T351)</f>
        <v xml:space="preserve"> </v>
      </c>
    </row>
    <row r="348" spans="2:21">
      <c r="B348" s="130" t="str">
        <f>IF(PT_kom!A352=0," ",PT_kom!A352)</f>
        <v>1811 Bindal (2005)</v>
      </c>
      <c r="C348" s="131">
        <f>IF(PT_kom!B352=0," ",PT_kom!B352)</f>
        <v>1</v>
      </c>
      <c r="D348" s="131">
        <f>IF(PT_kom!C352=0," ",PT_kom!C352)</f>
        <v>1</v>
      </c>
      <c r="E348" s="131">
        <f>IF(PT_kom!D352=0," ",PT_kom!D352)</f>
        <v>2</v>
      </c>
      <c r="F348" s="131">
        <f>IF(PT_kom!E352=0," ",PT_kom!E352)</f>
        <v>5</v>
      </c>
      <c r="G348" s="131">
        <f>IF(PT_kom!F352=0," ",PT_kom!F352)</f>
        <v>12</v>
      </c>
      <c r="H348" s="131">
        <f>IF(PT_kom!G352=0," ",PT_kom!G352)</f>
        <v>2</v>
      </c>
      <c r="I348" s="131">
        <f>IF(PT_kom!H352=0," ",PT_kom!H352)</f>
        <v>1</v>
      </c>
      <c r="J348" s="131">
        <f>IF(PT_kom!I352=0," ",PT_kom!I352)</f>
        <v>24</v>
      </c>
      <c r="K348" s="130" t="str">
        <f>IF(PT_kom!J352=0," ",PT_kom!J352)</f>
        <v xml:space="preserve"> </v>
      </c>
      <c r="L348" s="130" t="str">
        <f>IF(PT_kom!K352=0," ",PT_kom!K352)</f>
        <v>1811 Bindal (2005)</v>
      </c>
      <c r="M348" s="132">
        <f>IF(PT_kom!L352=0," ",PT_kom!L352)</f>
        <v>4.1666666666666664E-2</v>
      </c>
      <c r="N348" s="132">
        <f>IF(PT_kom!M352=0," ",PT_kom!M352)</f>
        <v>4.1666666666666664E-2</v>
      </c>
      <c r="O348" s="132">
        <f>IF(PT_kom!N352=0," ",PT_kom!N352)</f>
        <v>8.3333333333333329E-2</v>
      </c>
      <c r="P348" s="132">
        <f>IF(PT_kom!O352=0," ",PT_kom!O352)</f>
        <v>0.20833333333333334</v>
      </c>
      <c r="Q348" s="132">
        <f>IF(PT_kom!P352=0," ",PT_kom!P352)</f>
        <v>0.5</v>
      </c>
      <c r="R348" s="132">
        <f>IF(PT_kom!Q352=0," ",PT_kom!Q352)</f>
        <v>8.3333333333333329E-2</v>
      </c>
      <c r="S348" s="132">
        <f>IF(PT_kom!R352=0," ",PT_kom!R352)</f>
        <v>4.1666666666666664E-2</v>
      </c>
      <c r="T348" s="132">
        <f>IF(PT_kom!S352=0," ",PT_kom!S352)</f>
        <v>1</v>
      </c>
      <c r="U348" s="60" t="str">
        <f>IF(PT_kom!T352=0," ",PT_kom!T352)</f>
        <v xml:space="preserve"> </v>
      </c>
    </row>
    <row r="349" spans="2:21">
      <c r="B349" s="130" t="str">
        <f>IF(PT_kom!A353=0," ",PT_kom!A353)</f>
        <v>1812 Sømna (2004)</v>
      </c>
      <c r="C349" s="131">
        <f>IF(PT_kom!B353=0," ",PT_kom!B353)</f>
        <v>11</v>
      </c>
      <c r="D349" s="131">
        <f>IF(PT_kom!C353=0," ",PT_kom!C353)</f>
        <v>17</v>
      </c>
      <c r="E349" s="131">
        <f>IF(PT_kom!D353=0," ",PT_kom!D353)</f>
        <v>8</v>
      </c>
      <c r="F349" s="131">
        <f>IF(PT_kom!E353=0," ",PT_kom!E353)</f>
        <v>30</v>
      </c>
      <c r="G349" s="131">
        <f>IF(PT_kom!F353=0," ",PT_kom!F353)</f>
        <v>21</v>
      </c>
      <c r="H349" s="131">
        <f>IF(PT_kom!G353=0," ",PT_kom!G353)</f>
        <v>12</v>
      </c>
      <c r="I349" s="131">
        <f>IF(PT_kom!H353=0," ",PT_kom!H353)</f>
        <v>14</v>
      </c>
      <c r="J349" s="131">
        <f>IF(PT_kom!I353=0," ",PT_kom!I353)</f>
        <v>113</v>
      </c>
      <c r="K349" s="130" t="str">
        <f>IF(PT_kom!J353=0," ",PT_kom!J353)</f>
        <v xml:space="preserve"> </v>
      </c>
      <c r="L349" s="130" t="str">
        <f>IF(PT_kom!K353=0," ",PT_kom!K353)</f>
        <v>1812 Sømna (2004)</v>
      </c>
      <c r="M349" s="132">
        <f>IF(PT_kom!L353=0," ",PT_kom!L353)</f>
        <v>9.7345132743362831E-2</v>
      </c>
      <c r="N349" s="132">
        <f>IF(PT_kom!M353=0," ",PT_kom!M353)</f>
        <v>0.15044247787610621</v>
      </c>
      <c r="O349" s="132">
        <f>IF(PT_kom!N353=0," ",PT_kom!N353)</f>
        <v>7.0796460176991149E-2</v>
      </c>
      <c r="P349" s="132">
        <f>IF(PT_kom!O353=0," ",PT_kom!O353)</f>
        <v>0.26548672566371684</v>
      </c>
      <c r="Q349" s="132">
        <f>IF(PT_kom!P353=0," ",PT_kom!P353)</f>
        <v>0.18584070796460178</v>
      </c>
      <c r="R349" s="132">
        <f>IF(PT_kom!Q353=0," ",PT_kom!Q353)</f>
        <v>0.10619469026548672</v>
      </c>
      <c r="S349" s="132">
        <f>IF(PT_kom!R353=0," ",PT_kom!R353)</f>
        <v>0.12389380530973451</v>
      </c>
      <c r="T349" s="132">
        <f>IF(PT_kom!S353=0," ",PT_kom!S353)</f>
        <v>1</v>
      </c>
      <c r="U349" s="60" t="str">
        <f>IF(PT_kom!T353=0," ",PT_kom!T353)</f>
        <v xml:space="preserve"> </v>
      </c>
    </row>
    <row r="350" spans="2:21">
      <c r="B350" s="130" t="str">
        <f>IF(PT_kom!A354=0," ",PT_kom!A354)</f>
        <v>1813 Brønnøy (2004)</v>
      </c>
      <c r="C350" s="131">
        <f>IF(PT_kom!B354=0," ",PT_kom!B354)</f>
        <v>1</v>
      </c>
      <c r="D350" s="131">
        <f>IF(PT_kom!C354=0," ",PT_kom!C354)</f>
        <v>28</v>
      </c>
      <c r="E350" s="131">
        <f>IF(PT_kom!D354=0," ",PT_kom!D354)</f>
        <v>12</v>
      </c>
      <c r="F350" s="131">
        <f>IF(PT_kom!E354=0," ",PT_kom!E354)</f>
        <v>15</v>
      </c>
      <c r="G350" s="131">
        <f>IF(PT_kom!F354=0," ",PT_kom!F354)</f>
        <v>44</v>
      </c>
      <c r="H350" s="131">
        <f>IF(PT_kom!G354=0," ",PT_kom!G354)</f>
        <v>14</v>
      </c>
      <c r="I350" s="131">
        <f>IF(PT_kom!H354=0," ",PT_kom!H354)</f>
        <v>10</v>
      </c>
      <c r="J350" s="131">
        <f>IF(PT_kom!I354=0," ",PT_kom!I354)</f>
        <v>124</v>
      </c>
      <c r="K350" s="130" t="str">
        <f>IF(PT_kom!J354=0," ",PT_kom!J354)</f>
        <v xml:space="preserve"> </v>
      </c>
      <c r="L350" s="130" t="str">
        <f>IF(PT_kom!K354=0," ",PT_kom!K354)</f>
        <v>1813 Brønnøy (2004)</v>
      </c>
      <c r="M350" s="132">
        <f>IF(PT_kom!L354=0," ",PT_kom!L354)</f>
        <v>8.0645161290322578E-3</v>
      </c>
      <c r="N350" s="132">
        <f>IF(PT_kom!M354=0," ",PT_kom!M354)</f>
        <v>0.22580645161290322</v>
      </c>
      <c r="O350" s="132">
        <f>IF(PT_kom!N354=0," ",PT_kom!N354)</f>
        <v>9.6774193548387094E-2</v>
      </c>
      <c r="P350" s="132">
        <f>IF(PT_kom!O354=0," ",PT_kom!O354)</f>
        <v>0.12096774193548387</v>
      </c>
      <c r="Q350" s="132">
        <f>IF(PT_kom!P354=0," ",PT_kom!P354)</f>
        <v>0.35483870967741937</v>
      </c>
      <c r="R350" s="132">
        <f>IF(PT_kom!Q354=0," ",PT_kom!Q354)</f>
        <v>0.11290322580645161</v>
      </c>
      <c r="S350" s="132">
        <f>IF(PT_kom!R354=0," ",PT_kom!R354)</f>
        <v>8.0645161290322578E-2</v>
      </c>
      <c r="T350" s="132">
        <f>IF(PT_kom!S354=0," ",PT_kom!S354)</f>
        <v>1</v>
      </c>
      <c r="U350" s="60" t="str">
        <f>IF(PT_kom!T354=0," ",PT_kom!T354)</f>
        <v xml:space="preserve"> </v>
      </c>
    </row>
    <row r="351" spans="2:21">
      <c r="B351" s="130" t="str">
        <f>IF(PT_kom!A355=0," ",PT_kom!A355)</f>
        <v>1815 Vega (2002)</v>
      </c>
      <c r="C351" s="131" t="str">
        <f>IF(PT_kom!B355=0," ",PT_kom!B355)</f>
        <v xml:space="preserve"> </v>
      </c>
      <c r="D351" s="131">
        <f>IF(PT_kom!C355=0," ",PT_kom!C355)</f>
        <v>9</v>
      </c>
      <c r="E351" s="131">
        <f>IF(PT_kom!D355=0," ",PT_kom!D355)</f>
        <v>3</v>
      </c>
      <c r="F351" s="131">
        <f>IF(PT_kom!E355=0," ",PT_kom!E355)</f>
        <v>9</v>
      </c>
      <c r="G351" s="131">
        <f>IF(PT_kom!F355=0," ",PT_kom!F355)</f>
        <v>13</v>
      </c>
      <c r="H351" s="131">
        <f>IF(PT_kom!G355=0," ",PT_kom!G355)</f>
        <v>3</v>
      </c>
      <c r="I351" s="131">
        <f>IF(PT_kom!H355=0," ",PT_kom!H355)</f>
        <v>2</v>
      </c>
      <c r="J351" s="131">
        <f>IF(PT_kom!I355=0," ",PT_kom!I355)</f>
        <v>39</v>
      </c>
      <c r="K351" s="130" t="str">
        <f>IF(PT_kom!J355=0," ",PT_kom!J355)</f>
        <v xml:space="preserve"> </v>
      </c>
      <c r="L351" s="130" t="str">
        <f>IF(PT_kom!K355=0," ",PT_kom!K355)</f>
        <v>1815 Vega (2002)</v>
      </c>
      <c r="M351" s="132" t="str">
        <f>IF(PT_kom!L355=0," ",PT_kom!L355)</f>
        <v xml:space="preserve"> </v>
      </c>
      <c r="N351" s="132">
        <f>IF(PT_kom!M355=0," ",PT_kom!M355)</f>
        <v>0.23076923076923078</v>
      </c>
      <c r="O351" s="132">
        <f>IF(PT_kom!N355=0," ",PT_kom!N355)</f>
        <v>7.6923076923076927E-2</v>
      </c>
      <c r="P351" s="132">
        <f>IF(PT_kom!O355=0," ",PT_kom!O355)</f>
        <v>0.23076923076923078</v>
      </c>
      <c r="Q351" s="132">
        <f>IF(PT_kom!P355=0," ",PT_kom!P355)</f>
        <v>0.33333333333333331</v>
      </c>
      <c r="R351" s="132">
        <f>IF(PT_kom!Q355=0," ",PT_kom!Q355)</f>
        <v>7.6923076923076927E-2</v>
      </c>
      <c r="S351" s="132">
        <f>IF(PT_kom!R355=0," ",PT_kom!R355)</f>
        <v>5.128205128205128E-2</v>
      </c>
      <c r="T351" s="132">
        <f>IF(PT_kom!S355=0," ",PT_kom!S355)</f>
        <v>1</v>
      </c>
      <c r="U351" s="60" t="str">
        <f>IF(PT_kom!T355=0," ",PT_kom!T355)</f>
        <v xml:space="preserve"> </v>
      </c>
    </row>
    <row r="352" spans="2:21">
      <c r="B352" s="130" t="str">
        <f>IF(PT_kom!A356=0," ",PT_kom!A356)</f>
        <v>1816 Vevelstad (2004)</v>
      </c>
      <c r="C352" s="131" t="str">
        <f>IF(PT_kom!B356=0," ",PT_kom!B356)</f>
        <v xml:space="preserve"> </v>
      </c>
      <c r="D352" s="131">
        <f>IF(PT_kom!C356=0," ",PT_kom!C356)</f>
        <v>11</v>
      </c>
      <c r="E352" s="131">
        <f>IF(PT_kom!D356=0," ",PT_kom!D356)</f>
        <v>4</v>
      </c>
      <c r="F352" s="131">
        <f>IF(PT_kom!E356=0," ",PT_kom!E356)</f>
        <v>2</v>
      </c>
      <c r="G352" s="131">
        <f>IF(PT_kom!F356=0," ",PT_kom!F356)</f>
        <v>23</v>
      </c>
      <c r="H352" s="131">
        <f>IF(PT_kom!G356=0," ",PT_kom!G356)</f>
        <v>4</v>
      </c>
      <c r="I352" s="131">
        <f>IF(PT_kom!H356=0," ",PT_kom!H356)</f>
        <v>7</v>
      </c>
      <c r="J352" s="131">
        <f>IF(PT_kom!I356=0," ",PT_kom!I356)</f>
        <v>51</v>
      </c>
      <c r="K352" s="130" t="str">
        <f>IF(PT_kom!J356=0," ",PT_kom!J356)</f>
        <v xml:space="preserve"> </v>
      </c>
      <c r="L352" s="130" t="str">
        <f>IF(PT_kom!K356=0," ",PT_kom!K356)</f>
        <v>1816 Vevelstad (2004)</v>
      </c>
      <c r="M352" s="132" t="str">
        <f>IF(PT_kom!L356=0," ",PT_kom!L356)</f>
        <v xml:space="preserve"> </v>
      </c>
      <c r="N352" s="132">
        <f>IF(PT_kom!M356=0," ",PT_kom!M356)</f>
        <v>0.21568627450980393</v>
      </c>
      <c r="O352" s="132">
        <f>IF(PT_kom!N356=0," ",PT_kom!N356)</f>
        <v>7.8431372549019607E-2</v>
      </c>
      <c r="P352" s="132">
        <f>IF(PT_kom!O356=0," ",PT_kom!O356)</f>
        <v>3.9215686274509803E-2</v>
      </c>
      <c r="Q352" s="132">
        <f>IF(PT_kom!P356=0," ",PT_kom!P356)</f>
        <v>0.45098039215686275</v>
      </c>
      <c r="R352" s="132">
        <f>IF(PT_kom!Q356=0," ",PT_kom!Q356)</f>
        <v>7.8431372549019607E-2</v>
      </c>
      <c r="S352" s="132">
        <f>IF(PT_kom!R356=0," ",PT_kom!R356)</f>
        <v>0.13725490196078433</v>
      </c>
      <c r="T352" s="132">
        <f>IF(PT_kom!S356=0," ",PT_kom!S356)</f>
        <v>1</v>
      </c>
      <c r="U352" s="60" t="str">
        <f>IF(PT_kom!T356=0," ",PT_kom!T356)</f>
        <v xml:space="preserve"> </v>
      </c>
    </row>
    <row r="353" spans="2:21">
      <c r="B353" s="130" t="str">
        <f>IF(PT_kom!A357=0," ",PT_kom!A357)</f>
        <v>1818 Herøy (2003)</v>
      </c>
      <c r="C353" s="131">
        <f>IF(PT_kom!B357=0," ",PT_kom!B357)</f>
        <v>11</v>
      </c>
      <c r="D353" s="131">
        <f>IF(PT_kom!C357=0," ",PT_kom!C357)</f>
        <v>17</v>
      </c>
      <c r="E353" s="131">
        <f>IF(PT_kom!D357=0," ",PT_kom!D357)</f>
        <v>20</v>
      </c>
      <c r="F353" s="131">
        <f>IF(PT_kom!E357=0," ",PT_kom!E357)</f>
        <v>4</v>
      </c>
      <c r="G353" s="131">
        <f>IF(PT_kom!F357=0," ",PT_kom!F357)</f>
        <v>14</v>
      </c>
      <c r="H353" s="131">
        <f>IF(PT_kom!G357=0," ",PT_kom!G357)</f>
        <v>6</v>
      </c>
      <c r="I353" s="131">
        <f>IF(PT_kom!H357=0," ",PT_kom!H357)</f>
        <v>12</v>
      </c>
      <c r="J353" s="131">
        <f>IF(PT_kom!I357=0," ",PT_kom!I357)</f>
        <v>84</v>
      </c>
      <c r="K353" s="130" t="str">
        <f>IF(PT_kom!J357=0," ",PT_kom!J357)</f>
        <v xml:space="preserve"> </v>
      </c>
      <c r="L353" s="130" t="str">
        <f>IF(PT_kom!K357=0," ",PT_kom!K357)</f>
        <v>1818 Herøy (2003)</v>
      </c>
      <c r="M353" s="132">
        <f>IF(PT_kom!L357=0," ",PT_kom!L357)</f>
        <v>0.13095238095238096</v>
      </c>
      <c r="N353" s="132">
        <f>IF(PT_kom!M357=0," ",PT_kom!M357)</f>
        <v>0.20238095238095238</v>
      </c>
      <c r="O353" s="132">
        <f>IF(PT_kom!N357=0," ",PT_kom!N357)</f>
        <v>0.23809523809523808</v>
      </c>
      <c r="P353" s="132">
        <f>IF(PT_kom!O357=0," ",PT_kom!O357)</f>
        <v>4.7619047619047616E-2</v>
      </c>
      <c r="Q353" s="132">
        <f>IF(PT_kom!P357=0," ",PT_kom!P357)</f>
        <v>0.16666666666666666</v>
      </c>
      <c r="R353" s="132">
        <f>IF(PT_kom!Q357=0," ",PT_kom!Q357)</f>
        <v>7.1428571428571425E-2</v>
      </c>
      <c r="S353" s="132">
        <f>IF(PT_kom!R357=0," ",PT_kom!R357)</f>
        <v>0.14285714285714285</v>
      </c>
      <c r="T353" s="132">
        <f>IF(PT_kom!S357=0," ",PT_kom!S357)</f>
        <v>1</v>
      </c>
      <c r="U353" s="60" t="str">
        <f>IF(PT_kom!T357=0," ",PT_kom!T357)</f>
        <v xml:space="preserve"> </v>
      </c>
    </row>
    <row r="354" spans="2:21">
      <c r="B354" s="130" t="str">
        <f>IF(PT_kom!A358=0," ",PT_kom!A358)</f>
        <v>1820 Alstahaug (2002)</v>
      </c>
      <c r="C354" s="131">
        <f>IF(PT_kom!B358=0," ",PT_kom!B358)</f>
        <v>43</v>
      </c>
      <c r="D354" s="131">
        <f>IF(PT_kom!C358=0," ",PT_kom!C358)</f>
        <v>20</v>
      </c>
      <c r="E354" s="131">
        <f>IF(PT_kom!D358=0," ",PT_kom!D358)</f>
        <v>8</v>
      </c>
      <c r="F354" s="131">
        <f>IF(PT_kom!E358=0," ",PT_kom!E358)</f>
        <v>36</v>
      </c>
      <c r="G354" s="131">
        <f>IF(PT_kom!F358=0," ",PT_kom!F358)</f>
        <v>46</v>
      </c>
      <c r="H354" s="131">
        <f>IF(PT_kom!G358=0," ",PT_kom!G358)</f>
        <v>90</v>
      </c>
      <c r="I354" s="131">
        <f>IF(PT_kom!H358=0," ",PT_kom!H358)</f>
        <v>15</v>
      </c>
      <c r="J354" s="131">
        <f>IF(PT_kom!I358=0," ",PT_kom!I358)</f>
        <v>258</v>
      </c>
      <c r="K354" s="130" t="str">
        <f>IF(PT_kom!J358=0," ",PT_kom!J358)</f>
        <v xml:space="preserve"> </v>
      </c>
      <c r="L354" s="130" t="str">
        <f>IF(PT_kom!K358=0," ",PT_kom!K358)</f>
        <v>1820 Alstahaug (2002)</v>
      </c>
      <c r="M354" s="132">
        <f>IF(PT_kom!L358=0," ",PT_kom!L358)</f>
        <v>0.16666666666666666</v>
      </c>
      <c r="N354" s="132">
        <f>IF(PT_kom!M358=0," ",PT_kom!M358)</f>
        <v>7.7519379844961239E-2</v>
      </c>
      <c r="O354" s="132">
        <f>IF(PT_kom!N358=0," ",PT_kom!N358)</f>
        <v>3.1007751937984496E-2</v>
      </c>
      <c r="P354" s="132">
        <f>IF(PT_kom!O358=0," ",PT_kom!O358)</f>
        <v>0.13953488372093023</v>
      </c>
      <c r="Q354" s="132">
        <f>IF(PT_kom!P358=0," ",PT_kom!P358)</f>
        <v>0.17829457364341086</v>
      </c>
      <c r="R354" s="132">
        <f>IF(PT_kom!Q358=0," ",PT_kom!Q358)</f>
        <v>0.34883720930232559</v>
      </c>
      <c r="S354" s="132">
        <f>IF(PT_kom!R358=0," ",PT_kom!R358)</f>
        <v>5.8139534883720929E-2</v>
      </c>
      <c r="T354" s="132">
        <f>IF(PT_kom!S358=0," ",PT_kom!S358)</f>
        <v>1</v>
      </c>
      <c r="U354" s="60" t="str">
        <f>IF(PT_kom!T358=0," ",PT_kom!T358)</f>
        <v xml:space="preserve"> </v>
      </c>
    </row>
    <row r="355" spans="2:21">
      <c r="B355" s="130" t="str">
        <f>IF(PT_kom!A359=0," ",PT_kom!A359)</f>
        <v>1822 Leirfjord (2005)</v>
      </c>
      <c r="C355" s="131">
        <f>IF(PT_kom!B359=0," ",PT_kom!B359)</f>
        <v>10</v>
      </c>
      <c r="D355" s="131">
        <f>IF(PT_kom!C359=0," ",PT_kom!C359)</f>
        <v>61</v>
      </c>
      <c r="E355" s="131">
        <f>IF(PT_kom!D359=0," ",PT_kom!D359)</f>
        <v>19</v>
      </c>
      <c r="F355" s="131">
        <f>IF(PT_kom!E359=0," ",PT_kom!E359)</f>
        <v>28</v>
      </c>
      <c r="G355" s="131">
        <f>IF(PT_kom!F359=0," ",PT_kom!F359)</f>
        <v>23</v>
      </c>
      <c r="H355" s="131">
        <f>IF(PT_kom!G359=0," ",PT_kom!G359)</f>
        <v>2</v>
      </c>
      <c r="I355" s="131">
        <f>IF(PT_kom!H359=0," ",PT_kom!H359)</f>
        <v>3</v>
      </c>
      <c r="J355" s="131">
        <f>IF(PT_kom!I359=0," ",PT_kom!I359)</f>
        <v>146</v>
      </c>
      <c r="K355" s="130" t="str">
        <f>IF(PT_kom!J359=0," ",PT_kom!J359)</f>
        <v xml:space="preserve"> </v>
      </c>
      <c r="L355" s="130" t="str">
        <f>IF(PT_kom!K359=0," ",PT_kom!K359)</f>
        <v>1822 Leirfjord (2005)</v>
      </c>
      <c r="M355" s="132">
        <f>IF(PT_kom!L359=0," ",PT_kom!L359)</f>
        <v>6.8493150684931503E-2</v>
      </c>
      <c r="N355" s="132">
        <f>IF(PT_kom!M359=0," ",PT_kom!M359)</f>
        <v>0.4178082191780822</v>
      </c>
      <c r="O355" s="132">
        <f>IF(PT_kom!N359=0," ",PT_kom!N359)</f>
        <v>0.13013698630136986</v>
      </c>
      <c r="P355" s="132">
        <f>IF(PT_kom!O359=0," ",PT_kom!O359)</f>
        <v>0.19178082191780821</v>
      </c>
      <c r="Q355" s="132">
        <f>IF(PT_kom!P359=0," ",PT_kom!P359)</f>
        <v>0.15753424657534246</v>
      </c>
      <c r="R355" s="132">
        <f>IF(PT_kom!Q359=0," ",PT_kom!Q359)</f>
        <v>1.3698630136986301E-2</v>
      </c>
      <c r="S355" s="132">
        <f>IF(PT_kom!R359=0," ",PT_kom!R359)</f>
        <v>2.0547945205479451E-2</v>
      </c>
      <c r="T355" s="132">
        <f>IF(PT_kom!S359=0," ",PT_kom!S359)</f>
        <v>1</v>
      </c>
      <c r="U355" s="60" t="str">
        <f>IF(PT_kom!T359=0," ",PT_kom!T359)</f>
        <v xml:space="preserve"> </v>
      </c>
    </row>
    <row r="356" spans="2:21">
      <c r="B356" s="130" t="str">
        <f>IF(PT_kom!A360=0," ",PT_kom!A360)</f>
        <v>1824 Vefsn (2004)</v>
      </c>
      <c r="C356" s="131">
        <f>IF(PT_kom!B360=0," ",PT_kom!B360)</f>
        <v>8</v>
      </c>
      <c r="D356" s="131">
        <f>IF(PT_kom!C360=0," ",PT_kom!C360)</f>
        <v>93</v>
      </c>
      <c r="E356" s="131">
        <f>IF(PT_kom!D360=0," ",PT_kom!D360)</f>
        <v>1</v>
      </c>
      <c r="F356" s="131">
        <f>IF(PT_kom!E360=0," ",PT_kom!E360)</f>
        <v>19</v>
      </c>
      <c r="G356" s="131">
        <f>IF(PT_kom!F360=0," ",PT_kom!F360)</f>
        <v>82</v>
      </c>
      <c r="H356" s="131">
        <f>IF(PT_kom!G360=0," ",PT_kom!G360)</f>
        <v>60</v>
      </c>
      <c r="I356" s="131">
        <f>IF(PT_kom!H360=0," ",PT_kom!H360)</f>
        <v>8</v>
      </c>
      <c r="J356" s="131">
        <f>IF(PT_kom!I360=0," ",PT_kom!I360)</f>
        <v>271</v>
      </c>
      <c r="K356" s="130" t="str">
        <f>IF(PT_kom!J360=0," ",PT_kom!J360)</f>
        <v xml:space="preserve"> </v>
      </c>
      <c r="L356" s="130" t="str">
        <f>IF(PT_kom!K360=0," ",PT_kom!K360)</f>
        <v>1824 Vefsn (2004)</v>
      </c>
      <c r="M356" s="132">
        <f>IF(PT_kom!L360=0," ",PT_kom!L360)</f>
        <v>2.9520295202952029E-2</v>
      </c>
      <c r="N356" s="132">
        <f>IF(PT_kom!M360=0," ",PT_kom!M360)</f>
        <v>0.34317343173431736</v>
      </c>
      <c r="O356" s="132">
        <f>IF(PT_kom!N360=0," ",PT_kom!N360)</f>
        <v>3.6900369003690036E-3</v>
      </c>
      <c r="P356" s="132">
        <f>IF(PT_kom!O360=0," ",PT_kom!O360)</f>
        <v>7.0110701107011064E-2</v>
      </c>
      <c r="Q356" s="132">
        <f>IF(PT_kom!P360=0," ",PT_kom!P360)</f>
        <v>0.30258302583025831</v>
      </c>
      <c r="R356" s="132">
        <f>IF(PT_kom!Q360=0," ",PT_kom!Q360)</f>
        <v>0.22140221402214022</v>
      </c>
      <c r="S356" s="132">
        <f>IF(PT_kom!R360=0," ",PT_kom!R360)</f>
        <v>2.9520295202952029E-2</v>
      </c>
      <c r="T356" s="132">
        <f>IF(PT_kom!S360=0," ",PT_kom!S360)</f>
        <v>1</v>
      </c>
      <c r="U356" s="60" t="str">
        <f>IF(PT_kom!T360=0," ",PT_kom!T360)</f>
        <v xml:space="preserve"> </v>
      </c>
    </row>
    <row r="357" spans="2:21">
      <c r="B357" s="130" t="str">
        <f>IF(PT_kom!A361=0," ",PT_kom!A361)</f>
        <v>1825 Grane (2004)</v>
      </c>
      <c r="C357" s="131" t="str">
        <f>IF(PT_kom!B361=0," ",PT_kom!B361)</f>
        <v xml:space="preserve"> </v>
      </c>
      <c r="D357" s="131">
        <f>IF(PT_kom!C361=0," ",PT_kom!C361)</f>
        <v>1</v>
      </c>
      <c r="E357" s="131">
        <f>IF(PT_kom!D361=0," ",PT_kom!D361)</f>
        <v>2</v>
      </c>
      <c r="F357" s="131">
        <f>IF(PT_kom!E361=0," ",PT_kom!E361)</f>
        <v>2</v>
      </c>
      <c r="G357" s="131">
        <f>IF(PT_kom!F361=0," ",PT_kom!F361)</f>
        <v>22</v>
      </c>
      <c r="H357" s="131">
        <f>IF(PT_kom!G361=0," ",PT_kom!G361)</f>
        <v>5</v>
      </c>
      <c r="I357" s="131" t="str">
        <f>IF(PT_kom!H361=0," ",PT_kom!H361)</f>
        <v xml:space="preserve"> </v>
      </c>
      <c r="J357" s="131">
        <f>IF(PT_kom!I361=0," ",PT_kom!I361)</f>
        <v>32</v>
      </c>
      <c r="K357" s="130" t="str">
        <f>IF(PT_kom!J361=0," ",PT_kom!J361)</f>
        <v xml:space="preserve"> </v>
      </c>
      <c r="L357" s="130" t="str">
        <f>IF(PT_kom!K361=0," ",PT_kom!K361)</f>
        <v>1825 Grane (2004)</v>
      </c>
      <c r="M357" s="132" t="str">
        <f>IF(PT_kom!L361=0," ",PT_kom!L361)</f>
        <v xml:space="preserve"> </v>
      </c>
      <c r="N357" s="132">
        <f>IF(PT_kom!M361=0," ",PT_kom!M361)</f>
        <v>3.125E-2</v>
      </c>
      <c r="O357" s="132">
        <f>IF(PT_kom!N361=0," ",PT_kom!N361)</f>
        <v>6.25E-2</v>
      </c>
      <c r="P357" s="132">
        <f>IF(PT_kom!O361=0," ",PT_kom!O361)</f>
        <v>6.25E-2</v>
      </c>
      <c r="Q357" s="132">
        <f>IF(PT_kom!P361=0," ",PT_kom!P361)</f>
        <v>0.6875</v>
      </c>
      <c r="R357" s="132">
        <f>IF(PT_kom!Q361=0," ",PT_kom!Q361)</f>
        <v>0.15625</v>
      </c>
      <c r="S357" s="132" t="str">
        <f>IF(PT_kom!R361=0," ",PT_kom!R361)</f>
        <v xml:space="preserve"> </v>
      </c>
      <c r="T357" s="132">
        <f>IF(PT_kom!S361=0," ",PT_kom!S361)</f>
        <v>1</v>
      </c>
      <c r="U357" s="60" t="str">
        <f>IF(PT_kom!T361=0," ",PT_kom!T361)</f>
        <v xml:space="preserve"> </v>
      </c>
    </row>
    <row r="358" spans="2:21">
      <c r="B358" s="130" t="str">
        <f>IF(PT_kom!A362=0," ",PT_kom!A362)</f>
        <v>1826 Hattfjelldal (2005)</v>
      </c>
      <c r="C358" s="131">
        <f>IF(PT_kom!B362=0," ",PT_kom!B362)</f>
        <v>3</v>
      </c>
      <c r="D358" s="131">
        <f>IF(PT_kom!C362=0," ",PT_kom!C362)</f>
        <v>8</v>
      </c>
      <c r="E358" s="131">
        <f>IF(PT_kom!D362=0," ",PT_kom!D362)</f>
        <v>3</v>
      </c>
      <c r="F358" s="131">
        <f>IF(PT_kom!E362=0," ",PT_kom!E362)</f>
        <v>6</v>
      </c>
      <c r="G358" s="131">
        <f>IF(PT_kom!F362=0," ",PT_kom!F362)</f>
        <v>30</v>
      </c>
      <c r="H358" s="131">
        <f>IF(PT_kom!G362=0," ",PT_kom!G362)</f>
        <v>4</v>
      </c>
      <c r="I358" s="131" t="str">
        <f>IF(PT_kom!H362=0," ",PT_kom!H362)</f>
        <v xml:space="preserve"> </v>
      </c>
      <c r="J358" s="131">
        <f>IF(PT_kom!I362=0," ",PT_kom!I362)</f>
        <v>54</v>
      </c>
      <c r="K358" s="130" t="str">
        <f>IF(PT_kom!J362=0," ",PT_kom!J362)</f>
        <v xml:space="preserve"> </v>
      </c>
      <c r="L358" s="130" t="str">
        <f>IF(PT_kom!K362=0," ",PT_kom!K362)</f>
        <v>1826 Hattfjelldal (2005)</v>
      </c>
      <c r="M358" s="132">
        <f>IF(PT_kom!L362=0," ",PT_kom!L362)</f>
        <v>5.5555555555555552E-2</v>
      </c>
      <c r="N358" s="132">
        <f>IF(PT_kom!M362=0," ",PT_kom!M362)</f>
        <v>0.14814814814814814</v>
      </c>
      <c r="O358" s="132">
        <f>IF(PT_kom!N362=0," ",PT_kom!N362)</f>
        <v>5.5555555555555552E-2</v>
      </c>
      <c r="P358" s="132">
        <f>IF(PT_kom!O362=0," ",PT_kom!O362)</f>
        <v>0.1111111111111111</v>
      </c>
      <c r="Q358" s="132">
        <f>IF(PT_kom!P362=0," ",PT_kom!P362)</f>
        <v>0.55555555555555558</v>
      </c>
      <c r="R358" s="132">
        <f>IF(PT_kom!Q362=0," ",PT_kom!Q362)</f>
        <v>7.407407407407407E-2</v>
      </c>
      <c r="S358" s="132" t="str">
        <f>IF(PT_kom!R362=0," ",PT_kom!R362)</f>
        <v xml:space="preserve"> </v>
      </c>
      <c r="T358" s="132">
        <f>IF(PT_kom!S362=0," ",PT_kom!S362)</f>
        <v>1</v>
      </c>
      <c r="U358" s="60" t="str">
        <f>IF(PT_kom!T362=0," ",PT_kom!T362)</f>
        <v xml:space="preserve"> </v>
      </c>
    </row>
    <row r="359" spans="2:21">
      <c r="B359" s="130" t="str">
        <f>IF(PT_kom!A363=0," ",PT_kom!A363)</f>
        <v>1827 Dønna (2003)</v>
      </c>
      <c r="C359" s="131">
        <f>IF(PT_kom!B363=0," ",PT_kom!B363)</f>
        <v>6</v>
      </c>
      <c r="D359" s="131">
        <f>IF(PT_kom!C363=0," ",PT_kom!C363)</f>
        <v>39</v>
      </c>
      <c r="E359" s="131">
        <f>IF(PT_kom!D363=0," ",PT_kom!D363)</f>
        <v>12</v>
      </c>
      <c r="F359" s="131">
        <f>IF(PT_kom!E363=0," ",PT_kom!E363)</f>
        <v>8</v>
      </c>
      <c r="G359" s="131">
        <f>IF(PT_kom!F363=0," ",PT_kom!F363)</f>
        <v>27</v>
      </c>
      <c r="H359" s="131" t="str">
        <f>IF(PT_kom!G363=0," ",PT_kom!G363)</f>
        <v xml:space="preserve"> </v>
      </c>
      <c r="I359" s="131">
        <f>IF(PT_kom!H363=0," ",PT_kom!H363)</f>
        <v>9</v>
      </c>
      <c r="J359" s="131">
        <f>IF(PT_kom!I363=0," ",PT_kom!I363)</f>
        <v>101</v>
      </c>
      <c r="K359" s="130" t="str">
        <f>IF(PT_kom!J363=0," ",PT_kom!J363)</f>
        <v xml:space="preserve"> </v>
      </c>
      <c r="L359" s="130" t="str">
        <f>IF(PT_kom!K363=0," ",PT_kom!K363)</f>
        <v>1827 Dønna (2003)</v>
      </c>
      <c r="M359" s="132">
        <f>IF(PT_kom!L363=0," ",PT_kom!L363)</f>
        <v>5.9405940594059403E-2</v>
      </c>
      <c r="N359" s="132">
        <f>IF(PT_kom!M363=0," ",PT_kom!M363)</f>
        <v>0.38613861386138615</v>
      </c>
      <c r="O359" s="132">
        <f>IF(PT_kom!N363=0," ",PT_kom!N363)</f>
        <v>0.11881188118811881</v>
      </c>
      <c r="P359" s="132">
        <f>IF(PT_kom!O363=0," ",PT_kom!O363)</f>
        <v>7.9207920792079209E-2</v>
      </c>
      <c r="Q359" s="132">
        <f>IF(PT_kom!P363=0," ",PT_kom!P363)</f>
        <v>0.26732673267326734</v>
      </c>
      <c r="R359" s="132" t="str">
        <f>IF(PT_kom!Q363=0," ",PT_kom!Q363)</f>
        <v xml:space="preserve"> </v>
      </c>
      <c r="S359" s="132">
        <f>IF(PT_kom!R363=0," ",PT_kom!R363)</f>
        <v>8.9108910891089105E-2</v>
      </c>
      <c r="T359" s="132">
        <f>IF(PT_kom!S363=0," ",PT_kom!S363)</f>
        <v>1</v>
      </c>
      <c r="U359" s="60" t="str">
        <f>IF(PT_kom!T363=0," ",PT_kom!T363)</f>
        <v xml:space="preserve"> </v>
      </c>
    </row>
    <row r="360" spans="2:21">
      <c r="B360" s="130" t="str">
        <f>IF(PT_kom!A364=0," ",PT_kom!A364)</f>
        <v>1828 Nesna (2005)</v>
      </c>
      <c r="C360" s="131">
        <f>IF(PT_kom!B364=0," ",PT_kom!B364)</f>
        <v>12</v>
      </c>
      <c r="D360" s="131">
        <f>IF(PT_kom!C364=0," ",PT_kom!C364)</f>
        <v>17</v>
      </c>
      <c r="E360" s="131">
        <f>IF(PT_kom!D364=0," ",PT_kom!D364)</f>
        <v>3</v>
      </c>
      <c r="F360" s="131">
        <f>IF(PT_kom!E364=0," ",PT_kom!E364)</f>
        <v>10</v>
      </c>
      <c r="G360" s="131">
        <f>IF(PT_kom!F364=0," ",PT_kom!F364)</f>
        <v>18</v>
      </c>
      <c r="H360" s="131">
        <f>IF(PT_kom!G364=0," ",PT_kom!G364)</f>
        <v>6</v>
      </c>
      <c r="I360" s="131">
        <f>IF(PT_kom!H364=0," ",PT_kom!H364)</f>
        <v>9</v>
      </c>
      <c r="J360" s="131">
        <f>IF(PT_kom!I364=0," ",PT_kom!I364)</f>
        <v>75</v>
      </c>
      <c r="K360" s="130" t="str">
        <f>IF(PT_kom!J364=0," ",PT_kom!J364)</f>
        <v xml:space="preserve"> </v>
      </c>
      <c r="L360" s="130" t="str">
        <f>IF(PT_kom!K364=0," ",PT_kom!K364)</f>
        <v>1828 Nesna (2005)</v>
      </c>
      <c r="M360" s="132">
        <f>IF(PT_kom!L364=0," ",PT_kom!L364)</f>
        <v>0.16</v>
      </c>
      <c r="N360" s="132">
        <f>IF(PT_kom!M364=0," ",PT_kom!M364)</f>
        <v>0.22666666666666666</v>
      </c>
      <c r="O360" s="132">
        <f>IF(PT_kom!N364=0," ",PT_kom!N364)</f>
        <v>0.04</v>
      </c>
      <c r="P360" s="132">
        <f>IF(PT_kom!O364=0," ",PT_kom!O364)</f>
        <v>0.13333333333333333</v>
      </c>
      <c r="Q360" s="132">
        <f>IF(PT_kom!P364=0," ",PT_kom!P364)</f>
        <v>0.24</v>
      </c>
      <c r="R360" s="132">
        <f>IF(PT_kom!Q364=0," ",PT_kom!Q364)</f>
        <v>0.08</v>
      </c>
      <c r="S360" s="132">
        <f>IF(PT_kom!R364=0," ",PT_kom!R364)</f>
        <v>0.12</v>
      </c>
      <c r="T360" s="132">
        <f>IF(PT_kom!S364=0," ",PT_kom!S364)</f>
        <v>1</v>
      </c>
      <c r="U360" s="60" t="str">
        <f>IF(PT_kom!T364=0," ",PT_kom!T364)</f>
        <v xml:space="preserve"> </v>
      </c>
    </row>
    <row r="361" spans="2:21">
      <c r="B361" s="130" t="str">
        <f>IF(PT_kom!A365=0," ",PT_kom!A365)</f>
        <v>1832 Hemnes (2002)</v>
      </c>
      <c r="C361" s="131">
        <f>IF(PT_kom!B365=0," ",PT_kom!B365)</f>
        <v>2</v>
      </c>
      <c r="D361" s="131">
        <f>IF(PT_kom!C365=0," ",PT_kom!C365)</f>
        <v>16</v>
      </c>
      <c r="E361" s="131">
        <f>IF(PT_kom!D365=0," ",PT_kom!D365)</f>
        <v>4</v>
      </c>
      <c r="F361" s="131">
        <f>IF(PT_kom!E365=0," ",PT_kom!E365)</f>
        <v>24</v>
      </c>
      <c r="G361" s="131">
        <f>IF(PT_kom!F365=0," ",PT_kom!F365)</f>
        <v>45</v>
      </c>
      <c r="H361" s="131">
        <f>IF(PT_kom!G365=0," ",PT_kom!G365)</f>
        <v>7</v>
      </c>
      <c r="I361" s="131">
        <f>IF(PT_kom!H365=0," ",PT_kom!H365)</f>
        <v>1</v>
      </c>
      <c r="J361" s="131">
        <f>IF(PT_kom!I365=0," ",PT_kom!I365)</f>
        <v>99</v>
      </c>
      <c r="K361" s="130" t="str">
        <f>IF(PT_kom!J365=0," ",PT_kom!J365)</f>
        <v xml:space="preserve"> </v>
      </c>
      <c r="L361" s="130" t="str">
        <f>IF(PT_kom!K365=0," ",PT_kom!K365)</f>
        <v>1832 Hemnes (2002)</v>
      </c>
      <c r="M361" s="132">
        <f>IF(PT_kom!L365=0," ",PT_kom!L365)</f>
        <v>2.0202020202020204E-2</v>
      </c>
      <c r="N361" s="132">
        <f>IF(PT_kom!M365=0," ",PT_kom!M365)</f>
        <v>0.16161616161616163</v>
      </c>
      <c r="O361" s="132">
        <f>IF(PT_kom!N365=0," ",PT_kom!N365)</f>
        <v>4.0404040404040407E-2</v>
      </c>
      <c r="P361" s="132">
        <f>IF(PT_kom!O365=0," ",PT_kom!O365)</f>
        <v>0.24242424242424243</v>
      </c>
      <c r="Q361" s="132">
        <f>IF(PT_kom!P365=0," ",PT_kom!P365)</f>
        <v>0.45454545454545453</v>
      </c>
      <c r="R361" s="132">
        <f>IF(PT_kom!Q365=0," ",PT_kom!Q365)</f>
        <v>7.0707070707070704E-2</v>
      </c>
      <c r="S361" s="132">
        <f>IF(PT_kom!R365=0," ",PT_kom!R365)</f>
        <v>1.0101010101010102E-2</v>
      </c>
      <c r="T361" s="132">
        <f>IF(PT_kom!S365=0," ",PT_kom!S365)</f>
        <v>1</v>
      </c>
      <c r="U361" s="60" t="str">
        <f>IF(PT_kom!T365=0," ",PT_kom!T365)</f>
        <v xml:space="preserve"> </v>
      </c>
    </row>
    <row r="362" spans="2:21">
      <c r="B362" s="130" t="str">
        <f>IF(PT_kom!A366=0," ",PT_kom!A366)</f>
        <v>1833 Rana (2003)</v>
      </c>
      <c r="C362" s="131">
        <f>IF(PT_kom!B366=0," ",PT_kom!B366)</f>
        <v>1</v>
      </c>
      <c r="D362" s="131">
        <f>IF(PT_kom!C366=0," ",PT_kom!C366)</f>
        <v>49</v>
      </c>
      <c r="E362" s="131">
        <f>IF(PT_kom!D366=0," ",PT_kom!D366)</f>
        <v>15</v>
      </c>
      <c r="F362" s="131">
        <f>IF(PT_kom!E366=0," ",PT_kom!E366)</f>
        <v>15</v>
      </c>
      <c r="G362" s="131">
        <f>IF(PT_kom!F366=0," ",PT_kom!F366)</f>
        <v>16</v>
      </c>
      <c r="H362" s="131">
        <f>IF(PT_kom!G366=0," ",PT_kom!G366)</f>
        <v>8</v>
      </c>
      <c r="I362" s="131">
        <f>IF(PT_kom!H366=0," ",PT_kom!H366)</f>
        <v>4</v>
      </c>
      <c r="J362" s="131">
        <f>IF(PT_kom!I366=0," ",PT_kom!I366)</f>
        <v>108</v>
      </c>
      <c r="K362" s="130" t="str">
        <f>IF(PT_kom!J366=0," ",PT_kom!J366)</f>
        <v xml:space="preserve"> </v>
      </c>
      <c r="L362" s="130" t="str">
        <f>IF(PT_kom!K366=0," ",PT_kom!K366)</f>
        <v>1833 Rana (2003)</v>
      </c>
      <c r="M362" s="132">
        <f>IF(PT_kom!L366=0," ",PT_kom!L366)</f>
        <v>9.2592592592592587E-3</v>
      </c>
      <c r="N362" s="132">
        <f>IF(PT_kom!M366=0," ",PT_kom!M366)</f>
        <v>0.45370370370370372</v>
      </c>
      <c r="O362" s="132">
        <f>IF(PT_kom!N366=0," ",PT_kom!N366)</f>
        <v>0.1388888888888889</v>
      </c>
      <c r="P362" s="132">
        <f>IF(PT_kom!O366=0," ",PT_kom!O366)</f>
        <v>0.1388888888888889</v>
      </c>
      <c r="Q362" s="132">
        <f>IF(PT_kom!P366=0," ",PT_kom!P366)</f>
        <v>0.14814814814814814</v>
      </c>
      <c r="R362" s="132">
        <f>IF(PT_kom!Q366=0," ",PT_kom!Q366)</f>
        <v>7.407407407407407E-2</v>
      </c>
      <c r="S362" s="132">
        <f>IF(PT_kom!R366=0," ",PT_kom!R366)</f>
        <v>3.7037037037037035E-2</v>
      </c>
      <c r="T362" s="132">
        <f>IF(PT_kom!S366=0," ",PT_kom!S366)</f>
        <v>1</v>
      </c>
      <c r="U362" s="60" t="str">
        <f>IF(PT_kom!T366=0," ",PT_kom!T366)</f>
        <v xml:space="preserve"> </v>
      </c>
    </row>
    <row r="363" spans="2:21">
      <c r="B363" s="130" t="str">
        <f>IF(PT_kom!A367=0," ",PT_kom!A367)</f>
        <v>1834 Lurøy (2004)</v>
      </c>
      <c r="C363" s="131">
        <f>IF(PT_kom!B367=0," ",PT_kom!B367)</f>
        <v>5</v>
      </c>
      <c r="D363" s="131">
        <f>IF(PT_kom!C367=0," ",PT_kom!C367)</f>
        <v>66</v>
      </c>
      <c r="E363" s="131">
        <f>IF(PT_kom!D367=0," ",PT_kom!D367)</f>
        <v>10</v>
      </c>
      <c r="F363" s="131">
        <f>IF(PT_kom!E367=0," ",PT_kom!E367)</f>
        <v>4</v>
      </c>
      <c r="G363" s="131">
        <f>IF(PT_kom!F367=0," ",PT_kom!F367)</f>
        <v>16</v>
      </c>
      <c r="H363" s="131">
        <f>IF(PT_kom!G367=0," ",PT_kom!G367)</f>
        <v>20</v>
      </c>
      <c r="I363" s="131">
        <f>IF(PT_kom!H367=0," ",PT_kom!H367)</f>
        <v>15</v>
      </c>
      <c r="J363" s="131">
        <f>IF(PT_kom!I367=0," ",PT_kom!I367)</f>
        <v>136</v>
      </c>
      <c r="K363" s="130" t="str">
        <f>IF(PT_kom!J367=0," ",PT_kom!J367)</f>
        <v xml:space="preserve"> </v>
      </c>
      <c r="L363" s="130" t="str">
        <f>IF(PT_kom!K367=0," ",PT_kom!K367)</f>
        <v>1834 Lurøy (2004)</v>
      </c>
      <c r="M363" s="132">
        <f>IF(PT_kom!L367=0," ",PT_kom!L367)</f>
        <v>3.6764705882352942E-2</v>
      </c>
      <c r="N363" s="132">
        <f>IF(PT_kom!M367=0," ",PT_kom!M367)</f>
        <v>0.48529411764705882</v>
      </c>
      <c r="O363" s="132">
        <f>IF(PT_kom!N367=0," ",PT_kom!N367)</f>
        <v>7.3529411764705885E-2</v>
      </c>
      <c r="P363" s="132">
        <f>IF(PT_kom!O367=0," ",PT_kom!O367)</f>
        <v>2.9411764705882353E-2</v>
      </c>
      <c r="Q363" s="132">
        <f>IF(PT_kom!P367=0," ",PT_kom!P367)</f>
        <v>0.11764705882352941</v>
      </c>
      <c r="R363" s="132">
        <f>IF(PT_kom!Q367=0," ",PT_kom!Q367)</f>
        <v>0.14705882352941177</v>
      </c>
      <c r="S363" s="132">
        <f>IF(PT_kom!R367=0," ",PT_kom!R367)</f>
        <v>0.11029411764705882</v>
      </c>
      <c r="T363" s="132">
        <f>IF(PT_kom!S367=0," ",PT_kom!S367)</f>
        <v>1</v>
      </c>
      <c r="U363" s="60" t="str">
        <f>IF(PT_kom!T367=0," ",PT_kom!T367)</f>
        <v xml:space="preserve"> </v>
      </c>
    </row>
    <row r="364" spans="2:21">
      <c r="B364" s="130" t="str">
        <f>IF(PT_kom!A368=0," ",PT_kom!A368)</f>
        <v>1835 Træna (2005)</v>
      </c>
      <c r="C364" s="131">
        <f>IF(PT_kom!B368=0," ",PT_kom!B368)</f>
        <v>1</v>
      </c>
      <c r="D364" s="131" t="str">
        <f>IF(PT_kom!C368=0," ",PT_kom!C368)</f>
        <v xml:space="preserve"> </v>
      </c>
      <c r="E364" s="131" t="str">
        <f>IF(PT_kom!D368=0," ",PT_kom!D368)</f>
        <v xml:space="preserve"> </v>
      </c>
      <c r="F364" s="131" t="str">
        <f>IF(PT_kom!E368=0," ",PT_kom!E368)</f>
        <v xml:space="preserve"> </v>
      </c>
      <c r="G364" s="131" t="str">
        <f>IF(PT_kom!F368=0," ",PT_kom!F368)</f>
        <v xml:space="preserve"> </v>
      </c>
      <c r="H364" s="131" t="str">
        <f>IF(PT_kom!G368=0," ",PT_kom!G368)</f>
        <v xml:space="preserve"> </v>
      </c>
      <c r="I364" s="131" t="str">
        <f>IF(PT_kom!H368=0," ",PT_kom!H368)</f>
        <v xml:space="preserve"> </v>
      </c>
      <c r="J364" s="131">
        <f>IF(PT_kom!I368=0," ",PT_kom!I368)</f>
        <v>1</v>
      </c>
      <c r="K364" s="130" t="str">
        <f>IF(PT_kom!J368=0," ",PT_kom!J368)</f>
        <v xml:space="preserve"> </v>
      </c>
      <c r="L364" s="130" t="str">
        <f>IF(PT_kom!K368=0," ",PT_kom!K368)</f>
        <v>1835 Træna (2005)</v>
      </c>
      <c r="M364" s="132">
        <f>IF(PT_kom!L368=0," ",PT_kom!L368)</f>
        <v>1</v>
      </c>
      <c r="N364" s="132" t="str">
        <f>IF(PT_kom!M368=0," ",PT_kom!M368)</f>
        <v xml:space="preserve"> </v>
      </c>
      <c r="O364" s="132" t="str">
        <f>IF(PT_kom!N368=0," ",PT_kom!N368)</f>
        <v xml:space="preserve"> </v>
      </c>
      <c r="P364" s="132" t="str">
        <f>IF(PT_kom!O368=0," ",PT_kom!O368)</f>
        <v xml:space="preserve"> </v>
      </c>
      <c r="Q364" s="132" t="str">
        <f>IF(PT_kom!P368=0," ",PT_kom!P368)</f>
        <v xml:space="preserve"> </v>
      </c>
      <c r="R364" s="132" t="str">
        <f>IF(PT_kom!Q368=0," ",PT_kom!Q368)</f>
        <v xml:space="preserve"> </v>
      </c>
      <c r="S364" s="132" t="str">
        <f>IF(PT_kom!R368=0," ",PT_kom!R368)</f>
        <v xml:space="preserve"> </v>
      </c>
      <c r="T364" s="132">
        <f>IF(PT_kom!S368=0," ",PT_kom!S368)</f>
        <v>1</v>
      </c>
      <c r="U364" s="60" t="str">
        <f>IF(PT_kom!T368=0," ",PT_kom!T368)</f>
        <v xml:space="preserve"> </v>
      </c>
    </row>
    <row r="365" spans="2:21">
      <c r="B365" s="130" t="str">
        <f>IF(PT_kom!A369=0," ",PT_kom!A369)</f>
        <v>1836 Rødøy (2004)</v>
      </c>
      <c r="C365" s="131">
        <f>IF(PT_kom!B369=0," ",PT_kom!B369)</f>
        <v>2</v>
      </c>
      <c r="D365" s="131">
        <f>IF(PT_kom!C369=0," ",PT_kom!C369)</f>
        <v>10</v>
      </c>
      <c r="E365" s="131">
        <f>IF(PT_kom!D369=0," ",PT_kom!D369)</f>
        <v>5</v>
      </c>
      <c r="F365" s="131">
        <f>IF(PT_kom!E369=0," ",PT_kom!E369)</f>
        <v>3</v>
      </c>
      <c r="G365" s="131">
        <f>IF(PT_kom!F369=0," ",PT_kom!F369)</f>
        <v>6</v>
      </c>
      <c r="H365" s="131">
        <f>IF(PT_kom!G369=0," ",PT_kom!G369)</f>
        <v>7</v>
      </c>
      <c r="I365" s="131">
        <f>IF(PT_kom!H369=0," ",PT_kom!H369)</f>
        <v>10</v>
      </c>
      <c r="J365" s="131">
        <f>IF(PT_kom!I369=0," ",PT_kom!I369)</f>
        <v>43</v>
      </c>
      <c r="K365" s="130" t="str">
        <f>IF(PT_kom!J369=0," ",PT_kom!J369)</f>
        <v xml:space="preserve"> </v>
      </c>
      <c r="L365" s="130" t="str">
        <f>IF(PT_kom!K369=0," ",PT_kom!K369)</f>
        <v>1836 Rødøy (2004)</v>
      </c>
      <c r="M365" s="132">
        <f>IF(PT_kom!L369=0," ",PT_kom!L369)</f>
        <v>4.6511627906976744E-2</v>
      </c>
      <c r="N365" s="132">
        <f>IF(PT_kom!M369=0," ",PT_kom!M369)</f>
        <v>0.23255813953488372</v>
      </c>
      <c r="O365" s="132">
        <f>IF(PT_kom!N369=0," ",PT_kom!N369)</f>
        <v>0.11627906976744186</v>
      </c>
      <c r="P365" s="132">
        <f>IF(PT_kom!O369=0," ",PT_kom!O369)</f>
        <v>6.9767441860465115E-2</v>
      </c>
      <c r="Q365" s="132">
        <f>IF(PT_kom!P369=0," ",PT_kom!P369)</f>
        <v>0.13953488372093023</v>
      </c>
      <c r="R365" s="132">
        <f>IF(PT_kom!Q369=0," ",PT_kom!Q369)</f>
        <v>0.16279069767441862</v>
      </c>
      <c r="S365" s="132">
        <f>IF(PT_kom!R369=0," ",PT_kom!R369)</f>
        <v>0.23255813953488372</v>
      </c>
      <c r="T365" s="132">
        <f>IF(PT_kom!S369=0," ",PT_kom!S369)</f>
        <v>1</v>
      </c>
      <c r="U365" s="60" t="str">
        <f>IF(PT_kom!T369=0," ",PT_kom!T369)</f>
        <v xml:space="preserve"> </v>
      </c>
    </row>
    <row r="366" spans="2:21">
      <c r="B366" s="130" t="str">
        <f>IF(PT_kom!A370=0," ",PT_kom!A370)</f>
        <v>1837 Meløy (2004)</v>
      </c>
      <c r="C366" s="131">
        <f>IF(PT_kom!B370=0," ",PT_kom!B370)</f>
        <v>5</v>
      </c>
      <c r="D366" s="131">
        <f>IF(PT_kom!C370=0," ",PT_kom!C370)</f>
        <v>48</v>
      </c>
      <c r="E366" s="131">
        <f>IF(PT_kom!D370=0," ",PT_kom!D370)</f>
        <v>10</v>
      </c>
      <c r="F366" s="131">
        <f>IF(PT_kom!E370=0," ",PT_kom!E370)</f>
        <v>13</v>
      </c>
      <c r="G366" s="131">
        <f>IF(PT_kom!F370=0," ",PT_kom!F370)</f>
        <v>27</v>
      </c>
      <c r="H366" s="131">
        <f>IF(PT_kom!G370=0," ",PT_kom!G370)</f>
        <v>24</v>
      </c>
      <c r="I366" s="131">
        <f>IF(PT_kom!H370=0," ",PT_kom!H370)</f>
        <v>7</v>
      </c>
      <c r="J366" s="131">
        <f>IF(PT_kom!I370=0," ",PT_kom!I370)</f>
        <v>134</v>
      </c>
      <c r="K366" s="130" t="str">
        <f>IF(PT_kom!J370=0," ",PT_kom!J370)</f>
        <v xml:space="preserve"> </v>
      </c>
      <c r="L366" s="130" t="str">
        <f>IF(PT_kom!K370=0," ",PT_kom!K370)</f>
        <v>1837 Meløy (2004)</v>
      </c>
      <c r="M366" s="132">
        <f>IF(PT_kom!L370=0," ",PT_kom!L370)</f>
        <v>3.7313432835820892E-2</v>
      </c>
      <c r="N366" s="132">
        <f>IF(PT_kom!M370=0," ",PT_kom!M370)</f>
        <v>0.35820895522388058</v>
      </c>
      <c r="O366" s="132">
        <f>IF(PT_kom!N370=0," ",PT_kom!N370)</f>
        <v>7.4626865671641784E-2</v>
      </c>
      <c r="P366" s="132">
        <f>IF(PT_kom!O370=0," ",PT_kom!O370)</f>
        <v>9.7014925373134331E-2</v>
      </c>
      <c r="Q366" s="132">
        <f>IF(PT_kom!P370=0," ",PT_kom!P370)</f>
        <v>0.20149253731343283</v>
      </c>
      <c r="R366" s="132">
        <f>IF(PT_kom!Q370=0," ",PT_kom!Q370)</f>
        <v>0.17910447761194029</v>
      </c>
      <c r="S366" s="132">
        <f>IF(PT_kom!R370=0," ",PT_kom!R370)</f>
        <v>5.2238805970149252E-2</v>
      </c>
      <c r="T366" s="132">
        <f>IF(PT_kom!S370=0," ",PT_kom!S370)</f>
        <v>1</v>
      </c>
      <c r="U366" s="60" t="str">
        <f>IF(PT_kom!T370=0," ",PT_kom!T370)</f>
        <v xml:space="preserve"> </v>
      </c>
    </row>
    <row r="367" spans="2:21">
      <c r="B367" s="130" t="str">
        <f>IF(PT_kom!A371=0," ",PT_kom!A371)</f>
        <v>1838 Gildeskål (2004)</v>
      </c>
      <c r="C367" s="131">
        <f>IF(PT_kom!B371=0," ",PT_kom!B371)</f>
        <v>11</v>
      </c>
      <c r="D367" s="131">
        <f>IF(PT_kom!C371=0," ",PT_kom!C371)</f>
        <v>38</v>
      </c>
      <c r="E367" s="131">
        <f>IF(PT_kom!D371=0," ",PT_kom!D371)</f>
        <v>32</v>
      </c>
      <c r="F367" s="131">
        <f>IF(PT_kom!E371=0," ",PT_kom!E371)</f>
        <v>5</v>
      </c>
      <c r="G367" s="131">
        <f>IF(PT_kom!F371=0," ",PT_kom!F371)</f>
        <v>24</v>
      </c>
      <c r="H367" s="131">
        <f>IF(PT_kom!G371=0," ",PT_kom!G371)</f>
        <v>14</v>
      </c>
      <c r="I367" s="131">
        <f>IF(PT_kom!H371=0," ",PT_kom!H371)</f>
        <v>16</v>
      </c>
      <c r="J367" s="131">
        <f>IF(PT_kom!I371=0," ",PT_kom!I371)</f>
        <v>140</v>
      </c>
      <c r="K367" s="130" t="str">
        <f>IF(PT_kom!J371=0," ",PT_kom!J371)</f>
        <v xml:space="preserve"> </v>
      </c>
      <c r="L367" s="130" t="str">
        <f>IF(PT_kom!K371=0," ",PT_kom!K371)</f>
        <v>1838 Gildeskål (2004)</v>
      </c>
      <c r="M367" s="132">
        <f>IF(PT_kom!L371=0," ",PT_kom!L371)</f>
        <v>7.857142857142857E-2</v>
      </c>
      <c r="N367" s="132">
        <f>IF(PT_kom!M371=0," ",PT_kom!M371)</f>
        <v>0.27142857142857141</v>
      </c>
      <c r="O367" s="132">
        <f>IF(PT_kom!N371=0," ",PT_kom!N371)</f>
        <v>0.22857142857142856</v>
      </c>
      <c r="P367" s="132">
        <f>IF(PT_kom!O371=0," ",PT_kom!O371)</f>
        <v>3.5714285714285712E-2</v>
      </c>
      <c r="Q367" s="132">
        <f>IF(PT_kom!P371=0," ",PT_kom!P371)</f>
        <v>0.17142857142857143</v>
      </c>
      <c r="R367" s="132">
        <f>IF(PT_kom!Q371=0," ",PT_kom!Q371)</f>
        <v>0.1</v>
      </c>
      <c r="S367" s="132">
        <f>IF(PT_kom!R371=0," ",PT_kom!R371)</f>
        <v>0.11428571428571428</v>
      </c>
      <c r="T367" s="132">
        <f>IF(PT_kom!S371=0," ",PT_kom!S371)</f>
        <v>1</v>
      </c>
      <c r="U367" s="60" t="str">
        <f>IF(PT_kom!T371=0," ",PT_kom!T371)</f>
        <v xml:space="preserve"> </v>
      </c>
    </row>
    <row r="368" spans="2:21">
      <c r="B368" s="130" t="str">
        <f>IF(PT_kom!A372=0," ",PT_kom!A372)</f>
        <v>1839 Beiarn (2007)</v>
      </c>
      <c r="C368" s="131">
        <f>IF(PT_kom!B372=0," ",PT_kom!B372)</f>
        <v>2</v>
      </c>
      <c r="D368" s="131">
        <f>IF(PT_kom!C372=0," ",PT_kom!C372)</f>
        <v>9</v>
      </c>
      <c r="E368" s="131">
        <f>IF(PT_kom!D372=0," ",PT_kom!D372)</f>
        <v>2</v>
      </c>
      <c r="F368" s="131" t="str">
        <f>IF(PT_kom!E372=0," ",PT_kom!E372)</f>
        <v xml:space="preserve"> </v>
      </c>
      <c r="G368" s="131">
        <f>IF(PT_kom!F372=0," ",PT_kom!F372)</f>
        <v>20</v>
      </c>
      <c r="H368" s="131">
        <f>IF(PT_kom!G372=0," ",PT_kom!G372)</f>
        <v>11</v>
      </c>
      <c r="I368" s="131" t="str">
        <f>IF(PT_kom!H372=0," ",PT_kom!H372)</f>
        <v xml:space="preserve"> </v>
      </c>
      <c r="J368" s="131">
        <f>IF(PT_kom!I372=0," ",PT_kom!I372)</f>
        <v>44</v>
      </c>
      <c r="K368" s="130" t="str">
        <f>IF(PT_kom!J372=0," ",PT_kom!J372)</f>
        <v xml:space="preserve"> </v>
      </c>
      <c r="L368" s="130" t="str">
        <f>IF(PT_kom!K372=0," ",PT_kom!K372)</f>
        <v>1839 Beiarn (2007)</v>
      </c>
      <c r="M368" s="132">
        <f>IF(PT_kom!L372=0," ",PT_kom!L372)</f>
        <v>4.5454545454545456E-2</v>
      </c>
      <c r="N368" s="132">
        <f>IF(PT_kom!M372=0," ",PT_kom!M372)</f>
        <v>0.20454545454545456</v>
      </c>
      <c r="O368" s="132">
        <f>IF(PT_kom!N372=0," ",PT_kom!N372)</f>
        <v>4.5454545454545456E-2</v>
      </c>
      <c r="P368" s="132" t="str">
        <f>IF(PT_kom!O372=0," ",PT_kom!O372)</f>
        <v xml:space="preserve"> </v>
      </c>
      <c r="Q368" s="132">
        <f>IF(PT_kom!P372=0," ",PT_kom!P372)</f>
        <v>0.45454545454545453</v>
      </c>
      <c r="R368" s="132">
        <f>IF(PT_kom!Q372=0," ",PT_kom!Q372)</f>
        <v>0.25</v>
      </c>
      <c r="S368" s="132" t="str">
        <f>IF(PT_kom!R372=0," ",PT_kom!R372)</f>
        <v xml:space="preserve"> </v>
      </c>
      <c r="T368" s="132">
        <f>IF(PT_kom!S372=0," ",PT_kom!S372)</f>
        <v>1</v>
      </c>
      <c r="U368" s="60" t="str">
        <f>IF(PT_kom!T372=0," ",PT_kom!T372)</f>
        <v xml:space="preserve"> </v>
      </c>
    </row>
    <row r="369" spans="2:21">
      <c r="B369" s="130" t="str">
        <f>IF(PT_kom!A373=0," ",PT_kom!A373)</f>
        <v>1840 Saltdal (2004)</v>
      </c>
      <c r="C369" s="131">
        <f>IF(PT_kom!B373=0," ",PT_kom!B373)</f>
        <v>6</v>
      </c>
      <c r="D369" s="131">
        <f>IF(PT_kom!C373=0," ",PT_kom!C373)</f>
        <v>31</v>
      </c>
      <c r="E369" s="131">
        <f>IF(PT_kom!D373=0," ",PT_kom!D373)</f>
        <v>2</v>
      </c>
      <c r="F369" s="131">
        <f>IF(PT_kom!E373=0," ",PT_kom!E373)</f>
        <v>9</v>
      </c>
      <c r="G369" s="131">
        <f>IF(PT_kom!F373=0," ",PT_kom!F373)</f>
        <v>17</v>
      </c>
      <c r="H369" s="131">
        <f>IF(PT_kom!G373=0," ",PT_kom!G373)</f>
        <v>23</v>
      </c>
      <c r="I369" s="131" t="str">
        <f>IF(PT_kom!H373=0," ",PT_kom!H373)</f>
        <v xml:space="preserve"> </v>
      </c>
      <c r="J369" s="131">
        <f>IF(PT_kom!I373=0," ",PT_kom!I373)</f>
        <v>88</v>
      </c>
      <c r="K369" s="130" t="str">
        <f>IF(PT_kom!J373=0," ",PT_kom!J373)</f>
        <v xml:space="preserve"> </v>
      </c>
      <c r="L369" s="130" t="str">
        <f>IF(PT_kom!K373=0," ",PT_kom!K373)</f>
        <v>1840 Saltdal (2004)</v>
      </c>
      <c r="M369" s="132">
        <f>IF(PT_kom!L373=0," ",PT_kom!L373)</f>
        <v>6.8181818181818177E-2</v>
      </c>
      <c r="N369" s="132">
        <f>IF(PT_kom!M373=0," ",PT_kom!M373)</f>
        <v>0.35227272727272729</v>
      </c>
      <c r="O369" s="132">
        <f>IF(PT_kom!N373=0," ",PT_kom!N373)</f>
        <v>2.2727272727272728E-2</v>
      </c>
      <c r="P369" s="132">
        <f>IF(PT_kom!O373=0," ",PT_kom!O373)</f>
        <v>0.10227272727272728</v>
      </c>
      <c r="Q369" s="132">
        <f>IF(PT_kom!P373=0," ",PT_kom!P373)</f>
        <v>0.19318181818181818</v>
      </c>
      <c r="R369" s="132">
        <f>IF(PT_kom!Q373=0," ",PT_kom!Q373)</f>
        <v>0.26136363636363635</v>
      </c>
      <c r="S369" s="132" t="str">
        <f>IF(PT_kom!R373=0," ",PT_kom!R373)</f>
        <v xml:space="preserve"> </v>
      </c>
      <c r="T369" s="132">
        <f>IF(PT_kom!S373=0," ",PT_kom!S373)</f>
        <v>1</v>
      </c>
      <c r="U369" s="60" t="str">
        <f>IF(PT_kom!T373=0," ",PT_kom!T373)</f>
        <v xml:space="preserve"> </v>
      </c>
    </row>
    <row r="370" spans="2:21">
      <c r="B370" s="130" t="str">
        <f>IF(PT_kom!A374=0," ",PT_kom!A374)</f>
        <v>1841 Fauske (2004)</v>
      </c>
      <c r="C370" s="131">
        <f>IF(PT_kom!B374=0," ",PT_kom!B374)</f>
        <v>10</v>
      </c>
      <c r="D370" s="131">
        <f>IF(PT_kom!C374=0," ",PT_kom!C374)</f>
        <v>26</v>
      </c>
      <c r="E370" s="131">
        <f>IF(PT_kom!D374=0," ",PT_kom!D374)</f>
        <v>2</v>
      </c>
      <c r="F370" s="131">
        <f>IF(PT_kom!E374=0," ",PT_kom!E374)</f>
        <v>7</v>
      </c>
      <c r="G370" s="131">
        <f>IF(PT_kom!F374=0," ",PT_kom!F374)</f>
        <v>29</v>
      </c>
      <c r="H370" s="131">
        <f>IF(PT_kom!G374=0," ",PT_kom!G374)</f>
        <v>7</v>
      </c>
      <c r="I370" s="131">
        <f>IF(PT_kom!H374=0," ",PT_kom!H374)</f>
        <v>4</v>
      </c>
      <c r="J370" s="131">
        <f>IF(PT_kom!I374=0," ",PT_kom!I374)</f>
        <v>85</v>
      </c>
      <c r="K370" s="130" t="str">
        <f>IF(PT_kom!J374=0," ",PT_kom!J374)</f>
        <v xml:space="preserve"> </v>
      </c>
      <c r="L370" s="130" t="str">
        <f>IF(PT_kom!K374=0," ",PT_kom!K374)</f>
        <v>1841 Fauske (2004)</v>
      </c>
      <c r="M370" s="132">
        <f>IF(PT_kom!L374=0," ",PT_kom!L374)</f>
        <v>0.11764705882352941</v>
      </c>
      <c r="N370" s="132">
        <f>IF(PT_kom!M374=0," ",PT_kom!M374)</f>
        <v>0.30588235294117649</v>
      </c>
      <c r="O370" s="132">
        <f>IF(PT_kom!N374=0," ",PT_kom!N374)</f>
        <v>2.3529411764705882E-2</v>
      </c>
      <c r="P370" s="132">
        <f>IF(PT_kom!O374=0," ",PT_kom!O374)</f>
        <v>8.2352941176470587E-2</v>
      </c>
      <c r="Q370" s="132">
        <f>IF(PT_kom!P374=0," ",PT_kom!P374)</f>
        <v>0.3411764705882353</v>
      </c>
      <c r="R370" s="132">
        <f>IF(PT_kom!Q374=0," ",PT_kom!Q374)</f>
        <v>8.2352941176470587E-2</v>
      </c>
      <c r="S370" s="132">
        <f>IF(PT_kom!R374=0," ",PT_kom!R374)</f>
        <v>4.7058823529411764E-2</v>
      </c>
      <c r="T370" s="132">
        <f>IF(PT_kom!S374=0," ",PT_kom!S374)</f>
        <v>1</v>
      </c>
      <c r="U370" s="60" t="str">
        <f>IF(PT_kom!T374=0," ",PT_kom!T374)</f>
        <v xml:space="preserve"> </v>
      </c>
    </row>
    <row r="371" spans="2:21">
      <c r="B371" s="130" t="str">
        <f>IF(PT_kom!A375=0," ",PT_kom!A375)</f>
        <v>1845 Sørfold (2004)</v>
      </c>
      <c r="C371" s="131" t="str">
        <f>IF(PT_kom!B375=0," ",PT_kom!B375)</f>
        <v xml:space="preserve"> </v>
      </c>
      <c r="D371" s="131">
        <f>IF(PT_kom!C375=0," ",PT_kom!C375)</f>
        <v>6</v>
      </c>
      <c r="E371" s="131">
        <f>IF(PT_kom!D375=0," ",PT_kom!D375)</f>
        <v>5</v>
      </c>
      <c r="F371" s="131">
        <f>IF(PT_kom!E375=0," ",PT_kom!E375)</f>
        <v>1</v>
      </c>
      <c r="G371" s="131">
        <f>IF(PT_kom!F375=0," ",PT_kom!F375)</f>
        <v>7</v>
      </c>
      <c r="H371" s="131">
        <f>IF(PT_kom!G375=0," ",PT_kom!G375)</f>
        <v>30</v>
      </c>
      <c r="I371" s="131" t="str">
        <f>IF(PT_kom!H375=0," ",PT_kom!H375)</f>
        <v xml:space="preserve"> </v>
      </c>
      <c r="J371" s="131">
        <f>IF(PT_kom!I375=0," ",PT_kom!I375)</f>
        <v>49</v>
      </c>
      <c r="K371" s="130" t="str">
        <f>IF(PT_kom!J375=0," ",PT_kom!J375)</f>
        <v xml:space="preserve"> </v>
      </c>
      <c r="L371" s="130" t="str">
        <f>IF(PT_kom!K375=0," ",PT_kom!K375)</f>
        <v>1845 Sørfold (2004)</v>
      </c>
      <c r="M371" s="132" t="str">
        <f>IF(PT_kom!L375=0," ",PT_kom!L375)</f>
        <v xml:space="preserve"> </v>
      </c>
      <c r="N371" s="132">
        <f>IF(PT_kom!M375=0," ",PT_kom!M375)</f>
        <v>0.12244897959183673</v>
      </c>
      <c r="O371" s="132">
        <f>IF(PT_kom!N375=0," ",PT_kom!N375)</f>
        <v>0.10204081632653061</v>
      </c>
      <c r="P371" s="132">
        <f>IF(PT_kom!O375=0," ",PT_kom!O375)</f>
        <v>2.0408163265306121E-2</v>
      </c>
      <c r="Q371" s="132">
        <f>IF(PT_kom!P375=0," ",PT_kom!P375)</f>
        <v>0.14285714285714285</v>
      </c>
      <c r="R371" s="132">
        <f>IF(PT_kom!Q375=0," ",PT_kom!Q375)</f>
        <v>0.61224489795918369</v>
      </c>
      <c r="S371" s="132" t="str">
        <f>IF(PT_kom!R375=0," ",PT_kom!R375)</f>
        <v xml:space="preserve"> </v>
      </c>
      <c r="T371" s="132">
        <f>IF(PT_kom!S375=0," ",PT_kom!S375)</f>
        <v>1</v>
      </c>
      <c r="U371" s="60" t="str">
        <f>IF(PT_kom!T375=0," ",PT_kom!T375)</f>
        <v xml:space="preserve"> </v>
      </c>
    </row>
    <row r="372" spans="2:21">
      <c r="B372" s="130" t="str">
        <f>IF(PT_kom!A376=0," ",PT_kom!A376)</f>
        <v>1848 Steigen (2004)</v>
      </c>
      <c r="C372" s="131">
        <f>IF(PT_kom!B376=0," ",PT_kom!B376)</f>
        <v>4</v>
      </c>
      <c r="D372" s="131">
        <f>IF(PT_kom!C376=0," ",PT_kom!C376)</f>
        <v>25</v>
      </c>
      <c r="E372" s="131">
        <f>IF(PT_kom!D376=0," ",PT_kom!D376)</f>
        <v>24</v>
      </c>
      <c r="F372" s="131">
        <f>IF(PT_kom!E376=0," ",PT_kom!E376)</f>
        <v>8</v>
      </c>
      <c r="G372" s="131">
        <f>IF(PT_kom!F376=0," ",PT_kom!F376)</f>
        <v>30</v>
      </c>
      <c r="H372" s="131">
        <f>IF(PT_kom!G376=0," ",PT_kom!G376)</f>
        <v>4</v>
      </c>
      <c r="I372" s="131">
        <f>IF(PT_kom!H376=0," ",PT_kom!H376)</f>
        <v>10</v>
      </c>
      <c r="J372" s="131">
        <f>IF(PT_kom!I376=0," ",PT_kom!I376)</f>
        <v>105</v>
      </c>
      <c r="K372" s="130" t="str">
        <f>IF(PT_kom!J376=0," ",PT_kom!J376)</f>
        <v xml:space="preserve"> </v>
      </c>
      <c r="L372" s="130" t="str">
        <f>IF(PT_kom!K376=0," ",PT_kom!K376)</f>
        <v>1848 Steigen (2004)</v>
      </c>
      <c r="M372" s="132">
        <f>IF(PT_kom!L376=0," ",PT_kom!L376)</f>
        <v>3.8095238095238099E-2</v>
      </c>
      <c r="N372" s="132">
        <f>IF(PT_kom!M376=0," ",PT_kom!M376)</f>
        <v>0.23809523809523808</v>
      </c>
      <c r="O372" s="132">
        <f>IF(PT_kom!N376=0," ",PT_kom!N376)</f>
        <v>0.22857142857142856</v>
      </c>
      <c r="P372" s="132">
        <f>IF(PT_kom!O376=0," ",PT_kom!O376)</f>
        <v>7.6190476190476197E-2</v>
      </c>
      <c r="Q372" s="132">
        <f>IF(PT_kom!P376=0," ",PT_kom!P376)</f>
        <v>0.2857142857142857</v>
      </c>
      <c r="R372" s="132">
        <f>IF(PT_kom!Q376=0," ",PT_kom!Q376)</f>
        <v>3.8095238095238099E-2</v>
      </c>
      <c r="S372" s="132">
        <f>IF(PT_kom!R376=0," ",PT_kom!R376)</f>
        <v>9.5238095238095233E-2</v>
      </c>
      <c r="T372" s="132">
        <f>IF(PT_kom!S376=0," ",PT_kom!S376)</f>
        <v>1</v>
      </c>
      <c r="U372" s="60" t="str">
        <f>IF(PT_kom!T376=0," ",PT_kom!T376)</f>
        <v xml:space="preserve"> </v>
      </c>
    </row>
    <row r="373" spans="2:21">
      <c r="B373" s="130" t="str">
        <f>IF(PT_kom!A377=0," ",PT_kom!A377)</f>
        <v>1849 Hamarøy (2004)</v>
      </c>
      <c r="C373" s="131">
        <f>IF(PT_kom!B377=0," ",PT_kom!B377)</f>
        <v>8</v>
      </c>
      <c r="D373" s="131">
        <f>IF(PT_kom!C377=0," ",PT_kom!C377)</f>
        <v>21</v>
      </c>
      <c r="E373" s="131">
        <f>IF(PT_kom!D377=0," ",PT_kom!D377)</f>
        <v>13</v>
      </c>
      <c r="F373" s="131">
        <f>IF(PT_kom!E377=0," ",PT_kom!E377)</f>
        <v>8</v>
      </c>
      <c r="G373" s="131">
        <f>IF(PT_kom!F377=0," ",PT_kom!F377)</f>
        <v>13</v>
      </c>
      <c r="H373" s="131">
        <f>IF(PT_kom!G377=0," ",PT_kom!G377)</f>
        <v>2</v>
      </c>
      <c r="I373" s="131">
        <f>IF(PT_kom!H377=0," ",PT_kom!H377)</f>
        <v>5</v>
      </c>
      <c r="J373" s="131">
        <f>IF(PT_kom!I377=0," ",PT_kom!I377)</f>
        <v>70</v>
      </c>
      <c r="K373" s="130" t="str">
        <f>IF(PT_kom!J377=0," ",PT_kom!J377)</f>
        <v xml:space="preserve"> </v>
      </c>
      <c r="L373" s="130" t="str">
        <f>IF(PT_kom!K377=0," ",PT_kom!K377)</f>
        <v>1849 Hamarøy (2004)</v>
      </c>
      <c r="M373" s="132">
        <f>IF(PT_kom!L377=0," ",PT_kom!L377)</f>
        <v>0.11428571428571428</v>
      </c>
      <c r="N373" s="132">
        <f>IF(PT_kom!M377=0," ",PT_kom!M377)</f>
        <v>0.3</v>
      </c>
      <c r="O373" s="132">
        <f>IF(PT_kom!N377=0," ",PT_kom!N377)</f>
        <v>0.18571428571428572</v>
      </c>
      <c r="P373" s="132">
        <f>IF(PT_kom!O377=0," ",PT_kom!O377)</f>
        <v>0.11428571428571428</v>
      </c>
      <c r="Q373" s="132">
        <f>IF(PT_kom!P377=0," ",PT_kom!P377)</f>
        <v>0.18571428571428572</v>
      </c>
      <c r="R373" s="132">
        <f>IF(PT_kom!Q377=0," ",PT_kom!Q377)</f>
        <v>2.8571428571428571E-2</v>
      </c>
      <c r="S373" s="132">
        <f>IF(PT_kom!R377=0," ",PT_kom!R377)</f>
        <v>7.1428571428571425E-2</v>
      </c>
      <c r="T373" s="132">
        <f>IF(PT_kom!S377=0," ",PT_kom!S377)</f>
        <v>1</v>
      </c>
      <c r="U373" s="60" t="str">
        <f>IF(PT_kom!T377=0," ",PT_kom!T377)</f>
        <v xml:space="preserve"> </v>
      </c>
    </row>
    <row r="374" spans="2:21">
      <c r="B374" s="130" t="str">
        <f>IF(PT_kom!A378=0," ",PT_kom!A378)</f>
        <v>1850 Tysfjord (2004)</v>
      </c>
      <c r="C374" s="131" t="str">
        <f>IF(PT_kom!B378=0," ",PT_kom!B378)</f>
        <v xml:space="preserve"> </v>
      </c>
      <c r="D374" s="131">
        <f>IF(PT_kom!C378=0," ",PT_kom!C378)</f>
        <v>1</v>
      </c>
      <c r="E374" s="131">
        <f>IF(PT_kom!D378=0," ",PT_kom!D378)</f>
        <v>7</v>
      </c>
      <c r="F374" s="131" t="str">
        <f>IF(PT_kom!E378=0," ",PT_kom!E378)</f>
        <v xml:space="preserve"> </v>
      </c>
      <c r="G374" s="131">
        <f>IF(PT_kom!F378=0," ",PT_kom!F378)</f>
        <v>4</v>
      </c>
      <c r="H374" s="131" t="str">
        <f>IF(PT_kom!G378=0," ",PT_kom!G378)</f>
        <v xml:space="preserve"> </v>
      </c>
      <c r="I374" s="131" t="str">
        <f>IF(PT_kom!H378=0," ",PT_kom!H378)</f>
        <v xml:space="preserve"> </v>
      </c>
      <c r="J374" s="131">
        <f>IF(PT_kom!I378=0," ",PT_kom!I378)</f>
        <v>12</v>
      </c>
      <c r="K374" s="130" t="str">
        <f>IF(PT_kom!J378=0," ",PT_kom!J378)</f>
        <v xml:space="preserve"> </v>
      </c>
      <c r="L374" s="130" t="str">
        <f>IF(PT_kom!K378=0," ",PT_kom!K378)</f>
        <v>1850 Tysfjord (2004)</v>
      </c>
      <c r="M374" s="132" t="str">
        <f>IF(PT_kom!L378=0," ",PT_kom!L378)</f>
        <v xml:space="preserve"> </v>
      </c>
      <c r="N374" s="132">
        <f>IF(PT_kom!M378=0," ",PT_kom!M378)</f>
        <v>8.3333333333333329E-2</v>
      </c>
      <c r="O374" s="132">
        <f>IF(PT_kom!N378=0," ",PT_kom!N378)</f>
        <v>0.58333333333333337</v>
      </c>
      <c r="P374" s="132" t="str">
        <f>IF(PT_kom!O378=0," ",PT_kom!O378)</f>
        <v xml:space="preserve"> </v>
      </c>
      <c r="Q374" s="132">
        <f>IF(PT_kom!P378=0," ",PT_kom!P378)</f>
        <v>0.33333333333333331</v>
      </c>
      <c r="R374" s="132" t="str">
        <f>IF(PT_kom!Q378=0," ",PT_kom!Q378)</f>
        <v xml:space="preserve"> </v>
      </c>
      <c r="S374" s="132" t="str">
        <f>IF(PT_kom!R378=0," ",PT_kom!R378)</f>
        <v xml:space="preserve"> </v>
      </c>
      <c r="T374" s="132">
        <f>IF(PT_kom!S378=0," ",PT_kom!S378)</f>
        <v>1</v>
      </c>
      <c r="U374" s="60" t="str">
        <f>IF(PT_kom!T378=0," ",PT_kom!T378)</f>
        <v xml:space="preserve"> </v>
      </c>
    </row>
    <row r="375" spans="2:21">
      <c r="B375" s="130" t="str">
        <f>IF(PT_kom!A379=0," ",PT_kom!A379)</f>
        <v>1851 Lødingen (2004)</v>
      </c>
      <c r="C375" s="131">
        <f>IF(PT_kom!B379=0," ",PT_kom!B379)</f>
        <v>1</v>
      </c>
      <c r="D375" s="131">
        <f>IF(PT_kom!C379=0," ",PT_kom!C379)</f>
        <v>3</v>
      </c>
      <c r="E375" s="131">
        <f>IF(PT_kom!D379=0," ",PT_kom!D379)</f>
        <v>4</v>
      </c>
      <c r="F375" s="131">
        <f>IF(PT_kom!E379=0," ",PT_kom!E379)</f>
        <v>4</v>
      </c>
      <c r="G375" s="131">
        <f>IF(PT_kom!F379=0," ",PT_kom!F379)</f>
        <v>5</v>
      </c>
      <c r="H375" s="131" t="str">
        <f>IF(PT_kom!G379=0," ",PT_kom!G379)</f>
        <v xml:space="preserve"> </v>
      </c>
      <c r="I375" s="131">
        <f>IF(PT_kom!H379=0," ",PT_kom!H379)</f>
        <v>1</v>
      </c>
      <c r="J375" s="131">
        <f>IF(PT_kom!I379=0," ",PT_kom!I379)</f>
        <v>18</v>
      </c>
      <c r="K375" s="130" t="str">
        <f>IF(PT_kom!J379=0," ",PT_kom!J379)</f>
        <v xml:space="preserve"> </v>
      </c>
      <c r="L375" s="130" t="str">
        <f>IF(PT_kom!K379=0," ",PT_kom!K379)</f>
        <v>1851 Lødingen (2004)</v>
      </c>
      <c r="M375" s="132">
        <f>IF(PT_kom!L379=0," ",PT_kom!L379)</f>
        <v>5.5555555555555552E-2</v>
      </c>
      <c r="N375" s="132">
        <f>IF(PT_kom!M379=0," ",PT_kom!M379)</f>
        <v>0.16666666666666666</v>
      </c>
      <c r="O375" s="132">
        <f>IF(PT_kom!N379=0," ",PT_kom!N379)</f>
        <v>0.22222222222222221</v>
      </c>
      <c r="P375" s="132">
        <f>IF(PT_kom!O379=0," ",PT_kom!O379)</f>
        <v>0.22222222222222221</v>
      </c>
      <c r="Q375" s="132">
        <f>IF(PT_kom!P379=0," ",PT_kom!P379)</f>
        <v>0.27777777777777779</v>
      </c>
      <c r="R375" s="132" t="str">
        <f>IF(PT_kom!Q379=0," ",PT_kom!Q379)</f>
        <v xml:space="preserve"> </v>
      </c>
      <c r="S375" s="132">
        <f>IF(PT_kom!R379=0," ",PT_kom!R379)</f>
        <v>5.5555555555555552E-2</v>
      </c>
      <c r="T375" s="132">
        <f>IF(PT_kom!S379=0," ",PT_kom!S379)</f>
        <v>1</v>
      </c>
      <c r="U375" s="60" t="str">
        <f>IF(PT_kom!T379=0," ",PT_kom!T379)</f>
        <v xml:space="preserve"> </v>
      </c>
    </row>
    <row r="376" spans="2:21">
      <c r="B376" s="130" t="str">
        <f>IF(PT_kom!A380=0," ",PT_kom!A380)</f>
        <v>1852 Tjeldsund (2003)</v>
      </c>
      <c r="C376" s="131">
        <f>IF(PT_kom!B380=0," ",PT_kom!B380)</f>
        <v>17</v>
      </c>
      <c r="D376" s="131">
        <f>IF(PT_kom!C380=0," ",PT_kom!C380)</f>
        <v>8</v>
      </c>
      <c r="E376" s="131">
        <f>IF(PT_kom!D380=0," ",PT_kom!D380)</f>
        <v>10</v>
      </c>
      <c r="F376" s="131">
        <f>IF(PT_kom!E380=0," ",PT_kom!E380)</f>
        <v>1</v>
      </c>
      <c r="G376" s="131">
        <f>IF(PT_kom!F380=0," ",PT_kom!F380)</f>
        <v>8</v>
      </c>
      <c r="H376" s="131">
        <f>IF(PT_kom!G380=0," ",PT_kom!G380)</f>
        <v>39</v>
      </c>
      <c r="I376" s="131">
        <f>IF(PT_kom!H380=0," ",PT_kom!H380)</f>
        <v>2</v>
      </c>
      <c r="J376" s="131">
        <f>IF(PT_kom!I380=0," ",PT_kom!I380)</f>
        <v>85</v>
      </c>
      <c r="K376" s="130" t="str">
        <f>IF(PT_kom!J380=0," ",PT_kom!J380)</f>
        <v xml:space="preserve"> </v>
      </c>
      <c r="L376" s="130" t="str">
        <f>IF(PT_kom!K380=0," ",PT_kom!K380)</f>
        <v>1852 Tjeldsund (2003)</v>
      </c>
      <c r="M376" s="132">
        <f>IF(PT_kom!L380=0," ",PT_kom!L380)</f>
        <v>0.2</v>
      </c>
      <c r="N376" s="132">
        <f>IF(PT_kom!M380=0," ",PT_kom!M380)</f>
        <v>9.4117647058823528E-2</v>
      </c>
      <c r="O376" s="132">
        <f>IF(PT_kom!N380=0," ",PT_kom!N380)</f>
        <v>0.11764705882352941</v>
      </c>
      <c r="P376" s="132">
        <f>IF(PT_kom!O380=0," ",PT_kom!O380)</f>
        <v>1.1764705882352941E-2</v>
      </c>
      <c r="Q376" s="132">
        <f>IF(PT_kom!P380=0," ",PT_kom!P380)</f>
        <v>9.4117647058823528E-2</v>
      </c>
      <c r="R376" s="132">
        <f>IF(PT_kom!Q380=0," ",PT_kom!Q380)</f>
        <v>0.45882352941176469</v>
      </c>
      <c r="S376" s="132">
        <f>IF(PT_kom!R380=0," ",PT_kom!R380)</f>
        <v>2.3529411764705882E-2</v>
      </c>
      <c r="T376" s="132">
        <f>IF(PT_kom!S380=0," ",PT_kom!S380)</f>
        <v>1</v>
      </c>
      <c r="U376" s="60" t="str">
        <f>IF(PT_kom!T380=0," ",PT_kom!T380)</f>
        <v xml:space="preserve"> </v>
      </c>
    </row>
    <row r="377" spans="2:21">
      <c r="B377" s="130" t="str">
        <f>IF(PT_kom!A381=0," ",PT_kom!A381)</f>
        <v>1853 Evenes (2003)</v>
      </c>
      <c r="C377" s="131" t="str">
        <f>IF(PT_kom!B381=0," ",PT_kom!B381)</f>
        <v xml:space="preserve"> </v>
      </c>
      <c r="D377" s="131">
        <f>IF(PT_kom!C381=0," ",PT_kom!C381)</f>
        <v>13</v>
      </c>
      <c r="E377" s="131">
        <f>IF(PT_kom!D381=0," ",PT_kom!D381)</f>
        <v>8</v>
      </c>
      <c r="F377" s="131">
        <f>IF(PT_kom!E381=0," ",PT_kom!E381)</f>
        <v>4</v>
      </c>
      <c r="G377" s="131">
        <f>IF(PT_kom!F381=0," ",PT_kom!F381)</f>
        <v>6</v>
      </c>
      <c r="H377" s="131" t="str">
        <f>IF(PT_kom!G381=0," ",PT_kom!G381)</f>
        <v xml:space="preserve"> </v>
      </c>
      <c r="I377" s="131">
        <f>IF(PT_kom!H381=0," ",PT_kom!H381)</f>
        <v>1</v>
      </c>
      <c r="J377" s="131">
        <f>IF(PT_kom!I381=0," ",PT_kom!I381)</f>
        <v>32</v>
      </c>
      <c r="K377" s="130" t="str">
        <f>IF(PT_kom!J381=0," ",PT_kom!J381)</f>
        <v xml:space="preserve"> </v>
      </c>
      <c r="L377" s="130" t="str">
        <f>IF(PT_kom!K381=0," ",PT_kom!K381)</f>
        <v>1853 Evenes (2003)</v>
      </c>
      <c r="M377" s="132" t="str">
        <f>IF(PT_kom!L381=0," ",PT_kom!L381)</f>
        <v xml:space="preserve"> </v>
      </c>
      <c r="N377" s="132">
        <f>IF(PT_kom!M381=0," ",PT_kom!M381)</f>
        <v>0.40625</v>
      </c>
      <c r="O377" s="132">
        <f>IF(PT_kom!N381=0," ",PT_kom!N381)</f>
        <v>0.25</v>
      </c>
      <c r="P377" s="132">
        <f>IF(PT_kom!O381=0," ",PT_kom!O381)</f>
        <v>0.125</v>
      </c>
      <c r="Q377" s="132">
        <f>IF(PT_kom!P381=0," ",PT_kom!P381)</f>
        <v>0.1875</v>
      </c>
      <c r="R377" s="132" t="str">
        <f>IF(PT_kom!Q381=0," ",PT_kom!Q381)</f>
        <v xml:space="preserve"> </v>
      </c>
      <c r="S377" s="132">
        <f>IF(PT_kom!R381=0," ",PT_kom!R381)</f>
        <v>3.125E-2</v>
      </c>
      <c r="T377" s="132">
        <f>IF(PT_kom!S381=0," ",PT_kom!S381)</f>
        <v>1</v>
      </c>
      <c r="U377" s="60" t="str">
        <f>IF(PT_kom!T381=0," ",PT_kom!T381)</f>
        <v xml:space="preserve"> </v>
      </c>
    </row>
    <row r="378" spans="2:21">
      <c r="B378" s="130" t="str">
        <f>IF(PT_kom!A382=0," ",PT_kom!A382)</f>
        <v>1854 Ballangen (2003)</v>
      </c>
      <c r="C378" s="131" t="str">
        <f>IF(PT_kom!B382=0," ",PT_kom!B382)</f>
        <v xml:space="preserve"> </v>
      </c>
      <c r="D378" s="131">
        <f>IF(PT_kom!C382=0," ",PT_kom!C382)</f>
        <v>19</v>
      </c>
      <c r="E378" s="131">
        <f>IF(PT_kom!D382=0," ",PT_kom!D382)</f>
        <v>8</v>
      </c>
      <c r="F378" s="131">
        <f>IF(PT_kom!E382=0," ",PT_kom!E382)</f>
        <v>2</v>
      </c>
      <c r="G378" s="131">
        <f>IF(PT_kom!F382=0," ",PT_kom!F382)</f>
        <v>22</v>
      </c>
      <c r="H378" s="131">
        <f>IF(PT_kom!G382=0," ",PT_kom!G382)</f>
        <v>8</v>
      </c>
      <c r="I378" s="131" t="str">
        <f>IF(PT_kom!H382=0," ",PT_kom!H382)</f>
        <v xml:space="preserve"> </v>
      </c>
      <c r="J378" s="131">
        <f>IF(PT_kom!I382=0," ",PT_kom!I382)</f>
        <v>59</v>
      </c>
      <c r="K378" s="130" t="str">
        <f>IF(PT_kom!J382=0," ",PT_kom!J382)</f>
        <v xml:space="preserve"> </v>
      </c>
      <c r="L378" s="130" t="str">
        <f>IF(PT_kom!K382=0," ",PT_kom!K382)</f>
        <v>1854 Ballangen (2003)</v>
      </c>
      <c r="M378" s="132" t="str">
        <f>IF(PT_kom!L382=0," ",PT_kom!L382)</f>
        <v xml:space="preserve"> </v>
      </c>
      <c r="N378" s="132">
        <f>IF(PT_kom!M382=0," ",PT_kom!M382)</f>
        <v>0.32203389830508472</v>
      </c>
      <c r="O378" s="132">
        <f>IF(PT_kom!N382=0," ",PT_kom!N382)</f>
        <v>0.13559322033898305</v>
      </c>
      <c r="P378" s="132">
        <f>IF(PT_kom!O382=0," ",PT_kom!O382)</f>
        <v>3.3898305084745763E-2</v>
      </c>
      <c r="Q378" s="132">
        <f>IF(PT_kom!P382=0," ",PT_kom!P382)</f>
        <v>0.3728813559322034</v>
      </c>
      <c r="R378" s="132">
        <f>IF(PT_kom!Q382=0," ",PT_kom!Q382)</f>
        <v>0.13559322033898305</v>
      </c>
      <c r="S378" s="132" t="str">
        <f>IF(PT_kom!R382=0," ",PT_kom!R382)</f>
        <v xml:space="preserve"> </v>
      </c>
      <c r="T378" s="132">
        <f>IF(PT_kom!S382=0," ",PT_kom!S382)</f>
        <v>1</v>
      </c>
      <c r="U378" s="60" t="str">
        <f>IF(PT_kom!T382=0," ",PT_kom!T382)</f>
        <v xml:space="preserve"> </v>
      </c>
    </row>
    <row r="379" spans="2:21">
      <c r="B379" s="130" t="str">
        <f>IF(PT_kom!A383=0," ",PT_kom!A383)</f>
        <v>1856 Røst (2004)</v>
      </c>
      <c r="C379" s="131">
        <f>IF(PT_kom!B383=0," ",PT_kom!B383)</f>
        <v>1</v>
      </c>
      <c r="D379" s="131">
        <f>IF(PT_kom!C383=0," ",PT_kom!C383)</f>
        <v>5</v>
      </c>
      <c r="E379" s="131" t="str">
        <f>IF(PT_kom!D383=0," ",PT_kom!D383)</f>
        <v xml:space="preserve"> </v>
      </c>
      <c r="F379" s="131" t="str">
        <f>IF(PT_kom!E383=0," ",PT_kom!E383)</f>
        <v xml:space="preserve"> </v>
      </c>
      <c r="G379" s="131" t="str">
        <f>IF(PT_kom!F383=0," ",PT_kom!F383)</f>
        <v xml:space="preserve"> </v>
      </c>
      <c r="H379" s="131" t="str">
        <f>IF(PT_kom!G383=0," ",PT_kom!G383)</f>
        <v xml:space="preserve"> </v>
      </c>
      <c r="I379" s="131" t="str">
        <f>IF(PT_kom!H383=0," ",PT_kom!H383)</f>
        <v xml:space="preserve"> </v>
      </c>
      <c r="J379" s="131">
        <f>IF(PT_kom!I383=0," ",PT_kom!I383)</f>
        <v>6</v>
      </c>
      <c r="K379" s="130" t="str">
        <f>IF(PT_kom!J383=0," ",PT_kom!J383)</f>
        <v xml:space="preserve"> </v>
      </c>
      <c r="L379" s="130" t="str">
        <f>IF(PT_kom!K383=0," ",PT_kom!K383)</f>
        <v>1856 Røst (2004)</v>
      </c>
      <c r="M379" s="132">
        <f>IF(PT_kom!L383=0," ",PT_kom!L383)</f>
        <v>0.16666666666666666</v>
      </c>
      <c r="N379" s="132">
        <f>IF(PT_kom!M383=0," ",PT_kom!M383)</f>
        <v>0.83333333333333337</v>
      </c>
      <c r="O379" s="132" t="str">
        <f>IF(PT_kom!N383=0," ",PT_kom!N383)</f>
        <v xml:space="preserve"> </v>
      </c>
      <c r="P379" s="132" t="str">
        <f>IF(PT_kom!O383=0," ",PT_kom!O383)</f>
        <v xml:space="preserve"> </v>
      </c>
      <c r="Q379" s="132" t="str">
        <f>IF(PT_kom!P383=0," ",PT_kom!P383)</f>
        <v xml:space="preserve"> </v>
      </c>
      <c r="R379" s="132" t="str">
        <f>IF(PT_kom!Q383=0," ",PT_kom!Q383)</f>
        <v xml:space="preserve"> </v>
      </c>
      <c r="S379" s="132" t="str">
        <f>IF(PT_kom!R383=0," ",PT_kom!R383)</f>
        <v xml:space="preserve"> </v>
      </c>
      <c r="T379" s="132">
        <f>IF(PT_kom!S383=0," ",PT_kom!S383)</f>
        <v>1</v>
      </c>
      <c r="U379" s="60" t="str">
        <f>IF(PT_kom!T383=0," ",PT_kom!T383)</f>
        <v xml:space="preserve"> </v>
      </c>
    </row>
    <row r="380" spans="2:21">
      <c r="B380" s="130" t="str">
        <f>IF(PT_kom!A384=0," ",PT_kom!A384)</f>
        <v>1857 Værøy (2004)</v>
      </c>
      <c r="C380" s="131" t="str">
        <f>IF(PT_kom!B384=0," ",PT_kom!B384)</f>
        <v xml:space="preserve"> </v>
      </c>
      <c r="D380" s="131">
        <f>IF(PT_kom!C384=0," ",PT_kom!C384)</f>
        <v>2</v>
      </c>
      <c r="E380" s="131" t="str">
        <f>IF(PT_kom!D384=0," ",PT_kom!D384)</f>
        <v xml:space="preserve"> </v>
      </c>
      <c r="F380" s="131" t="str">
        <f>IF(PT_kom!E384=0," ",PT_kom!E384)</f>
        <v xml:space="preserve"> </v>
      </c>
      <c r="G380" s="131">
        <f>IF(PT_kom!F384=0," ",PT_kom!F384)</f>
        <v>1</v>
      </c>
      <c r="H380" s="131" t="str">
        <f>IF(PT_kom!G384=0," ",PT_kom!G384)</f>
        <v xml:space="preserve"> </v>
      </c>
      <c r="I380" s="131">
        <f>IF(PT_kom!H384=0," ",PT_kom!H384)</f>
        <v>1</v>
      </c>
      <c r="J380" s="131">
        <f>IF(PT_kom!I384=0," ",PT_kom!I384)</f>
        <v>4</v>
      </c>
      <c r="K380" s="130" t="str">
        <f>IF(PT_kom!J384=0," ",PT_kom!J384)</f>
        <v xml:space="preserve"> </v>
      </c>
      <c r="L380" s="130" t="str">
        <f>IF(PT_kom!K384=0," ",PT_kom!K384)</f>
        <v>1857 Værøy (2004)</v>
      </c>
      <c r="M380" s="132" t="str">
        <f>IF(PT_kom!L384=0," ",PT_kom!L384)</f>
        <v xml:space="preserve"> </v>
      </c>
      <c r="N380" s="132">
        <f>IF(PT_kom!M384=0," ",PT_kom!M384)</f>
        <v>0.5</v>
      </c>
      <c r="O380" s="132" t="str">
        <f>IF(PT_kom!N384=0," ",PT_kom!N384)</f>
        <v xml:space="preserve"> </v>
      </c>
      <c r="P380" s="132" t="str">
        <f>IF(PT_kom!O384=0," ",PT_kom!O384)</f>
        <v xml:space="preserve"> </v>
      </c>
      <c r="Q380" s="132">
        <f>IF(PT_kom!P384=0," ",PT_kom!P384)</f>
        <v>0.25</v>
      </c>
      <c r="R380" s="132" t="str">
        <f>IF(PT_kom!Q384=0," ",PT_kom!Q384)</f>
        <v xml:space="preserve"> </v>
      </c>
      <c r="S380" s="132">
        <f>IF(PT_kom!R384=0," ",PT_kom!R384)</f>
        <v>0.25</v>
      </c>
      <c r="T380" s="132">
        <f>IF(PT_kom!S384=0," ",PT_kom!S384)</f>
        <v>1</v>
      </c>
      <c r="U380" s="60" t="str">
        <f>IF(PT_kom!T384=0," ",PT_kom!T384)</f>
        <v xml:space="preserve"> </v>
      </c>
    </row>
    <row r="381" spans="2:21">
      <c r="B381" s="130" t="str">
        <f>IF(PT_kom!A385=0," ",PT_kom!A385)</f>
        <v>1859 Flakstad (2004)</v>
      </c>
      <c r="C381" s="131" t="str">
        <f>IF(PT_kom!B385=0," ",PT_kom!B385)</f>
        <v xml:space="preserve"> </v>
      </c>
      <c r="D381" s="131">
        <f>IF(PT_kom!C385=0," ",PT_kom!C385)</f>
        <v>15</v>
      </c>
      <c r="E381" s="131">
        <f>IF(PT_kom!D385=0," ",PT_kom!D385)</f>
        <v>3</v>
      </c>
      <c r="F381" s="131" t="str">
        <f>IF(PT_kom!E385=0," ",PT_kom!E385)</f>
        <v xml:space="preserve"> </v>
      </c>
      <c r="G381" s="131">
        <f>IF(PT_kom!F385=0," ",PT_kom!F385)</f>
        <v>4</v>
      </c>
      <c r="H381" s="131">
        <f>IF(PT_kom!G385=0," ",PT_kom!G385)</f>
        <v>12</v>
      </c>
      <c r="I381" s="131">
        <f>IF(PT_kom!H385=0," ",PT_kom!H385)</f>
        <v>6</v>
      </c>
      <c r="J381" s="131">
        <f>IF(PT_kom!I385=0," ",PT_kom!I385)</f>
        <v>40</v>
      </c>
      <c r="K381" s="130" t="str">
        <f>IF(PT_kom!J385=0," ",PT_kom!J385)</f>
        <v xml:space="preserve"> </v>
      </c>
      <c r="L381" s="130" t="str">
        <f>IF(PT_kom!K385=0," ",PT_kom!K385)</f>
        <v>1859 Flakstad (2004)</v>
      </c>
      <c r="M381" s="132" t="str">
        <f>IF(PT_kom!L385=0," ",PT_kom!L385)</f>
        <v xml:space="preserve"> </v>
      </c>
      <c r="N381" s="132">
        <f>IF(PT_kom!M385=0," ",PT_kom!M385)</f>
        <v>0.375</v>
      </c>
      <c r="O381" s="132">
        <f>IF(PT_kom!N385=0," ",PT_kom!N385)</f>
        <v>7.4999999999999997E-2</v>
      </c>
      <c r="P381" s="132" t="str">
        <f>IF(PT_kom!O385=0," ",PT_kom!O385)</f>
        <v xml:space="preserve"> </v>
      </c>
      <c r="Q381" s="132">
        <f>IF(PT_kom!P385=0," ",PT_kom!P385)</f>
        <v>0.1</v>
      </c>
      <c r="R381" s="132">
        <f>IF(PT_kom!Q385=0," ",PT_kom!Q385)</f>
        <v>0.3</v>
      </c>
      <c r="S381" s="132">
        <f>IF(PT_kom!R385=0," ",PT_kom!R385)</f>
        <v>0.15</v>
      </c>
      <c r="T381" s="132">
        <f>IF(PT_kom!S385=0," ",PT_kom!S385)</f>
        <v>1</v>
      </c>
      <c r="U381" s="60" t="str">
        <f>IF(PT_kom!T385=0," ",PT_kom!T385)</f>
        <v xml:space="preserve"> </v>
      </c>
    </row>
    <row r="382" spans="2:21">
      <c r="B382" s="130" t="str">
        <f>IF(PT_kom!A386=0," ",PT_kom!A386)</f>
        <v>1860 Vestvågøy (2004)</v>
      </c>
      <c r="C382" s="131">
        <f>IF(PT_kom!B386=0," ",PT_kom!B386)</f>
        <v>3</v>
      </c>
      <c r="D382" s="131">
        <f>IF(PT_kom!C386=0," ",PT_kom!C386)</f>
        <v>76</v>
      </c>
      <c r="E382" s="131">
        <f>IF(PT_kom!D386=0," ",PT_kom!D386)</f>
        <v>18</v>
      </c>
      <c r="F382" s="131">
        <f>IF(PT_kom!E386=0," ",PT_kom!E386)</f>
        <v>6</v>
      </c>
      <c r="G382" s="131">
        <f>IF(PT_kom!F386=0," ",PT_kom!F386)</f>
        <v>27</v>
      </c>
      <c r="H382" s="131">
        <f>IF(PT_kom!G386=0," ",PT_kom!G386)</f>
        <v>32</v>
      </c>
      <c r="I382" s="131">
        <f>IF(PT_kom!H386=0," ",PT_kom!H386)</f>
        <v>2</v>
      </c>
      <c r="J382" s="131">
        <f>IF(PT_kom!I386=0," ",PT_kom!I386)</f>
        <v>164</v>
      </c>
      <c r="K382" s="130" t="str">
        <f>IF(PT_kom!J386=0," ",PT_kom!J386)</f>
        <v xml:space="preserve"> </v>
      </c>
      <c r="L382" s="130" t="str">
        <f>IF(PT_kom!K386=0," ",PT_kom!K386)</f>
        <v>1860 Vestvågøy (2004)</v>
      </c>
      <c r="M382" s="132">
        <f>IF(PT_kom!L386=0," ",PT_kom!L386)</f>
        <v>1.8292682926829267E-2</v>
      </c>
      <c r="N382" s="132">
        <f>IF(PT_kom!M386=0," ",PT_kom!M386)</f>
        <v>0.46341463414634149</v>
      </c>
      <c r="O382" s="132">
        <f>IF(PT_kom!N386=0," ",PT_kom!N386)</f>
        <v>0.10975609756097561</v>
      </c>
      <c r="P382" s="132">
        <f>IF(PT_kom!O386=0," ",PT_kom!O386)</f>
        <v>3.6585365853658534E-2</v>
      </c>
      <c r="Q382" s="132">
        <f>IF(PT_kom!P386=0," ",PT_kom!P386)</f>
        <v>0.16463414634146342</v>
      </c>
      <c r="R382" s="132">
        <f>IF(PT_kom!Q386=0," ",PT_kom!Q386)</f>
        <v>0.1951219512195122</v>
      </c>
      <c r="S382" s="132">
        <f>IF(PT_kom!R386=0," ",PT_kom!R386)</f>
        <v>1.2195121951219513E-2</v>
      </c>
      <c r="T382" s="132">
        <f>IF(PT_kom!S386=0," ",PT_kom!S386)</f>
        <v>1</v>
      </c>
      <c r="U382" s="60" t="str">
        <f>IF(PT_kom!T386=0," ",PT_kom!T386)</f>
        <v xml:space="preserve"> </v>
      </c>
    </row>
    <row r="383" spans="2:21">
      <c r="B383" s="130" t="str">
        <f>IF(PT_kom!A387=0," ",PT_kom!A387)</f>
        <v>1865 Vågan (2004)</v>
      </c>
      <c r="C383" s="131">
        <f>IF(PT_kom!B387=0," ",PT_kom!B387)</f>
        <v>4</v>
      </c>
      <c r="D383" s="131">
        <f>IF(PT_kom!C387=0," ",PT_kom!C387)</f>
        <v>33</v>
      </c>
      <c r="E383" s="131">
        <f>IF(PT_kom!D387=0," ",PT_kom!D387)</f>
        <v>4</v>
      </c>
      <c r="F383" s="131">
        <f>IF(PT_kom!E387=0," ",PT_kom!E387)</f>
        <v>3</v>
      </c>
      <c r="G383" s="131">
        <f>IF(PT_kom!F387=0," ",PT_kom!F387)</f>
        <v>21</v>
      </c>
      <c r="H383" s="131">
        <f>IF(PT_kom!G387=0," ",PT_kom!G387)</f>
        <v>7</v>
      </c>
      <c r="I383" s="131">
        <f>IF(PT_kom!H387=0," ",PT_kom!H387)</f>
        <v>6</v>
      </c>
      <c r="J383" s="131">
        <f>IF(PT_kom!I387=0," ",PT_kom!I387)</f>
        <v>78</v>
      </c>
      <c r="K383" s="130" t="str">
        <f>IF(PT_kom!J387=0," ",PT_kom!J387)</f>
        <v xml:space="preserve"> </v>
      </c>
      <c r="L383" s="130" t="str">
        <f>IF(PT_kom!K387=0," ",PT_kom!K387)</f>
        <v>1865 Vågan (2004)</v>
      </c>
      <c r="M383" s="132">
        <f>IF(PT_kom!L387=0," ",PT_kom!L387)</f>
        <v>5.128205128205128E-2</v>
      </c>
      <c r="N383" s="132">
        <f>IF(PT_kom!M387=0," ",PT_kom!M387)</f>
        <v>0.42307692307692307</v>
      </c>
      <c r="O383" s="132">
        <f>IF(PT_kom!N387=0," ",PT_kom!N387)</f>
        <v>5.128205128205128E-2</v>
      </c>
      <c r="P383" s="132">
        <f>IF(PT_kom!O387=0," ",PT_kom!O387)</f>
        <v>3.8461538461538464E-2</v>
      </c>
      <c r="Q383" s="132">
        <f>IF(PT_kom!P387=0," ",PT_kom!P387)</f>
        <v>0.26923076923076922</v>
      </c>
      <c r="R383" s="132">
        <f>IF(PT_kom!Q387=0," ",PT_kom!Q387)</f>
        <v>8.9743589743589744E-2</v>
      </c>
      <c r="S383" s="132">
        <f>IF(PT_kom!R387=0," ",PT_kom!R387)</f>
        <v>7.6923076923076927E-2</v>
      </c>
      <c r="T383" s="132">
        <f>IF(PT_kom!S387=0," ",PT_kom!S387)</f>
        <v>1</v>
      </c>
      <c r="U383" s="60" t="str">
        <f>IF(PT_kom!T387=0," ",PT_kom!T387)</f>
        <v xml:space="preserve"> </v>
      </c>
    </row>
    <row r="384" spans="2:21">
      <c r="B384" s="130" t="str">
        <f>IF(PT_kom!A388=0," ",PT_kom!A388)</f>
        <v>1866 Hadsel (2006)</v>
      </c>
      <c r="C384" s="131" t="str">
        <f>IF(PT_kom!B388=0," ",PT_kom!B388)</f>
        <v xml:space="preserve"> </v>
      </c>
      <c r="D384" s="131">
        <f>IF(PT_kom!C388=0," ",PT_kom!C388)</f>
        <v>49</v>
      </c>
      <c r="E384" s="131">
        <f>IF(PT_kom!D388=0," ",PT_kom!D388)</f>
        <v>10</v>
      </c>
      <c r="F384" s="131">
        <f>IF(PT_kom!E388=0," ",PT_kom!E388)</f>
        <v>10</v>
      </c>
      <c r="G384" s="131">
        <f>IF(PT_kom!F388=0," ",PT_kom!F388)</f>
        <v>19</v>
      </c>
      <c r="H384" s="131">
        <f>IF(PT_kom!G388=0," ",PT_kom!G388)</f>
        <v>13</v>
      </c>
      <c r="I384" s="131">
        <f>IF(PT_kom!H388=0," ",PT_kom!H388)</f>
        <v>5</v>
      </c>
      <c r="J384" s="131">
        <f>IF(PT_kom!I388=0," ",PT_kom!I388)</f>
        <v>106</v>
      </c>
      <c r="K384" s="130" t="str">
        <f>IF(PT_kom!J388=0," ",PT_kom!J388)</f>
        <v xml:space="preserve"> </v>
      </c>
      <c r="L384" s="130" t="str">
        <f>IF(PT_kom!K388=0," ",PT_kom!K388)</f>
        <v>1866 Hadsel (2006)</v>
      </c>
      <c r="M384" s="132" t="str">
        <f>IF(PT_kom!L388=0," ",PT_kom!L388)</f>
        <v xml:space="preserve"> </v>
      </c>
      <c r="N384" s="132">
        <f>IF(PT_kom!M388=0," ",PT_kom!M388)</f>
        <v>0.46226415094339623</v>
      </c>
      <c r="O384" s="132">
        <f>IF(PT_kom!N388=0," ",PT_kom!N388)</f>
        <v>9.4339622641509441E-2</v>
      </c>
      <c r="P384" s="132">
        <f>IF(PT_kom!O388=0," ",PT_kom!O388)</f>
        <v>9.4339622641509441E-2</v>
      </c>
      <c r="Q384" s="132">
        <f>IF(PT_kom!P388=0," ",PT_kom!P388)</f>
        <v>0.17924528301886791</v>
      </c>
      <c r="R384" s="132">
        <f>IF(PT_kom!Q388=0," ",PT_kom!Q388)</f>
        <v>0.12264150943396226</v>
      </c>
      <c r="S384" s="132">
        <f>IF(PT_kom!R388=0," ",PT_kom!R388)</f>
        <v>4.716981132075472E-2</v>
      </c>
      <c r="T384" s="132">
        <f>IF(PT_kom!S388=0," ",PT_kom!S388)</f>
        <v>1</v>
      </c>
      <c r="U384" s="60" t="str">
        <f>IF(PT_kom!T388=0," ",PT_kom!T388)</f>
        <v xml:space="preserve"> </v>
      </c>
    </row>
    <row r="385" spans="2:21">
      <c r="B385" s="130" t="str">
        <f>IF(PT_kom!A389=0," ",PT_kom!A389)</f>
        <v>1867 Bø (2006)</v>
      </c>
      <c r="C385" s="131" t="str">
        <f>IF(PT_kom!B389=0," ",PT_kom!B389)</f>
        <v xml:space="preserve"> </v>
      </c>
      <c r="D385" s="131">
        <f>IF(PT_kom!C389=0," ",PT_kom!C389)</f>
        <v>47</v>
      </c>
      <c r="E385" s="131">
        <f>IF(PT_kom!D389=0," ",PT_kom!D389)</f>
        <v>17</v>
      </c>
      <c r="F385" s="131">
        <f>IF(PT_kom!E389=0," ",PT_kom!E389)</f>
        <v>4</v>
      </c>
      <c r="G385" s="131">
        <f>IF(PT_kom!F389=0," ",PT_kom!F389)</f>
        <v>26</v>
      </c>
      <c r="H385" s="131">
        <f>IF(PT_kom!G389=0," ",PT_kom!G389)</f>
        <v>4</v>
      </c>
      <c r="I385" s="131">
        <f>IF(PT_kom!H389=0," ",PT_kom!H389)</f>
        <v>2</v>
      </c>
      <c r="J385" s="131">
        <f>IF(PT_kom!I389=0," ",PT_kom!I389)</f>
        <v>100</v>
      </c>
      <c r="K385" s="130" t="str">
        <f>IF(PT_kom!J389=0," ",PT_kom!J389)</f>
        <v xml:space="preserve"> </v>
      </c>
      <c r="L385" s="130" t="str">
        <f>IF(PT_kom!K389=0," ",PT_kom!K389)</f>
        <v>1867 Bø (2006)</v>
      </c>
      <c r="M385" s="132" t="str">
        <f>IF(PT_kom!L389=0," ",PT_kom!L389)</f>
        <v xml:space="preserve"> </v>
      </c>
      <c r="N385" s="132">
        <f>IF(PT_kom!M389=0," ",PT_kom!M389)</f>
        <v>0.47</v>
      </c>
      <c r="O385" s="132">
        <f>IF(PT_kom!N389=0," ",PT_kom!N389)</f>
        <v>0.17</v>
      </c>
      <c r="P385" s="132">
        <f>IF(PT_kom!O389=0," ",PT_kom!O389)</f>
        <v>0.04</v>
      </c>
      <c r="Q385" s="132">
        <f>IF(PT_kom!P389=0," ",PT_kom!P389)</f>
        <v>0.26</v>
      </c>
      <c r="R385" s="132">
        <f>IF(PT_kom!Q389=0," ",PT_kom!Q389)</f>
        <v>0.04</v>
      </c>
      <c r="S385" s="132">
        <f>IF(PT_kom!R389=0," ",PT_kom!R389)</f>
        <v>0.02</v>
      </c>
      <c r="T385" s="132">
        <f>IF(PT_kom!S389=0," ",PT_kom!S389)</f>
        <v>1</v>
      </c>
      <c r="U385" s="60" t="str">
        <f>IF(PT_kom!T389=0," ",PT_kom!T389)</f>
        <v xml:space="preserve"> </v>
      </c>
    </row>
    <row r="386" spans="2:21">
      <c r="B386" s="130" t="str">
        <f>IF(PT_kom!A390=0," ",PT_kom!A390)</f>
        <v>1868 Øksnes (2008)</v>
      </c>
      <c r="C386" s="131" t="str">
        <f>IF(PT_kom!B390=0," ",PT_kom!B390)</f>
        <v xml:space="preserve"> </v>
      </c>
      <c r="D386" s="131">
        <f>IF(PT_kom!C390=0," ",PT_kom!C390)</f>
        <v>16</v>
      </c>
      <c r="E386" s="131">
        <f>IF(PT_kom!D390=0," ",PT_kom!D390)</f>
        <v>3</v>
      </c>
      <c r="F386" s="131">
        <f>IF(PT_kom!E390=0," ",PT_kom!E390)</f>
        <v>2</v>
      </c>
      <c r="G386" s="131">
        <f>IF(PT_kom!F390=0," ",PT_kom!F390)</f>
        <v>4</v>
      </c>
      <c r="H386" s="131">
        <f>IF(PT_kom!G390=0," ",PT_kom!G390)</f>
        <v>8</v>
      </c>
      <c r="I386" s="131">
        <f>IF(PT_kom!H390=0," ",PT_kom!H390)</f>
        <v>3</v>
      </c>
      <c r="J386" s="131">
        <f>IF(PT_kom!I390=0," ",PT_kom!I390)</f>
        <v>36</v>
      </c>
      <c r="K386" s="130" t="str">
        <f>IF(PT_kom!J390=0," ",PT_kom!J390)</f>
        <v xml:space="preserve"> </v>
      </c>
      <c r="L386" s="130" t="str">
        <f>IF(PT_kom!K390=0," ",PT_kom!K390)</f>
        <v>1868 Øksnes (2008)</v>
      </c>
      <c r="M386" s="132" t="str">
        <f>IF(PT_kom!L390=0," ",PT_kom!L390)</f>
        <v xml:space="preserve"> </v>
      </c>
      <c r="N386" s="132">
        <f>IF(PT_kom!M390=0," ",PT_kom!M390)</f>
        <v>0.44444444444444442</v>
      </c>
      <c r="O386" s="132">
        <f>IF(PT_kom!N390=0," ",PT_kom!N390)</f>
        <v>8.3333333333333329E-2</v>
      </c>
      <c r="P386" s="132">
        <f>IF(PT_kom!O390=0," ",PT_kom!O390)</f>
        <v>5.5555555555555552E-2</v>
      </c>
      <c r="Q386" s="132">
        <f>IF(PT_kom!P390=0," ",PT_kom!P390)</f>
        <v>0.1111111111111111</v>
      </c>
      <c r="R386" s="132">
        <f>IF(PT_kom!Q390=0," ",PT_kom!Q390)</f>
        <v>0.22222222222222221</v>
      </c>
      <c r="S386" s="132">
        <f>IF(PT_kom!R390=0," ",PT_kom!R390)</f>
        <v>8.3333333333333329E-2</v>
      </c>
      <c r="T386" s="132">
        <f>IF(PT_kom!S390=0," ",PT_kom!S390)</f>
        <v>1</v>
      </c>
      <c r="U386" s="60" t="str">
        <f>IF(PT_kom!T390=0," ",PT_kom!T390)</f>
        <v xml:space="preserve"> </v>
      </c>
    </row>
    <row r="387" spans="2:21">
      <c r="B387" s="130" t="str">
        <f>IF(PT_kom!A391=0," ",PT_kom!A391)</f>
        <v>1870 Sortland (2006)</v>
      </c>
      <c r="C387" s="131">
        <f>IF(PT_kom!B391=0," ",PT_kom!B391)</f>
        <v>13</v>
      </c>
      <c r="D387" s="131">
        <f>IF(PT_kom!C391=0," ",PT_kom!C391)</f>
        <v>63</v>
      </c>
      <c r="E387" s="131">
        <f>IF(PT_kom!D391=0," ",PT_kom!D391)</f>
        <v>7</v>
      </c>
      <c r="F387" s="131">
        <f>IF(PT_kom!E391=0," ",PT_kom!E391)</f>
        <v>20</v>
      </c>
      <c r="G387" s="131">
        <f>IF(PT_kom!F391=0," ",PT_kom!F391)</f>
        <v>19</v>
      </c>
      <c r="H387" s="131">
        <f>IF(PT_kom!G391=0," ",PT_kom!G391)</f>
        <v>12</v>
      </c>
      <c r="I387" s="131">
        <f>IF(PT_kom!H391=0," ",PT_kom!H391)</f>
        <v>15</v>
      </c>
      <c r="J387" s="131">
        <f>IF(PT_kom!I391=0," ",PT_kom!I391)</f>
        <v>149</v>
      </c>
      <c r="K387" s="130" t="str">
        <f>IF(PT_kom!J391=0," ",PT_kom!J391)</f>
        <v xml:space="preserve"> </v>
      </c>
      <c r="L387" s="130" t="str">
        <f>IF(PT_kom!K391=0," ",PT_kom!K391)</f>
        <v>1870 Sortland (2006)</v>
      </c>
      <c r="M387" s="132">
        <f>IF(PT_kom!L391=0," ",PT_kom!L391)</f>
        <v>8.7248322147651006E-2</v>
      </c>
      <c r="N387" s="132">
        <f>IF(PT_kom!M391=0," ",PT_kom!M391)</f>
        <v>0.42281879194630873</v>
      </c>
      <c r="O387" s="132">
        <f>IF(PT_kom!N391=0," ",PT_kom!N391)</f>
        <v>4.6979865771812082E-2</v>
      </c>
      <c r="P387" s="132">
        <f>IF(PT_kom!O391=0," ",PT_kom!O391)</f>
        <v>0.13422818791946309</v>
      </c>
      <c r="Q387" s="132">
        <f>IF(PT_kom!P391=0," ",PT_kom!P391)</f>
        <v>0.12751677852348994</v>
      </c>
      <c r="R387" s="132">
        <f>IF(PT_kom!Q391=0," ",PT_kom!Q391)</f>
        <v>8.0536912751677847E-2</v>
      </c>
      <c r="S387" s="132">
        <f>IF(PT_kom!R391=0," ",PT_kom!R391)</f>
        <v>0.10067114093959731</v>
      </c>
      <c r="T387" s="132">
        <f>IF(PT_kom!S391=0," ",PT_kom!S391)</f>
        <v>1</v>
      </c>
      <c r="U387" s="60" t="str">
        <f>IF(PT_kom!T391=0," ",PT_kom!T391)</f>
        <v xml:space="preserve"> </v>
      </c>
    </row>
    <row r="388" spans="2:21">
      <c r="B388" s="130" t="str">
        <f>IF(PT_kom!A392=0," ",PT_kom!A392)</f>
        <v>1871 Andøy (2008)</v>
      </c>
      <c r="C388" s="131">
        <f>IF(PT_kom!B392=0," ",PT_kom!B392)</f>
        <v>1</v>
      </c>
      <c r="D388" s="131">
        <f>IF(PT_kom!C392=0," ",PT_kom!C392)</f>
        <v>7</v>
      </c>
      <c r="E388" s="131">
        <f>IF(PT_kom!D392=0," ",PT_kom!D392)</f>
        <v>2</v>
      </c>
      <c r="F388" s="131">
        <f>IF(PT_kom!E392=0," ",PT_kom!E392)</f>
        <v>3</v>
      </c>
      <c r="G388" s="131">
        <f>IF(PT_kom!F392=0," ",PT_kom!F392)</f>
        <v>2</v>
      </c>
      <c r="H388" s="131">
        <f>IF(PT_kom!G392=0," ",PT_kom!G392)</f>
        <v>36</v>
      </c>
      <c r="I388" s="131">
        <f>IF(PT_kom!H392=0," ",PT_kom!H392)</f>
        <v>27</v>
      </c>
      <c r="J388" s="131">
        <f>IF(PT_kom!I392=0," ",PT_kom!I392)</f>
        <v>78</v>
      </c>
      <c r="K388" s="130" t="str">
        <f>IF(PT_kom!J392=0," ",PT_kom!J392)</f>
        <v xml:space="preserve"> </v>
      </c>
      <c r="L388" s="130" t="str">
        <f>IF(PT_kom!K392=0," ",PT_kom!K392)</f>
        <v>1871 Andøy (2008)</v>
      </c>
      <c r="M388" s="132">
        <f>IF(PT_kom!L392=0," ",PT_kom!L392)</f>
        <v>1.282051282051282E-2</v>
      </c>
      <c r="N388" s="132">
        <f>IF(PT_kom!M392=0," ",PT_kom!M392)</f>
        <v>8.9743589743589744E-2</v>
      </c>
      <c r="O388" s="132">
        <f>IF(PT_kom!N392=0," ",PT_kom!N392)</f>
        <v>2.564102564102564E-2</v>
      </c>
      <c r="P388" s="132">
        <f>IF(PT_kom!O392=0," ",PT_kom!O392)</f>
        <v>3.8461538461538464E-2</v>
      </c>
      <c r="Q388" s="132">
        <f>IF(PT_kom!P392=0," ",PT_kom!P392)</f>
        <v>2.564102564102564E-2</v>
      </c>
      <c r="R388" s="132">
        <f>IF(PT_kom!Q392=0," ",PT_kom!Q392)</f>
        <v>0.46153846153846156</v>
      </c>
      <c r="S388" s="132">
        <f>IF(PT_kom!R392=0," ",PT_kom!R392)</f>
        <v>0.34615384615384615</v>
      </c>
      <c r="T388" s="132">
        <f>IF(PT_kom!S392=0," ",PT_kom!S392)</f>
        <v>1</v>
      </c>
      <c r="U388" s="60" t="str">
        <f>IF(PT_kom!T392=0," ",PT_kom!T392)</f>
        <v xml:space="preserve"> </v>
      </c>
    </row>
    <row r="389" spans="2:21">
      <c r="B389" s="130" t="str">
        <f>IF(PT_kom!A393=0," ",PT_kom!A393)</f>
        <v>1874 Moskenes (2004)</v>
      </c>
      <c r="C389" s="131" t="str">
        <f>IF(PT_kom!B393=0," ",PT_kom!B393)</f>
        <v xml:space="preserve"> </v>
      </c>
      <c r="D389" s="131">
        <f>IF(PT_kom!C393=0," ",PT_kom!C393)</f>
        <v>1</v>
      </c>
      <c r="E389" s="131" t="str">
        <f>IF(PT_kom!D393=0," ",PT_kom!D393)</f>
        <v xml:space="preserve"> </v>
      </c>
      <c r="F389" s="131" t="str">
        <f>IF(PT_kom!E393=0," ",PT_kom!E393)</f>
        <v xml:space="preserve"> </v>
      </c>
      <c r="G389" s="131">
        <f>IF(PT_kom!F393=0," ",PT_kom!F393)</f>
        <v>1</v>
      </c>
      <c r="H389" s="131" t="str">
        <f>IF(PT_kom!G393=0," ",PT_kom!G393)</f>
        <v xml:space="preserve"> </v>
      </c>
      <c r="I389" s="131" t="str">
        <f>IF(PT_kom!H393=0," ",PT_kom!H393)</f>
        <v xml:space="preserve"> </v>
      </c>
      <c r="J389" s="131">
        <f>IF(PT_kom!I393=0," ",PT_kom!I393)</f>
        <v>2</v>
      </c>
      <c r="K389" s="130" t="str">
        <f>IF(PT_kom!J393=0," ",PT_kom!J393)</f>
        <v xml:space="preserve"> </v>
      </c>
      <c r="L389" s="130" t="str">
        <f>IF(PT_kom!K393=0," ",PT_kom!K393)</f>
        <v>1874 Moskenes (2004)</v>
      </c>
      <c r="M389" s="132" t="str">
        <f>IF(PT_kom!L393=0," ",PT_kom!L393)</f>
        <v xml:space="preserve"> </v>
      </c>
      <c r="N389" s="132">
        <f>IF(PT_kom!M393=0," ",PT_kom!M393)</f>
        <v>0.5</v>
      </c>
      <c r="O389" s="132" t="str">
        <f>IF(PT_kom!N393=0," ",PT_kom!N393)</f>
        <v xml:space="preserve"> </v>
      </c>
      <c r="P389" s="132" t="str">
        <f>IF(PT_kom!O393=0," ",PT_kom!O393)</f>
        <v xml:space="preserve"> </v>
      </c>
      <c r="Q389" s="132">
        <f>IF(PT_kom!P393=0," ",PT_kom!P393)</f>
        <v>0.5</v>
      </c>
      <c r="R389" s="132" t="str">
        <f>IF(PT_kom!Q393=0," ",PT_kom!Q393)</f>
        <v xml:space="preserve"> </v>
      </c>
      <c r="S389" s="132" t="str">
        <f>IF(PT_kom!R393=0," ",PT_kom!R393)</f>
        <v xml:space="preserve"> </v>
      </c>
      <c r="T389" s="132">
        <f>IF(PT_kom!S393=0," ",PT_kom!S393)</f>
        <v>1</v>
      </c>
      <c r="U389" s="60" t="str">
        <f>IF(PT_kom!T393=0," ",PT_kom!T393)</f>
        <v xml:space="preserve"> </v>
      </c>
    </row>
    <row r="390" spans="2:21">
      <c r="B390" s="130" t="str">
        <f>IF(PT_kom!A394=0," ",PT_kom!A394)</f>
        <v>1902 Tromsø (2007)</v>
      </c>
      <c r="C390" s="131">
        <f>IF(PT_kom!B394=0," ",PT_kom!B394)</f>
        <v>67</v>
      </c>
      <c r="D390" s="131">
        <f>IF(PT_kom!C394=0," ",PT_kom!C394)</f>
        <v>229</v>
      </c>
      <c r="E390" s="131">
        <f>IF(PT_kom!D394=0," ",PT_kom!D394)</f>
        <v>51</v>
      </c>
      <c r="F390" s="131">
        <f>IF(PT_kom!E394=0," ",PT_kom!E394)</f>
        <v>103</v>
      </c>
      <c r="G390" s="131">
        <f>IF(PT_kom!F394=0," ",PT_kom!F394)</f>
        <v>40</v>
      </c>
      <c r="H390" s="131">
        <f>IF(PT_kom!G394=0," ",PT_kom!G394)</f>
        <v>3</v>
      </c>
      <c r="I390" s="131">
        <f>IF(PT_kom!H394=0," ",PT_kom!H394)</f>
        <v>12</v>
      </c>
      <c r="J390" s="131">
        <f>IF(PT_kom!I394=0," ",PT_kom!I394)</f>
        <v>505</v>
      </c>
      <c r="K390" s="130" t="str">
        <f>IF(PT_kom!J394=0," ",PT_kom!J394)</f>
        <v xml:space="preserve"> </v>
      </c>
      <c r="L390" s="130" t="str">
        <f>IF(PT_kom!K394=0," ",PT_kom!K394)</f>
        <v>1902 Tromsø (2007)</v>
      </c>
      <c r="M390" s="132">
        <f>IF(PT_kom!L394=0," ",PT_kom!L394)</f>
        <v>0.13267326732673268</v>
      </c>
      <c r="N390" s="132">
        <f>IF(PT_kom!M394=0," ",PT_kom!M394)</f>
        <v>0.45346534653465348</v>
      </c>
      <c r="O390" s="132">
        <f>IF(PT_kom!N394=0," ",PT_kom!N394)</f>
        <v>0.100990099009901</v>
      </c>
      <c r="P390" s="132">
        <f>IF(PT_kom!O394=0," ",PT_kom!O394)</f>
        <v>0.20396039603960395</v>
      </c>
      <c r="Q390" s="132">
        <f>IF(PT_kom!P394=0," ",PT_kom!P394)</f>
        <v>7.9207920792079209E-2</v>
      </c>
      <c r="R390" s="132">
        <f>IF(PT_kom!Q394=0," ",PT_kom!Q394)</f>
        <v>5.9405940594059407E-3</v>
      </c>
      <c r="S390" s="132">
        <f>IF(PT_kom!R394=0," ",PT_kom!R394)</f>
        <v>2.3762376237623763E-2</v>
      </c>
      <c r="T390" s="132">
        <f>IF(PT_kom!S394=0," ",PT_kom!S394)</f>
        <v>1</v>
      </c>
      <c r="U390" s="60" t="str">
        <f>IF(PT_kom!T394=0," ",PT_kom!T394)</f>
        <v xml:space="preserve"> </v>
      </c>
    </row>
    <row r="391" spans="2:21">
      <c r="B391" s="130" t="str">
        <f>IF(PT_kom!A395=0," ",PT_kom!A395)</f>
        <v>1903 Harstad (2001)</v>
      </c>
      <c r="C391" s="131">
        <f>IF(PT_kom!B395=0," ",PT_kom!B395)</f>
        <v>47</v>
      </c>
      <c r="D391" s="131">
        <f>IF(PT_kom!C395=0," ",PT_kom!C395)</f>
        <v>149</v>
      </c>
      <c r="E391" s="131">
        <f>IF(PT_kom!D395=0," ",PT_kom!D395)</f>
        <v>34</v>
      </c>
      <c r="F391" s="131">
        <f>IF(PT_kom!E395=0," ",PT_kom!E395)</f>
        <v>99</v>
      </c>
      <c r="G391" s="131">
        <f>IF(PT_kom!F395=0," ",PT_kom!F395)</f>
        <v>25</v>
      </c>
      <c r="H391" s="131">
        <f>IF(PT_kom!G395=0," ",PT_kom!G395)</f>
        <v>8</v>
      </c>
      <c r="I391" s="131">
        <f>IF(PT_kom!H395=0," ",PT_kom!H395)</f>
        <v>97</v>
      </c>
      <c r="J391" s="131">
        <f>IF(PT_kom!I395=0," ",PT_kom!I395)</f>
        <v>459</v>
      </c>
      <c r="K391" s="130" t="str">
        <f>IF(PT_kom!J395=0," ",PT_kom!J395)</f>
        <v xml:space="preserve"> </v>
      </c>
      <c r="L391" s="130" t="str">
        <f>IF(PT_kom!K395=0," ",PT_kom!K395)</f>
        <v>1903 Harstad (2001)</v>
      </c>
      <c r="M391" s="132">
        <f>IF(PT_kom!L395=0," ",PT_kom!L395)</f>
        <v>0.10239651416122005</v>
      </c>
      <c r="N391" s="132">
        <f>IF(PT_kom!M395=0," ",PT_kom!M395)</f>
        <v>0.32461873638344224</v>
      </c>
      <c r="O391" s="132">
        <f>IF(PT_kom!N395=0," ",PT_kom!N395)</f>
        <v>7.407407407407407E-2</v>
      </c>
      <c r="P391" s="132">
        <f>IF(PT_kom!O395=0," ",PT_kom!O395)</f>
        <v>0.21568627450980393</v>
      </c>
      <c r="Q391" s="132">
        <f>IF(PT_kom!P395=0," ",PT_kom!P395)</f>
        <v>5.4466230936819175E-2</v>
      </c>
      <c r="R391" s="132">
        <f>IF(PT_kom!Q395=0," ",PT_kom!Q395)</f>
        <v>1.7429193899782137E-2</v>
      </c>
      <c r="S391" s="132">
        <f>IF(PT_kom!R395=0," ",PT_kom!R395)</f>
        <v>0.2113289760348584</v>
      </c>
      <c r="T391" s="132">
        <f>IF(PT_kom!S395=0," ",PT_kom!S395)</f>
        <v>1</v>
      </c>
      <c r="U391" s="60" t="str">
        <f>IF(PT_kom!T395=0," ",PT_kom!T395)</f>
        <v xml:space="preserve"> </v>
      </c>
    </row>
    <row r="392" spans="2:21">
      <c r="B392" s="130" t="str">
        <f>IF(PT_kom!A396=0," ",PT_kom!A396)</f>
        <v>1911 Kvæfjord (2004)</v>
      </c>
      <c r="C392" s="131">
        <f>IF(PT_kom!B396=0," ",PT_kom!B396)</f>
        <v>13</v>
      </c>
      <c r="D392" s="131">
        <f>IF(PT_kom!C396=0," ",PT_kom!C396)</f>
        <v>10</v>
      </c>
      <c r="E392" s="131">
        <f>IF(PT_kom!D396=0," ",PT_kom!D396)</f>
        <v>7</v>
      </c>
      <c r="F392" s="131">
        <f>IF(PT_kom!E396=0," ",PT_kom!E396)</f>
        <v>16</v>
      </c>
      <c r="G392" s="131">
        <f>IF(PT_kom!F396=0," ",PT_kom!F396)</f>
        <v>7</v>
      </c>
      <c r="H392" s="131">
        <f>IF(PT_kom!G396=0," ",PT_kom!G396)</f>
        <v>2</v>
      </c>
      <c r="I392" s="131">
        <f>IF(PT_kom!H396=0," ",PT_kom!H396)</f>
        <v>3</v>
      </c>
      <c r="J392" s="131">
        <f>IF(PT_kom!I396=0," ",PT_kom!I396)</f>
        <v>58</v>
      </c>
      <c r="K392" s="130" t="str">
        <f>IF(PT_kom!J396=0," ",PT_kom!J396)</f>
        <v xml:space="preserve"> </v>
      </c>
      <c r="L392" s="130" t="str">
        <f>IF(PT_kom!K396=0," ",PT_kom!K396)</f>
        <v>1911 Kvæfjord (2004)</v>
      </c>
      <c r="M392" s="132">
        <f>IF(PT_kom!L396=0," ",PT_kom!L396)</f>
        <v>0.22413793103448276</v>
      </c>
      <c r="N392" s="132">
        <f>IF(PT_kom!M396=0," ",PT_kom!M396)</f>
        <v>0.17241379310344829</v>
      </c>
      <c r="O392" s="132">
        <f>IF(PT_kom!N396=0," ",PT_kom!N396)</f>
        <v>0.1206896551724138</v>
      </c>
      <c r="P392" s="132">
        <f>IF(PT_kom!O396=0," ",PT_kom!O396)</f>
        <v>0.27586206896551724</v>
      </c>
      <c r="Q392" s="132">
        <f>IF(PT_kom!P396=0," ",PT_kom!P396)</f>
        <v>0.1206896551724138</v>
      </c>
      <c r="R392" s="132">
        <f>IF(PT_kom!Q396=0," ",PT_kom!Q396)</f>
        <v>3.4482758620689655E-2</v>
      </c>
      <c r="S392" s="132">
        <f>IF(PT_kom!R396=0," ",PT_kom!R396)</f>
        <v>5.1724137931034482E-2</v>
      </c>
      <c r="T392" s="132">
        <f>IF(PT_kom!S396=0," ",PT_kom!S396)</f>
        <v>1</v>
      </c>
      <c r="U392" s="60" t="str">
        <f>IF(PT_kom!T396=0," ",PT_kom!T396)</f>
        <v xml:space="preserve"> </v>
      </c>
    </row>
    <row r="393" spans="2:21">
      <c r="B393" s="130" t="str">
        <f>IF(PT_kom!A397=0," ",PT_kom!A397)</f>
        <v>1913 Skånland (2008)</v>
      </c>
      <c r="C393" s="131" t="str">
        <f>IF(PT_kom!B397=0," ",PT_kom!B397)</f>
        <v xml:space="preserve"> </v>
      </c>
      <c r="D393" s="131">
        <f>IF(PT_kom!C397=0," ",PT_kom!C397)</f>
        <v>20</v>
      </c>
      <c r="E393" s="131">
        <f>IF(PT_kom!D397=0," ",PT_kom!D397)</f>
        <v>2</v>
      </c>
      <c r="F393" s="131">
        <f>IF(PT_kom!E397=0," ",PT_kom!E397)</f>
        <v>1</v>
      </c>
      <c r="G393" s="131">
        <f>IF(PT_kom!F397=0," ",PT_kom!F397)</f>
        <v>5</v>
      </c>
      <c r="H393" s="131">
        <f>IF(PT_kom!G397=0," ",PT_kom!G397)</f>
        <v>3</v>
      </c>
      <c r="I393" s="131">
        <f>IF(PT_kom!H397=0," ",PT_kom!H397)</f>
        <v>8</v>
      </c>
      <c r="J393" s="131">
        <f>IF(PT_kom!I397=0," ",PT_kom!I397)</f>
        <v>39</v>
      </c>
      <c r="K393" s="130" t="str">
        <f>IF(PT_kom!J397=0," ",PT_kom!J397)</f>
        <v xml:space="preserve"> </v>
      </c>
      <c r="L393" s="130" t="str">
        <f>IF(PT_kom!K397=0," ",PT_kom!K397)</f>
        <v>1913 Skånland (2008)</v>
      </c>
      <c r="M393" s="132" t="str">
        <f>IF(PT_kom!L397=0," ",PT_kom!L397)</f>
        <v xml:space="preserve"> </v>
      </c>
      <c r="N393" s="132">
        <f>IF(PT_kom!M397=0," ",PT_kom!M397)</f>
        <v>0.51282051282051277</v>
      </c>
      <c r="O393" s="132">
        <f>IF(PT_kom!N397=0," ",PT_kom!N397)</f>
        <v>5.128205128205128E-2</v>
      </c>
      <c r="P393" s="132">
        <f>IF(PT_kom!O397=0," ",PT_kom!O397)</f>
        <v>2.564102564102564E-2</v>
      </c>
      <c r="Q393" s="132">
        <f>IF(PT_kom!P397=0," ",PT_kom!P397)</f>
        <v>0.12820512820512819</v>
      </c>
      <c r="R393" s="132">
        <f>IF(PT_kom!Q397=0," ",PT_kom!Q397)</f>
        <v>7.6923076923076927E-2</v>
      </c>
      <c r="S393" s="132">
        <f>IF(PT_kom!R397=0," ",PT_kom!R397)</f>
        <v>0.20512820512820512</v>
      </c>
      <c r="T393" s="132">
        <f>IF(PT_kom!S397=0," ",PT_kom!S397)</f>
        <v>1</v>
      </c>
      <c r="U393" s="60" t="str">
        <f>IF(PT_kom!T397=0," ",PT_kom!T397)</f>
        <v xml:space="preserve"> </v>
      </c>
    </row>
    <row r="394" spans="2:21">
      <c r="B394" s="130" t="str">
        <f>IF(PT_kom!A398=0," ",PT_kom!A398)</f>
        <v>1917 Ibestad (2006)</v>
      </c>
      <c r="C394" s="131">
        <f>IF(PT_kom!B398=0," ",PT_kom!B398)</f>
        <v>1</v>
      </c>
      <c r="D394" s="131">
        <f>IF(PT_kom!C398=0," ",PT_kom!C398)</f>
        <v>11</v>
      </c>
      <c r="E394" s="131">
        <f>IF(PT_kom!D398=0," ",PT_kom!D398)</f>
        <v>7</v>
      </c>
      <c r="F394" s="131">
        <f>IF(PT_kom!E398=0," ",PT_kom!E398)</f>
        <v>1</v>
      </c>
      <c r="G394" s="131">
        <f>IF(PT_kom!F398=0," ",PT_kom!F398)</f>
        <v>6</v>
      </c>
      <c r="H394" s="131">
        <f>IF(PT_kom!G398=0," ",PT_kom!G398)</f>
        <v>3</v>
      </c>
      <c r="I394" s="131">
        <f>IF(PT_kom!H398=0," ",PT_kom!H398)</f>
        <v>4</v>
      </c>
      <c r="J394" s="131">
        <f>IF(PT_kom!I398=0," ",PT_kom!I398)</f>
        <v>33</v>
      </c>
      <c r="K394" s="130" t="str">
        <f>IF(PT_kom!J398=0," ",PT_kom!J398)</f>
        <v xml:space="preserve"> </v>
      </c>
      <c r="L394" s="130" t="str">
        <f>IF(PT_kom!K398=0," ",PT_kom!K398)</f>
        <v>1917 Ibestad (2006)</v>
      </c>
      <c r="M394" s="132">
        <f>IF(PT_kom!L398=0," ",PT_kom!L398)</f>
        <v>3.0303030303030304E-2</v>
      </c>
      <c r="N394" s="132">
        <f>IF(PT_kom!M398=0," ",PT_kom!M398)</f>
        <v>0.33333333333333331</v>
      </c>
      <c r="O394" s="132">
        <f>IF(PT_kom!N398=0," ",PT_kom!N398)</f>
        <v>0.21212121212121213</v>
      </c>
      <c r="P394" s="132">
        <f>IF(PT_kom!O398=0," ",PT_kom!O398)</f>
        <v>3.0303030303030304E-2</v>
      </c>
      <c r="Q394" s="132">
        <f>IF(PT_kom!P398=0," ",PT_kom!P398)</f>
        <v>0.18181818181818182</v>
      </c>
      <c r="R394" s="132">
        <f>IF(PT_kom!Q398=0," ",PT_kom!Q398)</f>
        <v>9.0909090909090912E-2</v>
      </c>
      <c r="S394" s="132">
        <f>IF(PT_kom!R398=0," ",PT_kom!R398)</f>
        <v>0.12121212121212122</v>
      </c>
      <c r="T394" s="132">
        <f>IF(PT_kom!S398=0," ",PT_kom!S398)</f>
        <v>1</v>
      </c>
      <c r="U394" s="60" t="str">
        <f>IF(PT_kom!T398=0," ",PT_kom!T398)</f>
        <v xml:space="preserve"> </v>
      </c>
    </row>
    <row r="395" spans="2:21">
      <c r="B395" s="130" t="str">
        <f>IF(PT_kom!A399=0," ",PT_kom!A399)</f>
        <v>1919 Gratangen (2006)</v>
      </c>
      <c r="C395" s="131" t="str">
        <f>IF(PT_kom!B399=0," ",PT_kom!B399)</f>
        <v xml:space="preserve"> </v>
      </c>
      <c r="D395" s="131">
        <f>IF(PT_kom!C399=0," ",PT_kom!C399)</f>
        <v>11</v>
      </c>
      <c r="E395" s="131">
        <f>IF(PT_kom!D399=0," ",PT_kom!D399)</f>
        <v>3</v>
      </c>
      <c r="F395" s="131">
        <f>IF(PT_kom!E399=0," ",PT_kom!E399)</f>
        <v>7</v>
      </c>
      <c r="G395" s="131">
        <f>IF(PT_kom!F399=0," ",PT_kom!F399)</f>
        <v>1</v>
      </c>
      <c r="H395" s="131" t="str">
        <f>IF(PT_kom!G399=0," ",PT_kom!G399)</f>
        <v xml:space="preserve"> </v>
      </c>
      <c r="I395" s="131">
        <f>IF(PT_kom!H399=0," ",PT_kom!H399)</f>
        <v>2</v>
      </c>
      <c r="J395" s="131">
        <f>IF(PT_kom!I399=0," ",PT_kom!I399)</f>
        <v>24</v>
      </c>
      <c r="K395" s="130" t="str">
        <f>IF(PT_kom!J399=0," ",PT_kom!J399)</f>
        <v xml:space="preserve"> </v>
      </c>
      <c r="L395" s="130" t="str">
        <f>IF(PT_kom!K399=0," ",PT_kom!K399)</f>
        <v>1919 Gratangen (2006)</v>
      </c>
      <c r="M395" s="132" t="str">
        <f>IF(PT_kom!L399=0," ",PT_kom!L399)</f>
        <v xml:space="preserve"> </v>
      </c>
      <c r="N395" s="132">
        <f>IF(PT_kom!M399=0," ",PT_kom!M399)</f>
        <v>0.45833333333333331</v>
      </c>
      <c r="O395" s="132">
        <f>IF(PT_kom!N399=0," ",PT_kom!N399)</f>
        <v>0.125</v>
      </c>
      <c r="P395" s="132">
        <f>IF(PT_kom!O399=0," ",PT_kom!O399)</f>
        <v>0.29166666666666669</v>
      </c>
      <c r="Q395" s="132">
        <f>IF(PT_kom!P399=0," ",PT_kom!P399)</f>
        <v>4.1666666666666664E-2</v>
      </c>
      <c r="R395" s="132" t="str">
        <f>IF(PT_kom!Q399=0," ",PT_kom!Q399)</f>
        <v xml:space="preserve"> </v>
      </c>
      <c r="S395" s="132">
        <f>IF(PT_kom!R399=0," ",PT_kom!R399)</f>
        <v>8.3333333333333329E-2</v>
      </c>
      <c r="T395" s="132">
        <f>IF(PT_kom!S399=0," ",PT_kom!S399)</f>
        <v>1</v>
      </c>
      <c r="U395" s="60" t="str">
        <f>IF(PT_kom!T399=0," ",PT_kom!T399)</f>
        <v xml:space="preserve"> </v>
      </c>
    </row>
    <row r="396" spans="2:21">
      <c r="B396" s="130" t="str">
        <f>IF(PT_kom!A400=0," ",PT_kom!A400)</f>
        <v>1920 Lavangen (2004)</v>
      </c>
      <c r="C396" s="131">
        <f>IF(PT_kom!B400=0," ",PT_kom!B400)</f>
        <v>6</v>
      </c>
      <c r="D396" s="131">
        <f>IF(PT_kom!C400=0," ",PT_kom!C400)</f>
        <v>12</v>
      </c>
      <c r="E396" s="131">
        <f>IF(PT_kom!D400=0," ",PT_kom!D400)</f>
        <v>8</v>
      </c>
      <c r="F396" s="131">
        <f>IF(PT_kom!E400=0," ",PT_kom!E400)</f>
        <v>9</v>
      </c>
      <c r="G396" s="131">
        <f>IF(PT_kom!F400=0," ",PT_kom!F400)</f>
        <v>3</v>
      </c>
      <c r="H396" s="131">
        <f>IF(PT_kom!G400=0," ",PT_kom!G400)</f>
        <v>2</v>
      </c>
      <c r="I396" s="131">
        <f>IF(PT_kom!H400=0," ",PT_kom!H400)</f>
        <v>2</v>
      </c>
      <c r="J396" s="131">
        <f>IF(PT_kom!I400=0," ",PT_kom!I400)</f>
        <v>42</v>
      </c>
      <c r="K396" s="130" t="str">
        <f>IF(PT_kom!J400=0," ",PT_kom!J400)</f>
        <v xml:space="preserve"> </v>
      </c>
      <c r="L396" s="130" t="str">
        <f>IF(PT_kom!K400=0," ",PT_kom!K400)</f>
        <v>1920 Lavangen (2004)</v>
      </c>
      <c r="M396" s="132">
        <f>IF(PT_kom!L400=0," ",PT_kom!L400)</f>
        <v>0.14285714285714285</v>
      </c>
      <c r="N396" s="132">
        <f>IF(PT_kom!M400=0," ",PT_kom!M400)</f>
        <v>0.2857142857142857</v>
      </c>
      <c r="O396" s="132">
        <f>IF(PT_kom!N400=0," ",PT_kom!N400)</f>
        <v>0.19047619047619047</v>
      </c>
      <c r="P396" s="132">
        <f>IF(PT_kom!O400=0," ",PT_kom!O400)</f>
        <v>0.21428571428571427</v>
      </c>
      <c r="Q396" s="132">
        <f>IF(PT_kom!P400=0," ",PT_kom!P400)</f>
        <v>7.1428571428571425E-2</v>
      </c>
      <c r="R396" s="132">
        <f>IF(PT_kom!Q400=0," ",PT_kom!Q400)</f>
        <v>4.7619047619047616E-2</v>
      </c>
      <c r="S396" s="132">
        <f>IF(PT_kom!R400=0," ",PT_kom!R400)</f>
        <v>4.7619047619047616E-2</v>
      </c>
      <c r="T396" s="132">
        <f>IF(PT_kom!S400=0," ",PT_kom!S400)</f>
        <v>1</v>
      </c>
      <c r="U396" s="60" t="str">
        <f>IF(PT_kom!T400=0," ",PT_kom!T400)</f>
        <v xml:space="preserve"> </v>
      </c>
    </row>
    <row r="397" spans="2:21">
      <c r="B397" s="130" t="str">
        <f>IF(PT_kom!A401=0," ",PT_kom!A401)</f>
        <v>1922 Bardu (2004)</v>
      </c>
      <c r="C397" s="131">
        <f>IF(PT_kom!B401=0," ",PT_kom!B401)</f>
        <v>14</v>
      </c>
      <c r="D397" s="131">
        <f>IF(PT_kom!C401=0," ",PT_kom!C401)</f>
        <v>32</v>
      </c>
      <c r="E397" s="131">
        <f>IF(PT_kom!D401=0," ",PT_kom!D401)</f>
        <v>1</v>
      </c>
      <c r="F397" s="131">
        <f>IF(PT_kom!E401=0," ",PT_kom!E401)</f>
        <v>32</v>
      </c>
      <c r="G397" s="131">
        <f>IF(PT_kom!F401=0," ",PT_kom!F401)</f>
        <v>21</v>
      </c>
      <c r="H397" s="131">
        <f>IF(PT_kom!G401=0," ",PT_kom!G401)</f>
        <v>28</v>
      </c>
      <c r="I397" s="131">
        <f>IF(PT_kom!H401=0," ",PT_kom!H401)</f>
        <v>1</v>
      </c>
      <c r="J397" s="131">
        <f>IF(PT_kom!I401=0," ",PT_kom!I401)</f>
        <v>129</v>
      </c>
      <c r="K397" s="130" t="str">
        <f>IF(PT_kom!J401=0," ",PT_kom!J401)</f>
        <v xml:space="preserve"> </v>
      </c>
      <c r="L397" s="130" t="str">
        <f>IF(PT_kom!K401=0," ",PT_kom!K401)</f>
        <v>1922 Bardu (2004)</v>
      </c>
      <c r="M397" s="132">
        <f>IF(PT_kom!L401=0," ",PT_kom!L401)</f>
        <v>0.10852713178294573</v>
      </c>
      <c r="N397" s="132">
        <f>IF(PT_kom!M401=0," ",PT_kom!M401)</f>
        <v>0.24806201550387597</v>
      </c>
      <c r="O397" s="132">
        <f>IF(PT_kom!N401=0," ",PT_kom!N401)</f>
        <v>7.7519379844961239E-3</v>
      </c>
      <c r="P397" s="132">
        <f>IF(PT_kom!O401=0," ",PT_kom!O401)</f>
        <v>0.24806201550387597</v>
      </c>
      <c r="Q397" s="132">
        <f>IF(PT_kom!P401=0," ",PT_kom!P401)</f>
        <v>0.16279069767441862</v>
      </c>
      <c r="R397" s="132">
        <f>IF(PT_kom!Q401=0," ",PT_kom!Q401)</f>
        <v>0.21705426356589147</v>
      </c>
      <c r="S397" s="132">
        <f>IF(PT_kom!R401=0," ",PT_kom!R401)</f>
        <v>7.7519379844961239E-3</v>
      </c>
      <c r="T397" s="132">
        <f>IF(PT_kom!S401=0," ",PT_kom!S401)</f>
        <v>1</v>
      </c>
      <c r="U397" s="60" t="str">
        <f>IF(PT_kom!T401=0," ",PT_kom!T401)</f>
        <v xml:space="preserve"> </v>
      </c>
    </row>
    <row r="398" spans="2:21">
      <c r="B398" s="130" t="str">
        <f>IF(PT_kom!A402=0," ",PT_kom!A402)</f>
        <v>1923 Salangen (2007)</v>
      </c>
      <c r="C398" s="131" t="str">
        <f>IF(PT_kom!B402=0," ",PT_kom!B402)</f>
        <v xml:space="preserve"> </v>
      </c>
      <c r="D398" s="131">
        <f>IF(PT_kom!C402=0," ",PT_kom!C402)</f>
        <v>9</v>
      </c>
      <c r="E398" s="131">
        <f>IF(PT_kom!D402=0," ",PT_kom!D402)</f>
        <v>1</v>
      </c>
      <c r="F398" s="131">
        <f>IF(PT_kom!E402=0," ",PT_kom!E402)</f>
        <v>4</v>
      </c>
      <c r="G398" s="131">
        <f>IF(PT_kom!F402=0," ",PT_kom!F402)</f>
        <v>21</v>
      </c>
      <c r="H398" s="131">
        <f>IF(PT_kom!G402=0," ",PT_kom!G402)</f>
        <v>11</v>
      </c>
      <c r="I398" s="131" t="str">
        <f>IF(PT_kom!H402=0," ",PT_kom!H402)</f>
        <v xml:space="preserve"> </v>
      </c>
      <c r="J398" s="131">
        <f>IF(PT_kom!I402=0," ",PT_kom!I402)</f>
        <v>46</v>
      </c>
      <c r="K398" s="130" t="str">
        <f>IF(PT_kom!J402=0," ",PT_kom!J402)</f>
        <v xml:space="preserve"> </v>
      </c>
      <c r="L398" s="130" t="str">
        <f>IF(PT_kom!K402=0," ",PT_kom!K402)</f>
        <v>1923 Salangen (2007)</v>
      </c>
      <c r="M398" s="132" t="str">
        <f>IF(PT_kom!L402=0," ",PT_kom!L402)</f>
        <v xml:space="preserve"> </v>
      </c>
      <c r="N398" s="132">
        <f>IF(PT_kom!M402=0," ",PT_kom!M402)</f>
        <v>0.19565217391304349</v>
      </c>
      <c r="O398" s="132">
        <f>IF(PT_kom!N402=0," ",PT_kom!N402)</f>
        <v>2.1739130434782608E-2</v>
      </c>
      <c r="P398" s="132">
        <f>IF(PT_kom!O402=0," ",PT_kom!O402)</f>
        <v>8.6956521739130432E-2</v>
      </c>
      <c r="Q398" s="132">
        <f>IF(PT_kom!P402=0," ",PT_kom!P402)</f>
        <v>0.45652173913043476</v>
      </c>
      <c r="R398" s="132">
        <f>IF(PT_kom!Q402=0," ",PT_kom!Q402)</f>
        <v>0.2391304347826087</v>
      </c>
      <c r="S398" s="132" t="str">
        <f>IF(PT_kom!R402=0," ",PT_kom!R402)</f>
        <v xml:space="preserve"> </v>
      </c>
      <c r="T398" s="132">
        <f>IF(PT_kom!S402=0," ",PT_kom!S402)</f>
        <v>1</v>
      </c>
      <c r="U398" s="60" t="str">
        <f>IF(PT_kom!T402=0," ",PT_kom!T402)</f>
        <v xml:space="preserve"> </v>
      </c>
    </row>
    <row r="399" spans="2:21">
      <c r="B399" s="130" t="str">
        <f>IF(PT_kom!A403=0," ",PT_kom!A403)</f>
        <v>1924 Målselv (2006)</v>
      </c>
      <c r="C399" s="131" t="str">
        <f>IF(PT_kom!B403=0," ",PT_kom!B403)</f>
        <v xml:space="preserve"> </v>
      </c>
      <c r="D399" s="131">
        <f>IF(PT_kom!C403=0," ",PT_kom!C403)</f>
        <v>26</v>
      </c>
      <c r="E399" s="131">
        <f>IF(PT_kom!D403=0," ",PT_kom!D403)</f>
        <v>3</v>
      </c>
      <c r="F399" s="131">
        <f>IF(PT_kom!E403=0," ",PT_kom!E403)</f>
        <v>16</v>
      </c>
      <c r="G399" s="131">
        <f>IF(PT_kom!F403=0," ",PT_kom!F403)</f>
        <v>24</v>
      </c>
      <c r="H399" s="131">
        <f>IF(PT_kom!G403=0," ",PT_kom!G403)</f>
        <v>3</v>
      </c>
      <c r="I399" s="131">
        <f>IF(PT_kom!H403=0," ",PT_kom!H403)</f>
        <v>10</v>
      </c>
      <c r="J399" s="131">
        <f>IF(PT_kom!I403=0," ",PT_kom!I403)</f>
        <v>82</v>
      </c>
      <c r="K399" s="130" t="str">
        <f>IF(PT_kom!J403=0," ",PT_kom!J403)</f>
        <v xml:space="preserve"> </v>
      </c>
      <c r="L399" s="130" t="str">
        <f>IF(PT_kom!K403=0," ",PT_kom!K403)</f>
        <v>1924 Målselv (2006)</v>
      </c>
      <c r="M399" s="132" t="str">
        <f>IF(PT_kom!L403=0," ",PT_kom!L403)</f>
        <v xml:space="preserve"> </v>
      </c>
      <c r="N399" s="132">
        <f>IF(PT_kom!M403=0," ",PT_kom!M403)</f>
        <v>0.31707317073170732</v>
      </c>
      <c r="O399" s="132">
        <f>IF(PT_kom!N403=0," ",PT_kom!N403)</f>
        <v>3.6585365853658534E-2</v>
      </c>
      <c r="P399" s="132">
        <f>IF(PT_kom!O403=0," ",PT_kom!O403)</f>
        <v>0.1951219512195122</v>
      </c>
      <c r="Q399" s="132">
        <f>IF(PT_kom!P403=0," ",PT_kom!P403)</f>
        <v>0.29268292682926828</v>
      </c>
      <c r="R399" s="132">
        <f>IF(PT_kom!Q403=0," ",PT_kom!Q403)</f>
        <v>3.6585365853658534E-2</v>
      </c>
      <c r="S399" s="132">
        <f>IF(PT_kom!R403=0," ",PT_kom!R403)</f>
        <v>0.12195121951219512</v>
      </c>
      <c r="T399" s="132">
        <f>IF(PT_kom!S403=0," ",PT_kom!S403)</f>
        <v>1</v>
      </c>
      <c r="U399" s="60" t="str">
        <f>IF(PT_kom!T403=0," ",PT_kom!T403)</f>
        <v xml:space="preserve"> </v>
      </c>
    </row>
    <row r="400" spans="2:21">
      <c r="B400" s="130" t="str">
        <f>IF(PT_kom!A404=0," ",PT_kom!A404)</f>
        <v>1925 Sørreisa (2004)</v>
      </c>
      <c r="C400" s="131">
        <f>IF(PT_kom!B404=0," ",PT_kom!B404)</f>
        <v>28</v>
      </c>
      <c r="D400" s="131">
        <f>IF(PT_kom!C404=0," ",PT_kom!C404)</f>
        <v>86</v>
      </c>
      <c r="E400" s="131">
        <f>IF(PT_kom!D404=0," ",PT_kom!D404)</f>
        <v>3</v>
      </c>
      <c r="F400" s="131">
        <f>IF(PT_kom!E404=0," ",PT_kom!E404)</f>
        <v>18</v>
      </c>
      <c r="G400" s="131">
        <f>IF(PT_kom!F404=0," ",PT_kom!F404)</f>
        <v>5</v>
      </c>
      <c r="H400" s="131">
        <f>IF(PT_kom!G404=0," ",PT_kom!G404)</f>
        <v>4</v>
      </c>
      <c r="I400" s="131">
        <f>IF(PT_kom!H404=0," ",PT_kom!H404)</f>
        <v>1</v>
      </c>
      <c r="J400" s="131">
        <f>IF(PT_kom!I404=0," ",PT_kom!I404)</f>
        <v>145</v>
      </c>
      <c r="K400" s="130" t="str">
        <f>IF(PT_kom!J404=0," ",PT_kom!J404)</f>
        <v xml:space="preserve"> </v>
      </c>
      <c r="L400" s="130" t="str">
        <f>IF(PT_kom!K404=0," ",PT_kom!K404)</f>
        <v>1925 Sørreisa (2004)</v>
      </c>
      <c r="M400" s="132">
        <f>IF(PT_kom!L404=0," ",PT_kom!L404)</f>
        <v>0.19310344827586207</v>
      </c>
      <c r="N400" s="132">
        <f>IF(PT_kom!M404=0," ",PT_kom!M404)</f>
        <v>0.59310344827586203</v>
      </c>
      <c r="O400" s="132">
        <f>IF(PT_kom!N404=0," ",PT_kom!N404)</f>
        <v>2.0689655172413793E-2</v>
      </c>
      <c r="P400" s="132">
        <f>IF(PT_kom!O404=0," ",PT_kom!O404)</f>
        <v>0.12413793103448276</v>
      </c>
      <c r="Q400" s="132">
        <f>IF(PT_kom!P404=0," ",PT_kom!P404)</f>
        <v>3.4482758620689655E-2</v>
      </c>
      <c r="R400" s="132">
        <f>IF(PT_kom!Q404=0," ",PT_kom!Q404)</f>
        <v>2.7586206896551724E-2</v>
      </c>
      <c r="S400" s="132">
        <f>IF(PT_kom!R404=0," ",PT_kom!R404)</f>
        <v>6.8965517241379309E-3</v>
      </c>
      <c r="T400" s="132">
        <f>IF(PT_kom!S404=0," ",PT_kom!S404)</f>
        <v>1</v>
      </c>
      <c r="U400" s="60" t="str">
        <f>IF(PT_kom!T404=0," ",PT_kom!T404)</f>
        <v xml:space="preserve"> </v>
      </c>
    </row>
    <row r="401" spans="2:21">
      <c r="B401" s="130" t="str">
        <f>IF(PT_kom!A405=0," ",PT_kom!A405)</f>
        <v>1926 Dyrøy (2007)</v>
      </c>
      <c r="C401" s="131" t="str">
        <f>IF(PT_kom!B405=0," ",PT_kom!B405)</f>
        <v xml:space="preserve"> </v>
      </c>
      <c r="D401" s="131">
        <f>IF(PT_kom!C405=0," ",PT_kom!C405)</f>
        <v>11</v>
      </c>
      <c r="E401" s="131">
        <f>IF(PT_kom!D405=0," ",PT_kom!D405)</f>
        <v>5</v>
      </c>
      <c r="F401" s="131" t="str">
        <f>IF(PT_kom!E405=0," ",PT_kom!E405)</f>
        <v xml:space="preserve"> </v>
      </c>
      <c r="G401" s="131" t="str">
        <f>IF(PT_kom!F405=0," ",PT_kom!F405)</f>
        <v xml:space="preserve"> </v>
      </c>
      <c r="H401" s="131" t="str">
        <f>IF(PT_kom!G405=0," ",PT_kom!G405)</f>
        <v xml:space="preserve"> </v>
      </c>
      <c r="I401" s="131" t="str">
        <f>IF(PT_kom!H405=0," ",PT_kom!H405)</f>
        <v xml:space="preserve"> </v>
      </c>
      <c r="J401" s="131">
        <f>IF(PT_kom!I405=0," ",PT_kom!I405)</f>
        <v>16</v>
      </c>
      <c r="K401" s="130" t="str">
        <f>IF(PT_kom!J405=0," ",PT_kom!J405)</f>
        <v xml:space="preserve"> </v>
      </c>
      <c r="L401" s="130" t="str">
        <f>IF(PT_kom!K405=0," ",PT_kom!K405)</f>
        <v>1926 Dyrøy (2007)</v>
      </c>
      <c r="M401" s="132" t="str">
        <f>IF(PT_kom!L405=0," ",PT_kom!L405)</f>
        <v xml:space="preserve"> </v>
      </c>
      <c r="N401" s="132">
        <f>IF(PT_kom!M405=0," ",PT_kom!M405)</f>
        <v>0.6875</v>
      </c>
      <c r="O401" s="132">
        <f>IF(PT_kom!N405=0," ",PT_kom!N405)</f>
        <v>0.3125</v>
      </c>
      <c r="P401" s="132" t="str">
        <f>IF(PT_kom!O405=0," ",PT_kom!O405)</f>
        <v xml:space="preserve"> </v>
      </c>
      <c r="Q401" s="132" t="str">
        <f>IF(PT_kom!P405=0," ",PT_kom!P405)</f>
        <v xml:space="preserve"> </v>
      </c>
      <c r="R401" s="132" t="str">
        <f>IF(PT_kom!Q405=0," ",PT_kom!Q405)</f>
        <v xml:space="preserve"> </v>
      </c>
      <c r="S401" s="132" t="str">
        <f>IF(PT_kom!R405=0," ",PT_kom!R405)</f>
        <v xml:space="preserve"> </v>
      </c>
      <c r="T401" s="132">
        <f>IF(PT_kom!S405=0," ",PT_kom!S405)</f>
        <v>1</v>
      </c>
      <c r="U401" s="60" t="str">
        <f>IF(PT_kom!T405=0," ",PT_kom!T405)</f>
        <v xml:space="preserve"> </v>
      </c>
    </row>
    <row r="402" spans="2:21">
      <c r="B402" s="130" t="str">
        <f>IF(PT_kom!A406=0," ",PT_kom!A406)</f>
        <v>1927 Tranøy (2008)</v>
      </c>
      <c r="C402" s="131" t="str">
        <f>IF(PT_kom!B406=0," ",PT_kom!B406)</f>
        <v xml:space="preserve"> </v>
      </c>
      <c r="D402" s="131">
        <f>IF(PT_kom!C406=0," ",PT_kom!C406)</f>
        <v>13</v>
      </c>
      <c r="E402" s="131">
        <f>IF(PT_kom!D406=0," ",PT_kom!D406)</f>
        <v>1</v>
      </c>
      <c r="F402" s="131">
        <f>IF(PT_kom!E406=0," ",PT_kom!E406)</f>
        <v>1</v>
      </c>
      <c r="G402" s="131">
        <f>IF(PT_kom!F406=0," ",PT_kom!F406)</f>
        <v>4</v>
      </c>
      <c r="H402" s="131">
        <f>IF(PT_kom!G406=0," ",PT_kom!G406)</f>
        <v>4</v>
      </c>
      <c r="I402" s="131">
        <f>IF(PT_kom!H406=0," ",PT_kom!H406)</f>
        <v>1</v>
      </c>
      <c r="J402" s="131">
        <f>IF(PT_kom!I406=0," ",PT_kom!I406)</f>
        <v>24</v>
      </c>
      <c r="K402" s="130" t="str">
        <f>IF(PT_kom!J406=0," ",PT_kom!J406)</f>
        <v xml:space="preserve"> </v>
      </c>
      <c r="L402" s="130" t="str">
        <f>IF(PT_kom!K406=0," ",PT_kom!K406)</f>
        <v>1927 Tranøy (2008)</v>
      </c>
      <c r="M402" s="132" t="str">
        <f>IF(PT_kom!L406=0," ",PT_kom!L406)</f>
        <v xml:space="preserve"> </v>
      </c>
      <c r="N402" s="132">
        <f>IF(PT_kom!M406=0," ",PT_kom!M406)</f>
        <v>0.54166666666666663</v>
      </c>
      <c r="O402" s="132">
        <f>IF(PT_kom!N406=0," ",PT_kom!N406)</f>
        <v>4.1666666666666664E-2</v>
      </c>
      <c r="P402" s="132">
        <f>IF(PT_kom!O406=0," ",PT_kom!O406)</f>
        <v>4.1666666666666664E-2</v>
      </c>
      <c r="Q402" s="132">
        <f>IF(PT_kom!P406=0," ",PT_kom!P406)</f>
        <v>0.16666666666666666</v>
      </c>
      <c r="R402" s="132">
        <f>IF(PT_kom!Q406=0," ",PT_kom!Q406)</f>
        <v>0.16666666666666666</v>
      </c>
      <c r="S402" s="132">
        <f>IF(PT_kom!R406=0," ",PT_kom!R406)</f>
        <v>4.1666666666666664E-2</v>
      </c>
      <c r="T402" s="132">
        <f>IF(PT_kom!S406=0," ",PT_kom!S406)</f>
        <v>1</v>
      </c>
      <c r="U402" s="60" t="str">
        <f>IF(PT_kom!T406=0," ",PT_kom!T406)</f>
        <v xml:space="preserve"> </v>
      </c>
    </row>
    <row r="403" spans="2:21">
      <c r="B403" s="130" t="str">
        <f>IF(PT_kom!A407=0," ",PT_kom!A407)</f>
        <v>1928 Torsken (2006)</v>
      </c>
      <c r="C403" s="131">
        <f>IF(PT_kom!B407=0," ",PT_kom!B407)</f>
        <v>1</v>
      </c>
      <c r="D403" s="131">
        <f>IF(PT_kom!C407=0," ",PT_kom!C407)</f>
        <v>12</v>
      </c>
      <c r="E403" s="131">
        <f>IF(PT_kom!D407=0," ",PT_kom!D407)</f>
        <v>6</v>
      </c>
      <c r="F403" s="131" t="str">
        <f>IF(PT_kom!E407=0," ",PT_kom!E407)</f>
        <v xml:space="preserve"> </v>
      </c>
      <c r="G403" s="131">
        <f>IF(PT_kom!F407=0," ",PT_kom!F407)</f>
        <v>1</v>
      </c>
      <c r="H403" s="131" t="str">
        <f>IF(PT_kom!G407=0," ",PT_kom!G407)</f>
        <v xml:space="preserve"> </v>
      </c>
      <c r="I403" s="131" t="str">
        <f>IF(PT_kom!H407=0," ",PT_kom!H407)</f>
        <v xml:space="preserve"> </v>
      </c>
      <c r="J403" s="131">
        <f>IF(PT_kom!I407=0," ",PT_kom!I407)</f>
        <v>20</v>
      </c>
      <c r="K403" s="130" t="str">
        <f>IF(PT_kom!J407=0," ",PT_kom!J407)</f>
        <v xml:space="preserve"> </v>
      </c>
      <c r="L403" s="130" t="str">
        <f>IF(PT_kom!K407=0," ",PT_kom!K407)</f>
        <v>1928 Torsken (2006)</v>
      </c>
      <c r="M403" s="132">
        <f>IF(PT_kom!L407=0," ",PT_kom!L407)</f>
        <v>0.05</v>
      </c>
      <c r="N403" s="132">
        <f>IF(PT_kom!M407=0," ",PT_kom!M407)</f>
        <v>0.6</v>
      </c>
      <c r="O403" s="132">
        <f>IF(PT_kom!N407=0," ",PT_kom!N407)</f>
        <v>0.3</v>
      </c>
      <c r="P403" s="132" t="str">
        <f>IF(PT_kom!O407=0," ",PT_kom!O407)</f>
        <v xml:space="preserve"> </v>
      </c>
      <c r="Q403" s="132">
        <f>IF(PT_kom!P407=0," ",PT_kom!P407)</f>
        <v>0.05</v>
      </c>
      <c r="R403" s="132" t="str">
        <f>IF(PT_kom!Q407=0," ",PT_kom!Q407)</f>
        <v xml:space="preserve"> </v>
      </c>
      <c r="S403" s="132" t="str">
        <f>IF(PT_kom!R407=0," ",PT_kom!R407)</f>
        <v xml:space="preserve"> </v>
      </c>
      <c r="T403" s="132">
        <f>IF(PT_kom!S407=0," ",PT_kom!S407)</f>
        <v>1</v>
      </c>
      <c r="U403" s="60" t="str">
        <f>IF(PT_kom!T407=0," ",PT_kom!T407)</f>
        <v xml:space="preserve"> </v>
      </c>
    </row>
    <row r="404" spans="2:21">
      <c r="B404" s="130" t="str">
        <f>IF(PT_kom!A408=0," ",PT_kom!A408)</f>
        <v>1929 Berg (2006)</v>
      </c>
      <c r="C404" s="131" t="str">
        <f>IF(PT_kom!B408=0," ",PT_kom!B408)</f>
        <v xml:space="preserve"> </v>
      </c>
      <c r="D404" s="131">
        <f>IF(PT_kom!C408=0," ",PT_kom!C408)</f>
        <v>2</v>
      </c>
      <c r="E404" s="131" t="str">
        <f>IF(PT_kom!D408=0," ",PT_kom!D408)</f>
        <v xml:space="preserve"> </v>
      </c>
      <c r="F404" s="131" t="str">
        <f>IF(PT_kom!E408=0," ",PT_kom!E408)</f>
        <v xml:space="preserve"> </v>
      </c>
      <c r="G404" s="131">
        <f>IF(PT_kom!F408=0," ",PT_kom!F408)</f>
        <v>1</v>
      </c>
      <c r="H404" s="131" t="str">
        <f>IF(PT_kom!G408=0," ",PT_kom!G408)</f>
        <v xml:space="preserve"> </v>
      </c>
      <c r="I404" s="131" t="str">
        <f>IF(PT_kom!H408=0," ",PT_kom!H408)</f>
        <v xml:space="preserve"> </v>
      </c>
      <c r="J404" s="131">
        <f>IF(PT_kom!I408=0," ",PT_kom!I408)</f>
        <v>3</v>
      </c>
      <c r="K404" s="130" t="str">
        <f>IF(PT_kom!J408=0," ",PT_kom!J408)</f>
        <v xml:space="preserve"> </v>
      </c>
      <c r="L404" s="130" t="str">
        <f>IF(PT_kom!K408=0," ",PT_kom!K408)</f>
        <v>1929 Berg (2006)</v>
      </c>
      <c r="M404" s="132" t="str">
        <f>IF(PT_kom!L408=0," ",PT_kom!L408)</f>
        <v xml:space="preserve"> </v>
      </c>
      <c r="N404" s="132">
        <f>IF(PT_kom!M408=0," ",PT_kom!M408)</f>
        <v>0.66666666666666663</v>
      </c>
      <c r="O404" s="132" t="str">
        <f>IF(PT_kom!N408=0," ",PT_kom!N408)</f>
        <v xml:space="preserve"> </v>
      </c>
      <c r="P404" s="132" t="str">
        <f>IF(PT_kom!O408=0," ",PT_kom!O408)</f>
        <v xml:space="preserve"> </v>
      </c>
      <c r="Q404" s="132">
        <f>IF(PT_kom!P408=0," ",PT_kom!P408)</f>
        <v>0.33333333333333331</v>
      </c>
      <c r="R404" s="132" t="str">
        <f>IF(PT_kom!Q408=0," ",PT_kom!Q408)</f>
        <v xml:space="preserve"> </v>
      </c>
      <c r="S404" s="132" t="str">
        <f>IF(PT_kom!R408=0," ",PT_kom!R408)</f>
        <v xml:space="preserve"> </v>
      </c>
      <c r="T404" s="132">
        <f>IF(PT_kom!S408=0," ",PT_kom!S408)</f>
        <v>1</v>
      </c>
      <c r="U404" s="60" t="str">
        <f>IF(PT_kom!T408=0," ",PT_kom!T408)</f>
        <v xml:space="preserve"> </v>
      </c>
    </row>
    <row r="405" spans="2:21">
      <c r="B405" s="130" t="str">
        <f>IF(PT_kom!A409=0," ",PT_kom!A409)</f>
        <v>1931 Lenvik (2006)</v>
      </c>
      <c r="C405" s="131">
        <f>IF(PT_kom!B409=0," ",PT_kom!B409)</f>
        <v>5</v>
      </c>
      <c r="D405" s="131">
        <f>IF(PT_kom!C409=0," ",PT_kom!C409)</f>
        <v>86</v>
      </c>
      <c r="E405" s="131">
        <f>IF(PT_kom!D409=0," ",PT_kom!D409)</f>
        <v>17</v>
      </c>
      <c r="F405" s="131">
        <f>IF(PT_kom!E409=0," ",PT_kom!E409)</f>
        <v>12</v>
      </c>
      <c r="G405" s="131">
        <f>IF(PT_kom!F409=0," ",PT_kom!F409)</f>
        <v>12</v>
      </c>
      <c r="H405" s="131">
        <f>IF(PT_kom!G409=0," ",PT_kom!G409)</f>
        <v>6</v>
      </c>
      <c r="I405" s="131">
        <f>IF(PT_kom!H409=0," ",PT_kom!H409)</f>
        <v>1</v>
      </c>
      <c r="J405" s="131">
        <f>IF(PT_kom!I409=0," ",PT_kom!I409)</f>
        <v>139</v>
      </c>
      <c r="K405" s="130" t="str">
        <f>IF(PT_kom!J409=0," ",PT_kom!J409)</f>
        <v xml:space="preserve"> </v>
      </c>
      <c r="L405" s="130" t="str">
        <f>IF(PT_kom!K409=0," ",PT_kom!K409)</f>
        <v>1931 Lenvik (2006)</v>
      </c>
      <c r="M405" s="132">
        <f>IF(PT_kom!L409=0," ",PT_kom!L409)</f>
        <v>3.5971223021582732E-2</v>
      </c>
      <c r="N405" s="132">
        <f>IF(PT_kom!M409=0," ",PT_kom!M409)</f>
        <v>0.61870503597122306</v>
      </c>
      <c r="O405" s="132">
        <f>IF(PT_kom!N409=0," ",PT_kom!N409)</f>
        <v>0.1223021582733813</v>
      </c>
      <c r="P405" s="132">
        <f>IF(PT_kom!O409=0," ",PT_kom!O409)</f>
        <v>8.6330935251798566E-2</v>
      </c>
      <c r="Q405" s="132">
        <f>IF(PT_kom!P409=0," ",PT_kom!P409)</f>
        <v>8.6330935251798566E-2</v>
      </c>
      <c r="R405" s="132">
        <f>IF(PT_kom!Q409=0," ",PT_kom!Q409)</f>
        <v>4.3165467625899283E-2</v>
      </c>
      <c r="S405" s="132">
        <f>IF(PT_kom!R409=0," ",PT_kom!R409)</f>
        <v>7.1942446043165471E-3</v>
      </c>
      <c r="T405" s="132">
        <f>IF(PT_kom!S409=0," ",PT_kom!S409)</f>
        <v>1</v>
      </c>
      <c r="U405" s="60" t="str">
        <f>IF(PT_kom!T409=0," ",PT_kom!T409)</f>
        <v xml:space="preserve"> </v>
      </c>
    </row>
    <row r="406" spans="2:21">
      <c r="B406" s="130" t="str">
        <f>IF(PT_kom!A410=0," ",PT_kom!A410)</f>
        <v>1933 Balsfjord (2006)</v>
      </c>
      <c r="C406" s="131">
        <f>IF(PT_kom!B410=0," ",PT_kom!B410)</f>
        <v>36</v>
      </c>
      <c r="D406" s="131">
        <f>IF(PT_kom!C410=0," ",PT_kom!C410)</f>
        <v>88</v>
      </c>
      <c r="E406" s="131">
        <f>IF(PT_kom!D410=0," ",PT_kom!D410)</f>
        <v>15</v>
      </c>
      <c r="F406" s="131">
        <f>IF(PT_kom!E410=0," ",PT_kom!E410)</f>
        <v>82</v>
      </c>
      <c r="G406" s="131">
        <f>IF(PT_kom!F410=0," ",PT_kom!F410)</f>
        <v>77</v>
      </c>
      <c r="H406" s="131">
        <f>IF(PT_kom!G410=0," ",PT_kom!G410)</f>
        <v>40</v>
      </c>
      <c r="I406" s="131">
        <f>IF(PT_kom!H410=0," ",PT_kom!H410)</f>
        <v>18</v>
      </c>
      <c r="J406" s="131">
        <f>IF(PT_kom!I410=0," ",PT_kom!I410)</f>
        <v>356</v>
      </c>
      <c r="K406" s="130" t="str">
        <f>IF(PT_kom!J410=0," ",PT_kom!J410)</f>
        <v xml:space="preserve"> </v>
      </c>
      <c r="L406" s="130" t="str">
        <f>IF(PT_kom!K410=0," ",PT_kom!K410)</f>
        <v>1933 Balsfjord (2006)</v>
      </c>
      <c r="M406" s="132">
        <f>IF(PT_kom!L410=0," ",PT_kom!L410)</f>
        <v>0.10112359550561797</v>
      </c>
      <c r="N406" s="132">
        <f>IF(PT_kom!M410=0," ",PT_kom!M410)</f>
        <v>0.24719101123595505</v>
      </c>
      <c r="O406" s="132">
        <f>IF(PT_kom!N410=0," ",PT_kom!N410)</f>
        <v>4.2134831460674156E-2</v>
      </c>
      <c r="P406" s="132">
        <f>IF(PT_kom!O410=0," ",PT_kom!O410)</f>
        <v>0.2303370786516854</v>
      </c>
      <c r="Q406" s="132">
        <f>IF(PT_kom!P410=0," ",PT_kom!P410)</f>
        <v>0.21629213483146068</v>
      </c>
      <c r="R406" s="132">
        <f>IF(PT_kom!Q410=0," ",PT_kom!Q410)</f>
        <v>0.11235955056179775</v>
      </c>
      <c r="S406" s="132">
        <f>IF(PT_kom!R410=0," ",PT_kom!R410)</f>
        <v>5.0561797752808987E-2</v>
      </c>
      <c r="T406" s="132">
        <f>IF(PT_kom!S410=0," ",PT_kom!S410)</f>
        <v>1</v>
      </c>
      <c r="U406" s="60" t="str">
        <f>IF(PT_kom!T410=0," ",PT_kom!T410)</f>
        <v xml:space="preserve"> </v>
      </c>
    </row>
    <row r="407" spans="2:21">
      <c r="B407" s="130" t="str">
        <f>IF(PT_kom!A411=0," ",PT_kom!A411)</f>
        <v>1936 Karlsøy (2006)</v>
      </c>
      <c r="C407" s="131" t="str">
        <f>IF(PT_kom!B411=0," ",PT_kom!B411)</f>
        <v xml:space="preserve"> </v>
      </c>
      <c r="D407" s="131">
        <f>IF(PT_kom!C411=0," ",PT_kom!C411)</f>
        <v>15</v>
      </c>
      <c r="E407" s="131">
        <f>IF(PT_kom!D411=0," ",PT_kom!D411)</f>
        <v>10</v>
      </c>
      <c r="F407" s="131">
        <f>IF(PT_kom!E411=0," ",PT_kom!E411)</f>
        <v>3</v>
      </c>
      <c r="G407" s="131">
        <f>IF(PT_kom!F411=0," ",PT_kom!F411)</f>
        <v>4</v>
      </c>
      <c r="H407" s="131">
        <f>IF(PT_kom!G411=0," ",PT_kom!G411)</f>
        <v>11</v>
      </c>
      <c r="I407" s="131">
        <f>IF(PT_kom!H411=0," ",PT_kom!H411)</f>
        <v>3</v>
      </c>
      <c r="J407" s="131">
        <f>IF(PT_kom!I411=0," ",PT_kom!I411)</f>
        <v>46</v>
      </c>
      <c r="K407" s="130" t="str">
        <f>IF(PT_kom!J411=0," ",PT_kom!J411)</f>
        <v xml:space="preserve"> </v>
      </c>
      <c r="L407" s="130" t="str">
        <f>IF(PT_kom!K411=0," ",PT_kom!K411)</f>
        <v>1936 Karlsøy (2006)</v>
      </c>
      <c r="M407" s="132" t="str">
        <f>IF(PT_kom!L411=0," ",PT_kom!L411)</f>
        <v xml:space="preserve"> </v>
      </c>
      <c r="N407" s="132">
        <f>IF(PT_kom!M411=0," ",PT_kom!M411)</f>
        <v>0.32608695652173914</v>
      </c>
      <c r="O407" s="132">
        <f>IF(PT_kom!N411=0," ",PT_kom!N411)</f>
        <v>0.21739130434782608</v>
      </c>
      <c r="P407" s="132">
        <f>IF(PT_kom!O411=0," ",PT_kom!O411)</f>
        <v>6.5217391304347824E-2</v>
      </c>
      <c r="Q407" s="132">
        <f>IF(PT_kom!P411=0," ",PT_kom!P411)</f>
        <v>8.6956521739130432E-2</v>
      </c>
      <c r="R407" s="132">
        <f>IF(PT_kom!Q411=0," ",PT_kom!Q411)</f>
        <v>0.2391304347826087</v>
      </c>
      <c r="S407" s="132">
        <f>IF(PT_kom!R411=0," ",PT_kom!R411)</f>
        <v>6.5217391304347824E-2</v>
      </c>
      <c r="T407" s="132">
        <f>IF(PT_kom!S411=0," ",PT_kom!S411)</f>
        <v>1</v>
      </c>
      <c r="U407" s="60" t="str">
        <f>IF(PT_kom!T411=0," ",PT_kom!T411)</f>
        <v xml:space="preserve"> </v>
      </c>
    </row>
    <row r="408" spans="2:21">
      <c r="B408" s="130" t="str">
        <f>IF(PT_kom!A412=0," ",PT_kom!A412)</f>
        <v>1938 Lyngen (2006)</v>
      </c>
      <c r="C408" s="131">
        <f>IF(PT_kom!B412=0," ",PT_kom!B412)</f>
        <v>1</v>
      </c>
      <c r="D408" s="131">
        <f>IF(PT_kom!C412=0," ",PT_kom!C412)</f>
        <v>21</v>
      </c>
      <c r="E408" s="131">
        <f>IF(PT_kom!D412=0," ",PT_kom!D412)</f>
        <v>5</v>
      </c>
      <c r="F408" s="131">
        <f>IF(PT_kom!E412=0," ",PT_kom!E412)</f>
        <v>8</v>
      </c>
      <c r="G408" s="131">
        <f>IF(PT_kom!F412=0," ",PT_kom!F412)</f>
        <v>4</v>
      </c>
      <c r="H408" s="131">
        <f>IF(PT_kom!G412=0," ",PT_kom!G412)</f>
        <v>8</v>
      </c>
      <c r="I408" s="131" t="str">
        <f>IF(PT_kom!H412=0," ",PT_kom!H412)</f>
        <v xml:space="preserve"> </v>
      </c>
      <c r="J408" s="131">
        <f>IF(PT_kom!I412=0," ",PT_kom!I412)</f>
        <v>47</v>
      </c>
      <c r="K408" s="130" t="str">
        <f>IF(PT_kom!J412=0," ",PT_kom!J412)</f>
        <v xml:space="preserve"> </v>
      </c>
      <c r="L408" s="130" t="str">
        <f>IF(PT_kom!K412=0," ",PT_kom!K412)</f>
        <v>1938 Lyngen (2006)</v>
      </c>
      <c r="M408" s="132">
        <f>IF(PT_kom!L412=0," ",PT_kom!L412)</f>
        <v>2.1276595744680851E-2</v>
      </c>
      <c r="N408" s="132">
        <f>IF(PT_kom!M412=0," ",PT_kom!M412)</f>
        <v>0.44680851063829785</v>
      </c>
      <c r="O408" s="132">
        <f>IF(PT_kom!N412=0," ",PT_kom!N412)</f>
        <v>0.10638297872340426</v>
      </c>
      <c r="P408" s="132">
        <f>IF(PT_kom!O412=0," ",PT_kom!O412)</f>
        <v>0.1702127659574468</v>
      </c>
      <c r="Q408" s="132">
        <f>IF(PT_kom!P412=0," ",PT_kom!P412)</f>
        <v>8.5106382978723402E-2</v>
      </c>
      <c r="R408" s="132">
        <f>IF(PT_kom!Q412=0," ",PT_kom!Q412)</f>
        <v>0.1702127659574468</v>
      </c>
      <c r="S408" s="132" t="str">
        <f>IF(PT_kom!R412=0," ",PT_kom!R412)</f>
        <v xml:space="preserve"> </v>
      </c>
      <c r="T408" s="132">
        <f>IF(PT_kom!S412=0," ",PT_kom!S412)</f>
        <v>1</v>
      </c>
      <c r="U408" s="60" t="str">
        <f>IF(PT_kom!T412=0," ",PT_kom!T412)</f>
        <v xml:space="preserve"> </v>
      </c>
    </row>
    <row r="409" spans="2:21">
      <c r="B409" s="130" t="str">
        <f>IF(PT_kom!A413=0," ",PT_kom!A413)</f>
        <v>1939 Storfjord (2006)</v>
      </c>
      <c r="C409" s="131">
        <f>IF(PT_kom!B413=0," ",PT_kom!B413)</f>
        <v>1</v>
      </c>
      <c r="D409" s="131">
        <f>IF(PT_kom!C413=0," ",PT_kom!C413)</f>
        <v>3</v>
      </c>
      <c r="E409" s="131" t="str">
        <f>IF(PT_kom!D413=0," ",PT_kom!D413)</f>
        <v xml:space="preserve"> </v>
      </c>
      <c r="F409" s="131" t="str">
        <f>IF(PT_kom!E413=0," ",PT_kom!E413)</f>
        <v xml:space="preserve"> </v>
      </c>
      <c r="G409" s="131">
        <f>IF(PT_kom!F413=0," ",PT_kom!F413)</f>
        <v>2</v>
      </c>
      <c r="H409" s="131" t="str">
        <f>IF(PT_kom!G413=0," ",PT_kom!G413)</f>
        <v xml:space="preserve"> </v>
      </c>
      <c r="I409" s="131">
        <f>IF(PT_kom!H413=0," ",PT_kom!H413)</f>
        <v>1</v>
      </c>
      <c r="J409" s="131">
        <f>IF(PT_kom!I413=0," ",PT_kom!I413)</f>
        <v>7</v>
      </c>
      <c r="K409" s="130" t="str">
        <f>IF(PT_kom!J413=0," ",PT_kom!J413)</f>
        <v xml:space="preserve"> </v>
      </c>
      <c r="L409" s="130" t="str">
        <f>IF(PT_kom!K413=0," ",PT_kom!K413)</f>
        <v>1939 Storfjord (2006)</v>
      </c>
      <c r="M409" s="132">
        <f>IF(PT_kom!L413=0," ",PT_kom!L413)</f>
        <v>0.14285714285714285</v>
      </c>
      <c r="N409" s="132">
        <f>IF(PT_kom!M413=0," ",PT_kom!M413)</f>
        <v>0.42857142857142855</v>
      </c>
      <c r="O409" s="132" t="str">
        <f>IF(PT_kom!N413=0," ",PT_kom!N413)</f>
        <v xml:space="preserve"> </v>
      </c>
      <c r="P409" s="132" t="str">
        <f>IF(PT_kom!O413=0," ",PT_kom!O413)</f>
        <v xml:space="preserve"> </v>
      </c>
      <c r="Q409" s="132">
        <f>IF(PT_kom!P413=0," ",PT_kom!P413)</f>
        <v>0.2857142857142857</v>
      </c>
      <c r="R409" s="132" t="str">
        <f>IF(PT_kom!Q413=0," ",PT_kom!Q413)</f>
        <v xml:space="preserve"> </v>
      </c>
      <c r="S409" s="132">
        <f>IF(PT_kom!R413=0," ",PT_kom!R413)</f>
        <v>0.14285714285714285</v>
      </c>
      <c r="T409" s="132">
        <f>IF(PT_kom!S413=0," ",PT_kom!S413)</f>
        <v>1</v>
      </c>
      <c r="U409" s="60" t="str">
        <f>IF(PT_kom!T413=0," ",PT_kom!T413)</f>
        <v xml:space="preserve"> </v>
      </c>
    </row>
    <row r="410" spans="2:21">
      <c r="B410" s="130" t="str">
        <f>IF(PT_kom!A414=0," ",PT_kom!A414)</f>
        <v>1940 Kåfjord (2006)</v>
      </c>
      <c r="C410" s="131">
        <f>IF(PT_kom!B414=0," ",PT_kom!B414)</f>
        <v>1</v>
      </c>
      <c r="D410" s="131">
        <f>IF(PT_kom!C414=0," ",PT_kom!C414)</f>
        <v>27</v>
      </c>
      <c r="E410" s="131">
        <f>IF(PT_kom!D414=0," ",PT_kom!D414)</f>
        <v>4</v>
      </c>
      <c r="F410" s="131">
        <f>IF(PT_kom!E414=0," ",PT_kom!E414)</f>
        <v>4</v>
      </c>
      <c r="G410" s="131">
        <f>IF(PT_kom!F414=0," ",PT_kom!F414)</f>
        <v>1</v>
      </c>
      <c r="H410" s="131">
        <f>IF(PT_kom!G414=0," ",PT_kom!G414)</f>
        <v>47</v>
      </c>
      <c r="I410" s="131">
        <f>IF(PT_kom!H414=0," ",PT_kom!H414)</f>
        <v>3</v>
      </c>
      <c r="J410" s="131">
        <f>IF(PT_kom!I414=0," ",PT_kom!I414)</f>
        <v>87</v>
      </c>
      <c r="K410" s="130" t="str">
        <f>IF(PT_kom!J414=0," ",PT_kom!J414)</f>
        <v xml:space="preserve"> </v>
      </c>
      <c r="L410" s="130" t="str">
        <f>IF(PT_kom!K414=0," ",PT_kom!K414)</f>
        <v>1940 Kåfjord (2006)</v>
      </c>
      <c r="M410" s="132">
        <f>IF(PT_kom!L414=0," ",PT_kom!L414)</f>
        <v>1.1494252873563218E-2</v>
      </c>
      <c r="N410" s="132">
        <f>IF(PT_kom!M414=0," ",PT_kom!M414)</f>
        <v>0.31034482758620691</v>
      </c>
      <c r="O410" s="132">
        <f>IF(PT_kom!N414=0," ",PT_kom!N414)</f>
        <v>4.5977011494252873E-2</v>
      </c>
      <c r="P410" s="132">
        <f>IF(PT_kom!O414=0," ",PT_kom!O414)</f>
        <v>4.5977011494252873E-2</v>
      </c>
      <c r="Q410" s="132">
        <f>IF(PT_kom!P414=0," ",PT_kom!P414)</f>
        <v>1.1494252873563218E-2</v>
      </c>
      <c r="R410" s="132">
        <f>IF(PT_kom!Q414=0," ",PT_kom!Q414)</f>
        <v>0.54022988505747127</v>
      </c>
      <c r="S410" s="132">
        <f>IF(PT_kom!R414=0," ",PT_kom!R414)</f>
        <v>3.4482758620689655E-2</v>
      </c>
      <c r="T410" s="132">
        <f>IF(PT_kom!S414=0," ",PT_kom!S414)</f>
        <v>1</v>
      </c>
      <c r="U410" s="60" t="str">
        <f>IF(PT_kom!T414=0," ",PT_kom!T414)</f>
        <v xml:space="preserve"> </v>
      </c>
    </row>
    <row r="411" spans="2:21">
      <c r="B411" s="130" t="str">
        <f>IF(PT_kom!A415=0," ",PT_kom!A415)</f>
        <v>1941 Skjervøy (2006)</v>
      </c>
      <c r="C411" s="131" t="str">
        <f>IF(PT_kom!B415=0," ",PT_kom!B415)</f>
        <v xml:space="preserve"> </v>
      </c>
      <c r="D411" s="131">
        <f>IF(PT_kom!C415=0," ",PT_kom!C415)</f>
        <v>4</v>
      </c>
      <c r="E411" s="131">
        <f>IF(PT_kom!D415=0," ",PT_kom!D415)</f>
        <v>5</v>
      </c>
      <c r="F411" s="131" t="str">
        <f>IF(PT_kom!E415=0," ",PT_kom!E415)</f>
        <v xml:space="preserve"> </v>
      </c>
      <c r="G411" s="131">
        <f>IF(PT_kom!F415=0," ",PT_kom!F415)</f>
        <v>1</v>
      </c>
      <c r="H411" s="131" t="str">
        <f>IF(PT_kom!G415=0," ",PT_kom!G415)</f>
        <v xml:space="preserve"> </v>
      </c>
      <c r="I411" s="131" t="str">
        <f>IF(PT_kom!H415=0," ",PT_kom!H415)</f>
        <v xml:space="preserve"> </v>
      </c>
      <c r="J411" s="131">
        <f>IF(PT_kom!I415=0," ",PT_kom!I415)</f>
        <v>10</v>
      </c>
      <c r="K411" s="130" t="str">
        <f>IF(PT_kom!J415=0," ",PT_kom!J415)</f>
        <v xml:space="preserve"> </v>
      </c>
      <c r="L411" s="130" t="str">
        <f>IF(PT_kom!K415=0," ",PT_kom!K415)</f>
        <v>1941 Skjervøy (2006)</v>
      </c>
      <c r="M411" s="132" t="str">
        <f>IF(PT_kom!L415=0," ",PT_kom!L415)</f>
        <v xml:space="preserve"> </v>
      </c>
      <c r="N411" s="132">
        <f>IF(PT_kom!M415=0," ",PT_kom!M415)</f>
        <v>0.4</v>
      </c>
      <c r="O411" s="132">
        <f>IF(PT_kom!N415=0," ",PT_kom!N415)</f>
        <v>0.5</v>
      </c>
      <c r="P411" s="132" t="str">
        <f>IF(PT_kom!O415=0," ",PT_kom!O415)</f>
        <v xml:space="preserve"> </v>
      </c>
      <c r="Q411" s="132">
        <f>IF(PT_kom!P415=0," ",PT_kom!P415)</f>
        <v>0.1</v>
      </c>
      <c r="R411" s="132" t="str">
        <f>IF(PT_kom!Q415=0," ",PT_kom!Q415)</f>
        <v xml:space="preserve"> </v>
      </c>
      <c r="S411" s="132" t="str">
        <f>IF(PT_kom!R415=0," ",PT_kom!R415)</f>
        <v xml:space="preserve"> </v>
      </c>
      <c r="T411" s="132">
        <f>IF(PT_kom!S415=0," ",PT_kom!S415)</f>
        <v>1</v>
      </c>
      <c r="U411" s="60" t="str">
        <f>IF(PT_kom!T415=0," ",PT_kom!T415)</f>
        <v xml:space="preserve"> </v>
      </c>
    </row>
    <row r="412" spans="2:21">
      <c r="B412" s="130" t="str">
        <f>IF(PT_kom!A416=0," ",PT_kom!A416)</f>
        <v>1942 Nordreisa (2006)</v>
      </c>
      <c r="C412" s="131">
        <f>IF(PT_kom!B416=0," ",PT_kom!B416)</f>
        <v>2</v>
      </c>
      <c r="D412" s="131">
        <f>IF(PT_kom!C416=0," ",PT_kom!C416)</f>
        <v>18</v>
      </c>
      <c r="E412" s="131">
        <f>IF(PT_kom!D416=0," ",PT_kom!D416)</f>
        <v>7</v>
      </c>
      <c r="F412" s="131">
        <f>IF(PT_kom!E416=0," ",PT_kom!E416)</f>
        <v>4</v>
      </c>
      <c r="G412" s="131">
        <f>IF(PT_kom!F416=0," ",PT_kom!F416)</f>
        <v>5</v>
      </c>
      <c r="H412" s="131">
        <f>IF(PT_kom!G416=0," ",PT_kom!G416)</f>
        <v>14</v>
      </c>
      <c r="I412" s="131">
        <f>IF(PT_kom!H416=0," ",PT_kom!H416)</f>
        <v>13</v>
      </c>
      <c r="J412" s="131">
        <f>IF(PT_kom!I416=0," ",PT_kom!I416)</f>
        <v>63</v>
      </c>
      <c r="K412" s="130" t="str">
        <f>IF(PT_kom!J416=0," ",PT_kom!J416)</f>
        <v xml:space="preserve"> </v>
      </c>
      <c r="L412" s="130" t="str">
        <f>IF(PT_kom!K416=0," ",PT_kom!K416)</f>
        <v>1942 Nordreisa (2006)</v>
      </c>
      <c r="M412" s="132">
        <f>IF(PT_kom!L416=0," ",PT_kom!L416)</f>
        <v>3.1746031746031744E-2</v>
      </c>
      <c r="N412" s="132">
        <f>IF(PT_kom!M416=0," ",PT_kom!M416)</f>
        <v>0.2857142857142857</v>
      </c>
      <c r="O412" s="132">
        <f>IF(PT_kom!N416=0," ",PT_kom!N416)</f>
        <v>0.1111111111111111</v>
      </c>
      <c r="P412" s="132">
        <f>IF(PT_kom!O416=0," ",PT_kom!O416)</f>
        <v>6.3492063492063489E-2</v>
      </c>
      <c r="Q412" s="132">
        <f>IF(PT_kom!P416=0," ",PT_kom!P416)</f>
        <v>7.9365079365079361E-2</v>
      </c>
      <c r="R412" s="132">
        <f>IF(PT_kom!Q416=0," ",PT_kom!Q416)</f>
        <v>0.22222222222222221</v>
      </c>
      <c r="S412" s="132">
        <f>IF(PT_kom!R416=0," ",PT_kom!R416)</f>
        <v>0.20634920634920634</v>
      </c>
      <c r="T412" s="132">
        <f>IF(PT_kom!S416=0," ",PT_kom!S416)</f>
        <v>1</v>
      </c>
      <c r="U412" s="60" t="str">
        <f>IF(PT_kom!T416=0," ",PT_kom!T416)</f>
        <v xml:space="preserve"> </v>
      </c>
    </row>
    <row r="413" spans="2:21">
      <c r="B413" s="130" t="str">
        <f>IF(PT_kom!A417=0," ",PT_kom!A417)</f>
        <v>1943 Kvænangen (2008)</v>
      </c>
      <c r="C413" s="131" t="str">
        <f>IF(PT_kom!B417=0," ",PT_kom!B417)</f>
        <v xml:space="preserve"> </v>
      </c>
      <c r="D413" s="131">
        <f>IF(PT_kom!C417=0," ",PT_kom!C417)</f>
        <v>6</v>
      </c>
      <c r="E413" s="131">
        <f>IF(PT_kom!D417=0," ",PT_kom!D417)</f>
        <v>10</v>
      </c>
      <c r="F413" s="131">
        <f>IF(PT_kom!E417=0," ",PT_kom!E417)</f>
        <v>2</v>
      </c>
      <c r="G413" s="131">
        <f>IF(PT_kom!F417=0," ",PT_kom!F417)</f>
        <v>1</v>
      </c>
      <c r="H413" s="131">
        <f>IF(PT_kom!G417=0," ",PT_kom!G417)</f>
        <v>2</v>
      </c>
      <c r="I413" s="131" t="str">
        <f>IF(PT_kom!H417=0," ",PT_kom!H417)</f>
        <v xml:space="preserve"> </v>
      </c>
      <c r="J413" s="131">
        <f>IF(PT_kom!I417=0," ",PT_kom!I417)</f>
        <v>21</v>
      </c>
      <c r="K413" s="130" t="str">
        <f>IF(PT_kom!J417=0," ",PT_kom!J417)</f>
        <v xml:space="preserve"> </v>
      </c>
      <c r="L413" s="130" t="str">
        <f>IF(PT_kom!K417=0," ",PT_kom!K417)</f>
        <v>1943 Kvænangen (2008)</v>
      </c>
      <c r="M413" s="132" t="str">
        <f>IF(PT_kom!L417=0," ",PT_kom!L417)</f>
        <v xml:space="preserve"> </v>
      </c>
      <c r="N413" s="132">
        <f>IF(PT_kom!M417=0," ",PT_kom!M417)</f>
        <v>0.2857142857142857</v>
      </c>
      <c r="O413" s="132">
        <f>IF(PT_kom!N417=0," ",PT_kom!N417)</f>
        <v>0.47619047619047616</v>
      </c>
      <c r="P413" s="132">
        <f>IF(PT_kom!O417=0," ",PT_kom!O417)</f>
        <v>9.5238095238095233E-2</v>
      </c>
      <c r="Q413" s="132">
        <f>IF(PT_kom!P417=0," ",PT_kom!P417)</f>
        <v>4.7619047619047616E-2</v>
      </c>
      <c r="R413" s="132">
        <f>IF(PT_kom!Q417=0," ",PT_kom!Q417)</f>
        <v>9.5238095238095233E-2</v>
      </c>
      <c r="S413" s="132" t="str">
        <f>IF(PT_kom!R417=0," ",PT_kom!R417)</f>
        <v xml:space="preserve"> </v>
      </c>
      <c r="T413" s="132">
        <f>IF(PT_kom!S417=0," ",PT_kom!S417)</f>
        <v>1</v>
      </c>
      <c r="U413" s="60" t="str">
        <f>IF(PT_kom!T417=0," ",PT_kom!T417)</f>
        <v xml:space="preserve"> </v>
      </c>
    </row>
    <row r="414" spans="2:21">
      <c r="B414" s="130" t="str">
        <f>IF(PT_kom!A418=0," ",PT_kom!A418)</f>
        <v>2002 Vardø (2007)</v>
      </c>
      <c r="C414" s="131">
        <f>IF(PT_kom!B418=0," ",PT_kom!B418)</f>
        <v>5</v>
      </c>
      <c r="D414" s="131">
        <f>IF(PT_kom!C418=0," ",PT_kom!C418)</f>
        <v>1</v>
      </c>
      <c r="E414" s="131">
        <f>IF(PT_kom!D418=0," ",PT_kom!D418)</f>
        <v>3</v>
      </c>
      <c r="F414" s="131" t="str">
        <f>IF(PT_kom!E418=0," ",PT_kom!E418)</f>
        <v xml:space="preserve"> </v>
      </c>
      <c r="G414" s="131">
        <f>IF(PT_kom!F418=0," ",PT_kom!F418)</f>
        <v>1</v>
      </c>
      <c r="H414" s="131" t="str">
        <f>IF(PT_kom!G418=0," ",PT_kom!G418)</f>
        <v xml:space="preserve"> </v>
      </c>
      <c r="I414" s="131" t="str">
        <f>IF(PT_kom!H418=0," ",PT_kom!H418)</f>
        <v xml:space="preserve"> </v>
      </c>
      <c r="J414" s="131">
        <f>IF(PT_kom!I418=0," ",PT_kom!I418)</f>
        <v>10</v>
      </c>
      <c r="K414" s="130" t="str">
        <f>IF(PT_kom!J418=0," ",PT_kom!J418)</f>
        <v xml:space="preserve"> </v>
      </c>
      <c r="L414" s="130" t="str">
        <f>IF(PT_kom!K418=0," ",PT_kom!K418)</f>
        <v>2002 Vardø (2007)</v>
      </c>
      <c r="M414" s="132">
        <f>IF(PT_kom!L418=0," ",PT_kom!L418)</f>
        <v>0.5</v>
      </c>
      <c r="N414" s="132">
        <f>IF(PT_kom!M418=0," ",PT_kom!M418)</f>
        <v>0.1</v>
      </c>
      <c r="O414" s="132">
        <f>IF(PT_kom!N418=0," ",PT_kom!N418)</f>
        <v>0.3</v>
      </c>
      <c r="P414" s="132" t="str">
        <f>IF(PT_kom!O418=0," ",PT_kom!O418)</f>
        <v xml:space="preserve"> </v>
      </c>
      <c r="Q414" s="132">
        <f>IF(PT_kom!P418=0," ",PT_kom!P418)</f>
        <v>0.1</v>
      </c>
      <c r="R414" s="132" t="str">
        <f>IF(PT_kom!Q418=0," ",PT_kom!Q418)</f>
        <v xml:space="preserve"> </v>
      </c>
      <c r="S414" s="132" t="str">
        <f>IF(PT_kom!R418=0," ",PT_kom!R418)</f>
        <v xml:space="preserve"> </v>
      </c>
      <c r="T414" s="132">
        <f>IF(PT_kom!S418=0," ",PT_kom!S418)</f>
        <v>1</v>
      </c>
      <c r="U414" s="60" t="str">
        <f>IF(PT_kom!T418=0," ",PT_kom!T418)</f>
        <v xml:space="preserve"> </v>
      </c>
    </row>
    <row r="415" spans="2:21">
      <c r="B415" s="130" t="str">
        <f>IF(PT_kom!A419=0," ",PT_kom!A419)</f>
        <v>2003 Vadsø (2006)</v>
      </c>
      <c r="C415" s="131">
        <f>IF(PT_kom!B419=0," ",PT_kom!B419)</f>
        <v>5</v>
      </c>
      <c r="D415" s="131">
        <f>IF(PT_kom!C419=0," ",PT_kom!C419)</f>
        <v>32</v>
      </c>
      <c r="E415" s="131">
        <f>IF(PT_kom!D419=0," ",PT_kom!D419)</f>
        <v>5</v>
      </c>
      <c r="F415" s="131">
        <f>IF(PT_kom!E419=0," ",PT_kom!E419)</f>
        <v>11</v>
      </c>
      <c r="G415" s="131">
        <f>IF(PT_kom!F419=0," ",PT_kom!F419)</f>
        <v>9</v>
      </c>
      <c r="H415" s="131">
        <f>IF(PT_kom!G419=0," ",PT_kom!G419)</f>
        <v>29</v>
      </c>
      <c r="I415" s="131">
        <f>IF(PT_kom!H419=0," ",PT_kom!H419)</f>
        <v>4</v>
      </c>
      <c r="J415" s="131">
        <f>IF(PT_kom!I419=0," ",PT_kom!I419)</f>
        <v>95</v>
      </c>
      <c r="K415" s="130" t="str">
        <f>IF(PT_kom!J419=0," ",PT_kom!J419)</f>
        <v xml:space="preserve"> </v>
      </c>
      <c r="L415" s="130" t="str">
        <f>IF(PT_kom!K419=0," ",PT_kom!K419)</f>
        <v>2003 Vadsø (2006)</v>
      </c>
      <c r="M415" s="132">
        <f>IF(PT_kom!L419=0," ",PT_kom!L419)</f>
        <v>5.2631578947368418E-2</v>
      </c>
      <c r="N415" s="132">
        <f>IF(PT_kom!M419=0," ",PT_kom!M419)</f>
        <v>0.33684210526315789</v>
      </c>
      <c r="O415" s="132">
        <f>IF(PT_kom!N419=0," ",PT_kom!N419)</f>
        <v>5.2631578947368418E-2</v>
      </c>
      <c r="P415" s="132">
        <f>IF(PT_kom!O419=0," ",PT_kom!O419)</f>
        <v>0.11578947368421053</v>
      </c>
      <c r="Q415" s="132">
        <f>IF(PT_kom!P419=0," ",PT_kom!P419)</f>
        <v>9.4736842105263161E-2</v>
      </c>
      <c r="R415" s="132">
        <f>IF(PT_kom!Q419=0," ",PT_kom!Q419)</f>
        <v>0.30526315789473685</v>
      </c>
      <c r="S415" s="132">
        <f>IF(PT_kom!R419=0," ",PT_kom!R419)</f>
        <v>4.2105263157894736E-2</v>
      </c>
      <c r="T415" s="132">
        <f>IF(PT_kom!S419=0," ",PT_kom!S419)</f>
        <v>1</v>
      </c>
      <c r="U415" s="60" t="str">
        <f>IF(PT_kom!T419=0," ",PT_kom!T419)</f>
        <v xml:space="preserve"> </v>
      </c>
    </row>
    <row r="416" spans="2:21">
      <c r="B416" s="130" t="str">
        <f>IF(PT_kom!A420=0," ",PT_kom!A420)</f>
        <v>2004 Hammerfest (2004)</v>
      </c>
      <c r="C416" s="131" t="str">
        <f>IF(PT_kom!B420=0," ",PT_kom!B420)</f>
        <v xml:space="preserve"> </v>
      </c>
      <c r="D416" s="131">
        <f>IF(PT_kom!C420=0," ",PT_kom!C420)</f>
        <v>37</v>
      </c>
      <c r="E416" s="131">
        <f>IF(PT_kom!D420=0," ",PT_kom!D420)</f>
        <v>4</v>
      </c>
      <c r="F416" s="131">
        <f>IF(PT_kom!E420=0," ",PT_kom!E420)</f>
        <v>4</v>
      </c>
      <c r="G416" s="131">
        <f>IF(PT_kom!F420=0," ",PT_kom!F420)</f>
        <v>3</v>
      </c>
      <c r="H416" s="131">
        <f>IF(PT_kom!G420=0," ",PT_kom!G420)</f>
        <v>2</v>
      </c>
      <c r="I416" s="131" t="str">
        <f>IF(PT_kom!H420=0," ",PT_kom!H420)</f>
        <v xml:space="preserve"> </v>
      </c>
      <c r="J416" s="131">
        <f>IF(PT_kom!I420=0," ",PT_kom!I420)</f>
        <v>50</v>
      </c>
      <c r="K416" s="130" t="str">
        <f>IF(PT_kom!J420=0," ",PT_kom!J420)</f>
        <v xml:space="preserve"> </v>
      </c>
      <c r="L416" s="130" t="str">
        <f>IF(PT_kom!K420=0," ",PT_kom!K420)</f>
        <v>2004 Hammerfest (2004)</v>
      </c>
      <c r="M416" s="132" t="str">
        <f>IF(PT_kom!L420=0," ",PT_kom!L420)</f>
        <v xml:space="preserve"> </v>
      </c>
      <c r="N416" s="132">
        <f>IF(PT_kom!M420=0," ",PT_kom!M420)</f>
        <v>0.74</v>
      </c>
      <c r="O416" s="132">
        <f>IF(PT_kom!N420=0," ",PT_kom!N420)</f>
        <v>0.08</v>
      </c>
      <c r="P416" s="132">
        <f>IF(PT_kom!O420=0," ",PT_kom!O420)</f>
        <v>0.08</v>
      </c>
      <c r="Q416" s="132">
        <f>IF(PT_kom!P420=0," ",PT_kom!P420)</f>
        <v>0.06</v>
      </c>
      <c r="R416" s="132">
        <f>IF(PT_kom!Q420=0," ",PT_kom!Q420)</f>
        <v>0.04</v>
      </c>
      <c r="S416" s="132" t="str">
        <f>IF(PT_kom!R420=0," ",PT_kom!R420)</f>
        <v xml:space="preserve"> </v>
      </c>
      <c r="T416" s="132">
        <f>IF(PT_kom!S420=0," ",PT_kom!S420)</f>
        <v>1</v>
      </c>
      <c r="U416" s="60" t="str">
        <f>IF(PT_kom!T420=0," ",PT_kom!T420)</f>
        <v xml:space="preserve"> </v>
      </c>
    </row>
    <row r="417" spans="2:21">
      <c r="B417" s="130" t="str">
        <f>IF(PT_kom!A421=0," ",PT_kom!A421)</f>
        <v>2011 Kautokeino (2006)</v>
      </c>
      <c r="C417" s="131">
        <f>IF(PT_kom!B421=0," ",PT_kom!B421)</f>
        <v>4</v>
      </c>
      <c r="D417" s="131">
        <f>IF(PT_kom!C421=0," ",PT_kom!C421)</f>
        <v>1</v>
      </c>
      <c r="E417" s="131">
        <f>IF(PT_kom!D421=0," ",PT_kom!D421)</f>
        <v>2</v>
      </c>
      <c r="F417" s="131" t="str">
        <f>IF(PT_kom!E421=0," ",PT_kom!E421)</f>
        <v xml:space="preserve"> </v>
      </c>
      <c r="G417" s="131">
        <f>IF(PT_kom!F421=0," ",PT_kom!F421)</f>
        <v>1</v>
      </c>
      <c r="H417" s="131" t="str">
        <f>IF(PT_kom!G421=0," ",PT_kom!G421)</f>
        <v xml:space="preserve"> </v>
      </c>
      <c r="I417" s="131" t="str">
        <f>IF(PT_kom!H421=0," ",PT_kom!H421)</f>
        <v xml:space="preserve"> </v>
      </c>
      <c r="J417" s="131">
        <f>IF(PT_kom!I421=0," ",PT_kom!I421)</f>
        <v>8</v>
      </c>
      <c r="K417" s="130" t="str">
        <f>IF(PT_kom!J421=0," ",PT_kom!J421)</f>
        <v xml:space="preserve"> </v>
      </c>
      <c r="L417" s="130" t="str">
        <f>IF(PT_kom!K421=0," ",PT_kom!K421)</f>
        <v>2011 Kautokeino (2006)</v>
      </c>
      <c r="M417" s="132">
        <f>IF(PT_kom!L421=0," ",PT_kom!L421)</f>
        <v>0.5</v>
      </c>
      <c r="N417" s="132">
        <f>IF(PT_kom!M421=0," ",PT_kom!M421)</f>
        <v>0.125</v>
      </c>
      <c r="O417" s="132">
        <f>IF(PT_kom!N421=0," ",PT_kom!N421)</f>
        <v>0.25</v>
      </c>
      <c r="P417" s="132" t="str">
        <f>IF(PT_kom!O421=0," ",PT_kom!O421)</f>
        <v xml:space="preserve"> </v>
      </c>
      <c r="Q417" s="132">
        <f>IF(PT_kom!P421=0," ",PT_kom!P421)</f>
        <v>0.125</v>
      </c>
      <c r="R417" s="132" t="str">
        <f>IF(PT_kom!Q421=0," ",PT_kom!Q421)</f>
        <v xml:space="preserve"> </v>
      </c>
      <c r="S417" s="132" t="str">
        <f>IF(PT_kom!R421=0," ",PT_kom!R421)</f>
        <v xml:space="preserve"> </v>
      </c>
      <c r="T417" s="132">
        <f>IF(PT_kom!S421=0," ",PT_kom!S421)</f>
        <v>1</v>
      </c>
      <c r="U417" s="60" t="str">
        <f>IF(PT_kom!T421=0," ",PT_kom!T421)</f>
        <v xml:space="preserve"> </v>
      </c>
    </row>
    <row r="418" spans="2:21">
      <c r="B418" s="130" t="str">
        <f>IF(PT_kom!A422=0," ",PT_kom!A422)</f>
        <v>2012 Alta (2005)</v>
      </c>
      <c r="C418" s="131" t="str">
        <f>IF(PT_kom!B422=0," ",PT_kom!B422)</f>
        <v xml:space="preserve"> </v>
      </c>
      <c r="D418" s="131">
        <f>IF(PT_kom!C422=0," ",PT_kom!C422)</f>
        <v>103</v>
      </c>
      <c r="E418" s="131">
        <f>IF(PT_kom!D422=0," ",PT_kom!D422)</f>
        <v>21</v>
      </c>
      <c r="F418" s="131">
        <f>IF(PT_kom!E422=0," ",PT_kom!E422)</f>
        <v>8</v>
      </c>
      <c r="G418" s="131">
        <f>IF(PT_kom!F422=0," ",PT_kom!F422)</f>
        <v>39</v>
      </c>
      <c r="H418" s="131">
        <f>IF(PT_kom!G422=0," ",PT_kom!G422)</f>
        <v>38</v>
      </c>
      <c r="I418" s="131">
        <f>IF(PT_kom!H422=0," ",PT_kom!H422)</f>
        <v>6</v>
      </c>
      <c r="J418" s="131">
        <f>IF(PT_kom!I422=0," ",PT_kom!I422)</f>
        <v>215</v>
      </c>
      <c r="K418" s="130" t="str">
        <f>IF(PT_kom!J422=0," ",PT_kom!J422)</f>
        <v xml:space="preserve"> </v>
      </c>
      <c r="L418" s="130" t="str">
        <f>IF(PT_kom!K422=0," ",PT_kom!K422)</f>
        <v>2012 Alta (2005)</v>
      </c>
      <c r="M418" s="132" t="str">
        <f>IF(PT_kom!L422=0," ",PT_kom!L422)</f>
        <v xml:space="preserve"> </v>
      </c>
      <c r="N418" s="132">
        <f>IF(PT_kom!M422=0," ",PT_kom!M422)</f>
        <v>0.47906976744186047</v>
      </c>
      <c r="O418" s="132">
        <f>IF(PT_kom!N422=0," ",PT_kom!N422)</f>
        <v>9.7674418604651161E-2</v>
      </c>
      <c r="P418" s="132">
        <f>IF(PT_kom!O422=0," ",PT_kom!O422)</f>
        <v>3.7209302325581395E-2</v>
      </c>
      <c r="Q418" s="132">
        <f>IF(PT_kom!P422=0," ",PT_kom!P422)</f>
        <v>0.18139534883720931</v>
      </c>
      <c r="R418" s="132">
        <f>IF(PT_kom!Q422=0," ",PT_kom!Q422)</f>
        <v>0.17674418604651163</v>
      </c>
      <c r="S418" s="132">
        <f>IF(PT_kom!R422=0," ",PT_kom!R422)</f>
        <v>2.7906976744186046E-2</v>
      </c>
      <c r="T418" s="132">
        <f>IF(PT_kom!S422=0," ",PT_kom!S422)</f>
        <v>1</v>
      </c>
      <c r="U418" s="60" t="str">
        <f>IF(PT_kom!T422=0," ",PT_kom!T422)</f>
        <v xml:space="preserve"> </v>
      </c>
    </row>
    <row r="419" spans="2:21">
      <c r="B419" s="130" t="str">
        <f>IF(PT_kom!A423=0," ",PT_kom!A423)</f>
        <v>2014 Loppa (2008)</v>
      </c>
      <c r="C419" s="131" t="str">
        <f>IF(PT_kom!B423=0," ",PT_kom!B423)</f>
        <v xml:space="preserve"> </v>
      </c>
      <c r="D419" s="131">
        <f>IF(PT_kom!C423=0," ",PT_kom!C423)</f>
        <v>1</v>
      </c>
      <c r="E419" s="131" t="str">
        <f>IF(PT_kom!D423=0," ",PT_kom!D423)</f>
        <v xml:space="preserve"> </v>
      </c>
      <c r="F419" s="131" t="str">
        <f>IF(PT_kom!E423=0," ",PT_kom!E423)</f>
        <v xml:space="preserve"> </v>
      </c>
      <c r="G419" s="131">
        <f>IF(PT_kom!F423=0," ",PT_kom!F423)</f>
        <v>1</v>
      </c>
      <c r="H419" s="131" t="str">
        <f>IF(PT_kom!G423=0," ",PT_kom!G423)</f>
        <v xml:space="preserve"> </v>
      </c>
      <c r="I419" s="131" t="str">
        <f>IF(PT_kom!H423=0," ",PT_kom!H423)</f>
        <v xml:space="preserve"> </v>
      </c>
      <c r="J419" s="131">
        <f>IF(PT_kom!I423=0," ",PT_kom!I423)</f>
        <v>2</v>
      </c>
      <c r="K419" s="130" t="str">
        <f>IF(PT_kom!J423=0," ",PT_kom!J423)</f>
        <v xml:space="preserve"> </v>
      </c>
      <c r="L419" s="130" t="str">
        <f>IF(PT_kom!K423=0," ",PT_kom!K423)</f>
        <v>2014 Loppa (2008)</v>
      </c>
      <c r="M419" s="132" t="str">
        <f>IF(PT_kom!L423=0," ",PT_kom!L423)</f>
        <v xml:space="preserve"> </v>
      </c>
      <c r="N419" s="132">
        <f>IF(PT_kom!M423=0," ",PT_kom!M423)</f>
        <v>0.5</v>
      </c>
      <c r="O419" s="132" t="str">
        <f>IF(PT_kom!N423=0," ",PT_kom!N423)</f>
        <v xml:space="preserve"> </v>
      </c>
      <c r="P419" s="132" t="str">
        <f>IF(PT_kom!O423=0," ",PT_kom!O423)</f>
        <v xml:space="preserve"> </v>
      </c>
      <c r="Q419" s="132">
        <f>IF(PT_kom!P423=0," ",PT_kom!P423)</f>
        <v>0.5</v>
      </c>
      <c r="R419" s="132" t="str">
        <f>IF(PT_kom!Q423=0," ",PT_kom!Q423)</f>
        <v xml:space="preserve"> </v>
      </c>
      <c r="S419" s="132" t="str">
        <f>IF(PT_kom!R423=0," ",PT_kom!R423)</f>
        <v xml:space="preserve"> </v>
      </c>
      <c r="T419" s="132">
        <f>IF(PT_kom!S423=0," ",PT_kom!S423)</f>
        <v>1</v>
      </c>
      <c r="U419" s="60" t="str">
        <f>IF(PT_kom!T423=0," ",PT_kom!T423)</f>
        <v xml:space="preserve"> </v>
      </c>
    </row>
    <row r="420" spans="2:21">
      <c r="B420" s="130" t="str">
        <f>IF(PT_kom!A424=0," ",PT_kom!A424)</f>
        <v>2015 Hasvik (2008)</v>
      </c>
      <c r="C420" s="131" t="str">
        <f>IF(PT_kom!B424=0," ",PT_kom!B424)</f>
        <v xml:space="preserve"> </v>
      </c>
      <c r="D420" s="131">
        <f>IF(PT_kom!C424=0," ",PT_kom!C424)</f>
        <v>8</v>
      </c>
      <c r="E420" s="131" t="str">
        <f>IF(PT_kom!D424=0," ",PT_kom!D424)</f>
        <v xml:space="preserve"> </v>
      </c>
      <c r="F420" s="131" t="str">
        <f>IF(PT_kom!E424=0," ",PT_kom!E424)</f>
        <v xml:space="preserve"> </v>
      </c>
      <c r="G420" s="131" t="str">
        <f>IF(PT_kom!F424=0," ",PT_kom!F424)</f>
        <v xml:space="preserve"> </v>
      </c>
      <c r="H420" s="131" t="str">
        <f>IF(PT_kom!G424=0," ",PT_kom!G424)</f>
        <v xml:space="preserve"> </v>
      </c>
      <c r="I420" s="131" t="str">
        <f>IF(PT_kom!H424=0," ",PT_kom!H424)</f>
        <v xml:space="preserve"> </v>
      </c>
      <c r="J420" s="131">
        <f>IF(PT_kom!I424=0," ",PT_kom!I424)</f>
        <v>8</v>
      </c>
      <c r="K420" s="130" t="str">
        <f>IF(PT_kom!J424=0," ",PT_kom!J424)</f>
        <v xml:space="preserve"> </v>
      </c>
      <c r="L420" s="130" t="str">
        <f>IF(PT_kom!K424=0," ",PT_kom!K424)</f>
        <v>2015 Hasvik (2008)</v>
      </c>
      <c r="M420" s="132" t="str">
        <f>IF(PT_kom!L424=0," ",PT_kom!L424)</f>
        <v xml:space="preserve"> </v>
      </c>
      <c r="N420" s="132">
        <f>IF(PT_kom!M424=0," ",PT_kom!M424)</f>
        <v>1</v>
      </c>
      <c r="O420" s="132" t="str">
        <f>IF(PT_kom!N424=0," ",PT_kom!N424)</f>
        <v xml:space="preserve"> </v>
      </c>
      <c r="P420" s="132" t="str">
        <f>IF(PT_kom!O424=0," ",PT_kom!O424)</f>
        <v xml:space="preserve"> </v>
      </c>
      <c r="Q420" s="132" t="str">
        <f>IF(PT_kom!P424=0," ",PT_kom!P424)</f>
        <v xml:space="preserve"> </v>
      </c>
      <c r="R420" s="132" t="str">
        <f>IF(PT_kom!Q424=0," ",PT_kom!Q424)</f>
        <v xml:space="preserve"> </v>
      </c>
      <c r="S420" s="132" t="str">
        <f>IF(PT_kom!R424=0," ",PT_kom!R424)</f>
        <v xml:space="preserve"> </v>
      </c>
      <c r="T420" s="132">
        <f>IF(PT_kom!S424=0," ",PT_kom!S424)</f>
        <v>1</v>
      </c>
      <c r="U420" s="60" t="str">
        <f>IF(PT_kom!T424=0," ",PT_kom!T424)</f>
        <v xml:space="preserve"> </v>
      </c>
    </row>
    <row r="421" spans="2:21">
      <c r="B421" s="130" t="str">
        <f>IF(PT_kom!A425=0," ",PT_kom!A425)</f>
        <v>2017 Kvalsund (2009)</v>
      </c>
      <c r="C421" s="131" t="str">
        <f>IF(PT_kom!B425=0," ",PT_kom!B425)</f>
        <v xml:space="preserve"> </v>
      </c>
      <c r="D421" s="131">
        <f>IF(PT_kom!C425=0," ",PT_kom!C425)</f>
        <v>6</v>
      </c>
      <c r="E421" s="131">
        <f>IF(PT_kom!D425=0," ",PT_kom!D425)</f>
        <v>4</v>
      </c>
      <c r="F421" s="131">
        <f>IF(PT_kom!E425=0," ",PT_kom!E425)</f>
        <v>1</v>
      </c>
      <c r="G421" s="131">
        <f>IF(PT_kom!F425=0," ",PT_kom!F425)</f>
        <v>1</v>
      </c>
      <c r="H421" s="131" t="str">
        <f>IF(PT_kom!G425=0," ",PT_kom!G425)</f>
        <v xml:space="preserve"> </v>
      </c>
      <c r="I421" s="131" t="str">
        <f>IF(PT_kom!H425=0," ",PT_kom!H425)</f>
        <v xml:space="preserve"> </v>
      </c>
      <c r="J421" s="131">
        <f>IF(PT_kom!I425=0," ",PT_kom!I425)</f>
        <v>12</v>
      </c>
      <c r="K421" s="130" t="str">
        <f>IF(PT_kom!J425=0," ",PT_kom!J425)</f>
        <v xml:space="preserve"> </v>
      </c>
      <c r="L421" s="130" t="str">
        <f>IF(PT_kom!K425=0," ",PT_kom!K425)</f>
        <v>2017 Kvalsund (2009)</v>
      </c>
      <c r="M421" s="132" t="str">
        <f>IF(PT_kom!L425=0," ",PT_kom!L425)</f>
        <v xml:space="preserve"> </v>
      </c>
      <c r="N421" s="132">
        <f>IF(PT_kom!M425=0," ",PT_kom!M425)</f>
        <v>0.5</v>
      </c>
      <c r="O421" s="132">
        <f>IF(PT_kom!N425=0," ",PT_kom!N425)</f>
        <v>0.33333333333333331</v>
      </c>
      <c r="P421" s="132">
        <f>IF(PT_kom!O425=0," ",PT_kom!O425)</f>
        <v>8.3333333333333329E-2</v>
      </c>
      <c r="Q421" s="132">
        <f>IF(PT_kom!P425=0," ",PT_kom!P425)</f>
        <v>8.3333333333333329E-2</v>
      </c>
      <c r="R421" s="132" t="str">
        <f>IF(PT_kom!Q425=0," ",PT_kom!Q425)</f>
        <v xml:space="preserve"> </v>
      </c>
      <c r="S421" s="132" t="str">
        <f>IF(PT_kom!R425=0," ",PT_kom!R425)</f>
        <v xml:space="preserve"> </v>
      </c>
      <c r="T421" s="132">
        <f>IF(PT_kom!S425=0," ",PT_kom!S425)</f>
        <v>1</v>
      </c>
      <c r="U421" s="60" t="str">
        <f>IF(PT_kom!T425=0," ",PT_kom!T425)</f>
        <v xml:space="preserve"> </v>
      </c>
    </row>
    <row r="422" spans="2:21">
      <c r="B422" s="130" t="str">
        <f>IF(PT_kom!A426=0," ",PT_kom!A426)</f>
        <v>2018 Måsøy (2007)</v>
      </c>
      <c r="C422" s="131" t="str">
        <f>IF(PT_kom!B426=0," ",PT_kom!B426)</f>
        <v xml:space="preserve"> </v>
      </c>
      <c r="D422" s="131">
        <f>IF(PT_kom!C426=0," ",PT_kom!C426)</f>
        <v>1</v>
      </c>
      <c r="E422" s="131">
        <f>IF(PT_kom!D426=0," ",PT_kom!D426)</f>
        <v>5</v>
      </c>
      <c r="F422" s="131" t="str">
        <f>IF(PT_kom!E426=0," ",PT_kom!E426)</f>
        <v xml:space="preserve"> </v>
      </c>
      <c r="G422" s="131" t="str">
        <f>IF(PT_kom!F426=0," ",PT_kom!F426)</f>
        <v xml:space="preserve"> </v>
      </c>
      <c r="H422" s="131">
        <f>IF(PT_kom!G426=0," ",PT_kom!G426)</f>
        <v>2</v>
      </c>
      <c r="I422" s="131" t="str">
        <f>IF(PT_kom!H426=0," ",PT_kom!H426)</f>
        <v xml:space="preserve"> </v>
      </c>
      <c r="J422" s="131">
        <f>IF(PT_kom!I426=0," ",PT_kom!I426)</f>
        <v>8</v>
      </c>
      <c r="K422" s="130" t="str">
        <f>IF(PT_kom!J426=0," ",PT_kom!J426)</f>
        <v xml:space="preserve"> </v>
      </c>
      <c r="L422" s="130" t="str">
        <f>IF(PT_kom!K426=0," ",PT_kom!K426)</f>
        <v>2018 Måsøy (2007)</v>
      </c>
      <c r="M422" s="132" t="str">
        <f>IF(PT_kom!L426=0," ",PT_kom!L426)</f>
        <v xml:space="preserve"> </v>
      </c>
      <c r="N422" s="132">
        <f>IF(PT_kom!M426=0," ",PT_kom!M426)</f>
        <v>0.125</v>
      </c>
      <c r="O422" s="132">
        <f>IF(PT_kom!N426=0," ",PT_kom!N426)</f>
        <v>0.625</v>
      </c>
      <c r="P422" s="132" t="str">
        <f>IF(PT_kom!O426=0," ",PT_kom!O426)</f>
        <v xml:space="preserve"> </v>
      </c>
      <c r="Q422" s="132" t="str">
        <f>IF(PT_kom!P426=0," ",PT_kom!P426)</f>
        <v xml:space="preserve"> </v>
      </c>
      <c r="R422" s="132">
        <f>IF(PT_kom!Q426=0," ",PT_kom!Q426)</f>
        <v>0.25</v>
      </c>
      <c r="S422" s="132" t="str">
        <f>IF(PT_kom!R426=0," ",PT_kom!R426)</f>
        <v xml:space="preserve"> </v>
      </c>
      <c r="T422" s="132">
        <f>IF(PT_kom!S426=0," ",PT_kom!S426)</f>
        <v>1</v>
      </c>
      <c r="U422" s="60" t="str">
        <f>IF(PT_kom!T426=0," ",PT_kom!T426)</f>
        <v xml:space="preserve"> </v>
      </c>
    </row>
    <row r="423" spans="2:21">
      <c r="B423" s="130" t="str">
        <f>IF(PT_kom!A427=0," ",PT_kom!A427)</f>
        <v>2019 Nordkapp (2007)</v>
      </c>
      <c r="C423" s="131">
        <f>IF(PT_kom!B427=0," ",PT_kom!B427)</f>
        <v>3</v>
      </c>
      <c r="D423" s="131">
        <f>IF(PT_kom!C427=0," ",PT_kom!C427)</f>
        <v>2</v>
      </c>
      <c r="E423" s="131">
        <f>IF(PT_kom!D427=0," ",PT_kom!D427)</f>
        <v>2</v>
      </c>
      <c r="F423" s="131" t="str">
        <f>IF(PT_kom!E427=0," ",PT_kom!E427)</f>
        <v xml:space="preserve"> </v>
      </c>
      <c r="G423" s="131">
        <f>IF(PT_kom!F427=0," ",PT_kom!F427)</f>
        <v>2</v>
      </c>
      <c r="H423" s="131">
        <f>IF(PT_kom!G427=0," ",PT_kom!G427)</f>
        <v>1</v>
      </c>
      <c r="I423" s="131" t="str">
        <f>IF(PT_kom!H427=0," ",PT_kom!H427)</f>
        <v xml:space="preserve"> </v>
      </c>
      <c r="J423" s="131">
        <f>IF(PT_kom!I427=0," ",PT_kom!I427)</f>
        <v>10</v>
      </c>
      <c r="K423" s="130" t="str">
        <f>IF(PT_kom!J427=0," ",PT_kom!J427)</f>
        <v xml:space="preserve"> </v>
      </c>
      <c r="L423" s="130" t="str">
        <f>IF(PT_kom!K427=0," ",PT_kom!K427)</f>
        <v>2019 Nordkapp (2007)</v>
      </c>
      <c r="M423" s="132">
        <f>IF(PT_kom!L427=0," ",PT_kom!L427)</f>
        <v>0.3</v>
      </c>
      <c r="N423" s="132">
        <f>IF(PT_kom!M427=0," ",PT_kom!M427)</f>
        <v>0.2</v>
      </c>
      <c r="O423" s="132">
        <f>IF(PT_kom!N427=0," ",PT_kom!N427)</f>
        <v>0.2</v>
      </c>
      <c r="P423" s="132" t="str">
        <f>IF(PT_kom!O427=0," ",PT_kom!O427)</f>
        <v xml:space="preserve"> </v>
      </c>
      <c r="Q423" s="132">
        <f>IF(PT_kom!P427=0," ",PT_kom!P427)</f>
        <v>0.2</v>
      </c>
      <c r="R423" s="132">
        <f>IF(PT_kom!Q427=0," ",PT_kom!Q427)</f>
        <v>0.1</v>
      </c>
      <c r="S423" s="132" t="str">
        <f>IF(PT_kom!R427=0," ",PT_kom!R427)</f>
        <v xml:space="preserve"> </v>
      </c>
      <c r="T423" s="132">
        <f>IF(PT_kom!S427=0," ",PT_kom!S427)</f>
        <v>1</v>
      </c>
      <c r="U423" s="60" t="str">
        <f>IF(PT_kom!T427=0," ",PT_kom!T427)</f>
        <v xml:space="preserve"> </v>
      </c>
    </row>
    <row r="424" spans="2:21">
      <c r="B424" s="130" t="str">
        <f>IF(PT_kom!A428=0," ",PT_kom!A428)</f>
        <v>2020 Porsanger (2008)</v>
      </c>
      <c r="C424" s="131" t="str">
        <f>IF(PT_kom!B428=0," ",PT_kom!B428)</f>
        <v xml:space="preserve"> </v>
      </c>
      <c r="D424" s="131">
        <f>IF(PT_kom!C428=0," ",PT_kom!C428)</f>
        <v>6</v>
      </c>
      <c r="E424" s="131">
        <f>IF(PT_kom!D428=0," ",PT_kom!D428)</f>
        <v>3</v>
      </c>
      <c r="F424" s="131">
        <f>IF(PT_kom!E428=0," ",PT_kom!E428)</f>
        <v>3</v>
      </c>
      <c r="G424" s="131">
        <f>IF(PT_kom!F428=0," ",PT_kom!F428)</f>
        <v>9</v>
      </c>
      <c r="H424" s="131">
        <f>IF(PT_kom!G428=0," ",PT_kom!G428)</f>
        <v>17</v>
      </c>
      <c r="I424" s="131">
        <f>IF(PT_kom!H428=0," ",PT_kom!H428)</f>
        <v>5</v>
      </c>
      <c r="J424" s="131">
        <f>IF(PT_kom!I428=0," ",PT_kom!I428)</f>
        <v>43</v>
      </c>
      <c r="K424" s="130" t="str">
        <f>IF(PT_kom!J428=0," ",PT_kom!J428)</f>
        <v xml:space="preserve"> </v>
      </c>
      <c r="L424" s="130" t="str">
        <f>IF(PT_kom!K428=0," ",PT_kom!K428)</f>
        <v>2020 Porsanger (2008)</v>
      </c>
      <c r="M424" s="132" t="str">
        <f>IF(PT_kom!L428=0," ",PT_kom!L428)</f>
        <v xml:space="preserve"> </v>
      </c>
      <c r="N424" s="132">
        <f>IF(PT_kom!M428=0," ",PT_kom!M428)</f>
        <v>0.13953488372093023</v>
      </c>
      <c r="O424" s="132">
        <f>IF(PT_kom!N428=0," ",PT_kom!N428)</f>
        <v>6.9767441860465115E-2</v>
      </c>
      <c r="P424" s="132">
        <f>IF(PT_kom!O428=0," ",PT_kom!O428)</f>
        <v>6.9767441860465115E-2</v>
      </c>
      <c r="Q424" s="132">
        <f>IF(PT_kom!P428=0," ",PT_kom!P428)</f>
        <v>0.20930232558139536</v>
      </c>
      <c r="R424" s="132">
        <f>IF(PT_kom!Q428=0," ",PT_kom!Q428)</f>
        <v>0.39534883720930231</v>
      </c>
      <c r="S424" s="132">
        <f>IF(PT_kom!R428=0," ",PT_kom!R428)</f>
        <v>0.11627906976744186</v>
      </c>
      <c r="T424" s="132">
        <f>IF(PT_kom!S428=0," ",PT_kom!S428)</f>
        <v>1</v>
      </c>
      <c r="U424" s="60" t="str">
        <f>IF(PT_kom!T428=0," ",PT_kom!T428)</f>
        <v xml:space="preserve"> </v>
      </c>
    </row>
    <row r="425" spans="2:21">
      <c r="B425" s="130" t="str">
        <f>IF(PT_kom!A429=0," ",PT_kom!A429)</f>
        <v>2021 Karasjok (2005)</v>
      </c>
      <c r="C425" s="131" t="str">
        <f>IF(PT_kom!B429=0," ",PT_kom!B429)</f>
        <v xml:space="preserve"> </v>
      </c>
      <c r="D425" s="131">
        <f>IF(PT_kom!C429=0," ",PT_kom!C429)</f>
        <v>13</v>
      </c>
      <c r="E425" s="131">
        <f>IF(PT_kom!D429=0," ",PT_kom!D429)</f>
        <v>6</v>
      </c>
      <c r="F425" s="131">
        <f>IF(PT_kom!E429=0," ",PT_kom!E429)</f>
        <v>4</v>
      </c>
      <c r="G425" s="131">
        <f>IF(PT_kom!F429=0," ",PT_kom!F429)</f>
        <v>1</v>
      </c>
      <c r="H425" s="131" t="str">
        <f>IF(PT_kom!G429=0," ",PT_kom!G429)</f>
        <v xml:space="preserve"> </v>
      </c>
      <c r="I425" s="131" t="str">
        <f>IF(PT_kom!H429=0," ",PT_kom!H429)</f>
        <v xml:space="preserve"> </v>
      </c>
      <c r="J425" s="131">
        <f>IF(PT_kom!I429=0," ",PT_kom!I429)</f>
        <v>24</v>
      </c>
      <c r="K425" s="130" t="str">
        <f>IF(PT_kom!J429=0," ",PT_kom!J429)</f>
        <v xml:space="preserve"> </v>
      </c>
      <c r="L425" s="130" t="str">
        <f>IF(PT_kom!K429=0," ",PT_kom!K429)</f>
        <v>2021 Karasjok (2005)</v>
      </c>
      <c r="M425" s="132" t="str">
        <f>IF(PT_kom!L429=0," ",PT_kom!L429)</f>
        <v xml:space="preserve"> </v>
      </c>
      <c r="N425" s="132">
        <f>IF(PT_kom!M429=0," ",PT_kom!M429)</f>
        <v>0.54166666666666663</v>
      </c>
      <c r="O425" s="132">
        <f>IF(PT_kom!N429=0," ",PT_kom!N429)</f>
        <v>0.25</v>
      </c>
      <c r="P425" s="132">
        <f>IF(PT_kom!O429=0," ",PT_kom!O429)</f>
        <v>0.16666666666666666</v>
      </c>
      <c r="Q425" s="132">
        <f>IF(PT_kom!P429=0," ",PT_kom!P429)</f>
        <v>4.1666666666666664E-2</v>
      </c>
      <c r="R425" s="132" t="str">
        <f>IF(PT_kom!Q429=0," ",PT_kom!Q429)</f>
        <v xml:space="preserve"> </v>
      </c>
      <c r="S425" s="132" t="str">
        <f>IF(PT_kom!R429=0," ",PT_kom!R429)</f>
        <v xml:space="preserve"> </v>
      </c>
      <c r="T425" s="132">
        <f>IF(PT_kom!S429=0," ",PT_kom!S429)</f>
        <v>1</v>
      </c>
      <c r="U425" s="60" t="str">
        <f>IF(PT_kom!T429=0," ",PT_kom!T429)</f>
        <v xml:space="preserve"> </v>
      </c>
    </row>
    <row r="426" spans="2:21">
      <c r="B426" s="130" t="str">
        <f>IF(PT_kom!A430=0," ",PT_kom!A430)</f>
        <v>2022 Lebesby (2006)</v>
      </c>
      <c r="C426" s="131">
        <f>IF(PT_kom!B430=0," ",PT_kom!B430)</f>
        <v>1</v>
      </c>
      <c r="D426" s="131">
        <f>IF(PT_kom!C430=0," ",PT_kom!C430)</f>
        <v>1</v>
      </c>
      <c r="E426" s="131">
        <f>IF(PT_kom!D430=0," ",PT_kom!D430)</f>
        <v>5</v>
      </c>
      <c r="F426" s="131" t="str">
        <f>IF(PT_kom!E430=0," ",PT_kom!E430)</f>
        <v xml:space="preserve"> </v>
      </c>
      <c r="G426" s="131">
        <f>IF(PT_kom!F430=0," ",PT_kom!F430)</f>
        <v>1</v>
      </c>
      <c r="H426" s="131">
        <f>IF(PT_kom!G430=0," ",PT_kom!G430)</f>
        <v>1</v>
      </c>
      <c r="I426" s="131" t="str">
        <f>IF(PT_kom!H430=0," ",PT_kom!H430)</f>
        <v xml:space="preserve"> </v>
      </c>
      <c r="J426" s="131">
        <f>IF(PT_kom!I430=0," ",PT_kom!I430)</f>
        <v>9</v>
      </c>
      <c r="K426" s="130" t="str">
        <f>IF(PT_kom!J430=0," ",PT_kom!J430)</f>
        <v xml:space="preserve"> </v>
      </c>
      <c r="L426" s="130" t="str">
        <f>IF(PT_kom!K430=0," ",PT_kom!K430)</f>
        <v>2022 Lebesby (2006)</v>
      </c>
      <c r="M426" s="132">
        <f>IF(PT_kom!L430=0," ",PT_kom!L430)</f>
        <v>0.1111111111111111</v>
      </c>
      <c r="N426" s="132">
        <f>IF(PT_kom!M430=0," ",PT_kom!M430)</f>
        <v>0.1111111111111111</v>
      </c>
      <c r="O426" s="132">
        <f>IF(PT_kom!N430=0," ",PT_kom!N430)</f>
        <v>0.55555555555555558</v>
      </c>
      <c r="P426" s="132" t="str">
        <f>IF(PT_kom!O430=0," ",PT_kom!O430)</f>
        <v xml:space="preserve"> </v>
      </c>
      <c r="Q426" s="132">
        <f>IF(PT_kom!P430=0," ",PT_kom!P430)</f>
        <v>0.1111111111111111</v>
      </c>
      <c r="R426" s="132">
        <f>IF(PT_kom!Q430=0," ",PT_kom!Q430)</f>
        <v>0.1111111111111111</v>
      </c>
      <c r="S426" s="132" t="str">
        <f>IF(PT_kom!R430=0," ",PT_kom!R430)</f>
        <v xml:space="preserve"> </v>
      </c>
      <c r="T426" s="132">
        <f>IF(PT_kom!S430=0," ",PT_kom!S430)</f>
        <v>1</v>
      </c>
      <c r="U426" s="60" t="str">
        <f>IF(PT_kom!T430=0," ",PT_kom!T430)</f>
        <v xml:space="preserve"> </v>
      </c>
    </row>
    <row r="427" spans="2:21">
      <c r="B427" s="130" t="str">
        <f>IF(PT_kom!A431=0," ",PT_kom!A431)</f>
        <v>2023 Gamvik (2008)</v>
      </c>
      <c r="C427" s="131">
        <f>IF(PT_kom!B431=0," ",PT_kom!B431)</f>
        <v>2</v>
      </c>
      <c r="D427" s="131">
        <f>IF(PT_kom!C431=0," ",PT_kom!C431)</f>
        <v>7</v>
      </c>
      <c r="E427" s="131" t="str">
        <f>IF(PT_kom!D431=0," ",PT_kom!D431)</f>
        <v xml:space="preserve"> </v>
      </c>
      <c r="F427" s="131">
        <f>IF(PT_kom!E431=0," ",PT_kom!E431)</f>
        <v>2</v>
      </c>
      <c r="G427" s="131" t="str">
        <f>IF(PT_kom!F431=0," ",PT_kom!F431)</f>
        <v xml:space="preserve"> </v>
      </c>
      <c r="H427" s="131" t="str">
        <f>IF(PT_kom!G431=0," ",PT_kom!G431)</f>
        <v xml:space="preserve"> </v>
      </c>
      <c r="I427" s="131" t="str">
        <f>IF(PT_kom!H431=0," ",PT_kom!H431)</f>
        <v xml:space="preserve"> </v>
      </c>
      <c r="J427" s="131">
        <f>IF(PT_kom!I431=0," ",PT_kom!I431)</f>
        <v>11</v>
      </c>
      <c r="K427" s="130" t="str">
        <f>IF(PT_kom!J431=0," ",PT_kom!J431)</f>
        <v xml:space="preserve"> </v>
      </c>
      <c r="L427" s="130" t="str">
        <f>IF(PT_kom!K431=0," ",PT_kom!K431)</f>
        <v>2023 Gamvik (2008)</v>
      </c>
      <c r="M427" s="132">
        <f>IF(PT_kom!L431=0," ",PT_kom!L431)</f>
        <v>0.18181818181818182</v>
      </c>
      <c r="N427" s="132">
        <f>IF(PT_kom!M431=0," ",PT_kom!M431)</f>
        <v>0.63636363636363635</v>
      </c>
      <c r="O427" s="132" t="str">
        <f>IF(PT_kom!N431=0," ",PT_kom!N431)</f>
        <v xml:space="preserve"> </v>
      </c>
      <c r="P427" s="132">
        <f>IF(PT_kom!O431=0," ",PT_kom!O431)</f>
        <v>0.18181818181818182</v>
      </c>
      <c r="Q427" s="132" t="str">
        <f>IF(PT_kom!P431=0," ",PT_kom!P431)</f>
        <v xml:space="preserve"> </v>
      </c>
      <c r="R427" s="132" t="str">
        <f>IF(PT_kom!Q431=0," ",PT_kom!Q431)</f>
        <v xml:space="preserve"> </v>
      </c>
      <c r="S427" s="132" t="str">
        <f>IF(PT_kom!R431=0," ",PT_kom!R431)</f>
        <v xml:space="preserve"> </v>
      </c>
      <c r="T427" s="132">
        <f>IF(PT_kom!S431=0," ",PT_kom!S431)</f>
        <v>1</v>
      </c>
      <c r="U427" s="60" t="str">
        <f>IF(PT_kom!T431=0," ",PT_kom!T431)</f>
        <v xml:space="preserve"> </v>
      </c>
    </row>
    <row r="428" spans="2:21">
      <c r="B428" s="130" t="str">
        <f>IF(PT_kom!A432=0," ",PT_kom!A432)</f>
        <v>2024 Berlevåg (2008)</v>
      </c>
      <c r="C428" s="131">
        <f>IF(PT_kom!B432=0," ",PT_kom!B432)</f>
        <v>1</v>
      </c>
      <c r="D428" s="131">
        <f>IF(PT_kom!C432=0," ",PT_kom!C432)</f>
        <v>19</v>
      </c>
      <c r="E428" s="131">
        <f>IF(PT_kom!D432=0," ",PT_kom!D432)</f>
        <v>4</v>
      </c>
      <c r="F428" s="131">
        <f>IF(PT_kom!E432=0," ",PT_kom!E432)</f>
        <v>13</v>
      </c>
      <c r="G428" s="131">
        <f>IF(PT_kom!F432=0," ",PT_kom!F432)</f>
        <v>8</v>
      </c>
      <c r="H428" s="131">
        <f>IF(PT_kom!G432=0," ",PT_kom!G432)</f>
        <v>7</v>
      </c>
      <c r="I428" s="131">
        <f>IF(PT_kom!H432=0," ",PT_kom!H432)</f>
        <v>13</v>
      </c>
      <c r="J428" s="131">
        <f>IF(PT_kom!I432=0," ",PT_kom!I432)</f>
        <v>65</v>
      </c>
      <c r="K428" s="130" t="str">
        <f>IF(PT_kom!J432=0," ",PT_kom!J432)</f>
        <v xml:space="preserve"> </v>
      </c>
      <c r="L428" s="130" t="str">
        <f>IF(PT_kom!K432=0," ",PT_kom!K432)</f>
        <v>2024 Berlevåg (2008)</v>
      </c>
      <c r="M428" s="132">
        <f>IF(PT_kom!L432=0," ",PT_kom!L432)</f>
        <v>1.5384615384615385E-2</v>
      </c>
      <c r="N428" s="132">
        <f>IF(PT_kom!M432=0," ",PT_kom!M432)</f>
        <v>0.29230769230769232</v>
      </c>
      <c r="O428" s="132">
        <f>IF(PT_kom!N432=0," ",PT_kom!N432)</f>
        <v>6.1538461538461542E-2</v>
      </c>
      <c r="P428" s="132">
        <f>IF(PT_kom!O432=0," ",PT_kom!O432)</f>
        <v>0.2</v>
      </c>
      <c r="Q428" s="132">
        <f>IF(PT_kom!P432=0," ",PT_kom!P432)</f>
        <v>0.12307692307692308</v>
      </c>
      <c r="R428" s="132">
        <f>IF(PT_kom!Q432=0," ",PT_kom!Q432)</f>
        <v>0.1076923076923077</v>
      </c>
      <c r="S428" s="132">
        <f>IF(PT_kom!R432=0," ",PT_kom!R432)</f>
        <v>0.2</v>
      </c>
      <c r="T428" s="132">
        <f>IF(PT_kom!S432=0," ",PT_kom!S432)</f>
        <v>1</v>
      </c>
      <c r="U428" s="60" t="str">
        <f>IF(PT_kom!T432=0," ",PT_kom!T432)</f>
        <v xml:space="preserve"> </v>
      </c>
    </row>
    <row r="429" spans="2:21">
      <c r="B429" s="130" t="str">
        <f>IF(PT_kom!A433=0," ",PT_kom!A433)</f>
        <v>2025 Tana (2008)</v>
      </c>
      <c r="C429" s="131" t="str">
        <f>IF(PT_kom!B433=0," ",PT_kom!B433)</f>
        <v xml:space="preserve"> </v>
      </c>
      <c r="D429" s="131">
        <f>IF(PT_kom!C433=0," ",PT_kom!C433)</f>
        <v>13</v>
      </c>
      <c r="E429" s="131">
        <f>IF(PT_kom!D433=0," ",PT_kom!D433)</f>
        <v>6</v>
      </c>
      <c r="F429" s="131">
        <f>IF(PT_kom!E433=0," ",PT_kom!E433)</f>
        <v>2</v>
      </c>
      <c r="G429" s="131">
        <f>IF(PT_kom!F433=0," ",PT_kom!F433)</f>
        <v>2</v>
      </c>
      <c r="H429" s="131">
        <f>IF(PT_kom!G433=0," ",PT_kom!G433)</f>
        <v>1</v>
      </c>
      <c r="I429" s="131" t="str">
        <f>IF(PT_kom!H433=0," ",PT_kom!H433)</f>
        <v xml:space="preserve"> </v>
      </c>
      <c r="J429" s="131">
        <f>IF(PT_kom!I433=0," ",PT_kom!I433)</f>
        <v>24</v>
      </c>
      <c r="K429" s="130" t="str">
        <f>IF(PT_kom!J433=0," ",PT_kom!J433)</f>
        <v xml:space="preserve"> </v>
      </c>
      <c r="L429" s="130" t="str">
        <f>IF(PT_kom!K433=0," ",PT_kom!K433)</f>
        <v>2025 Tana (2008)</v>
      </c>
      <c r="M429" s="132" t="str">
        <f>IF(PT_kom!L433=0," ",PT_kom!L433)</f>
        <v xml:space="preserve"> </v>
      </c>
      <c r="N429" s="132">
        <f>IF(PT_kom!M433=0," ",PT_kom!M433)</f>
        <v>0.54166666666666663</v>
      </c>
      <c r="O429" s="132">
        <f>IF(PT_kom!N433=0," ",PT_kom!N433)</f>
        <v>0.25</v>
      </c>
      <c r="P429" s="132">
        <f>IF(PT_kom!O433=0," ",PT_kom!O433)</f>
        <v>8.3333333333333329E-2</v>
      </c>
      <c r="Q429" s="132">
        <f>IF(PT_kom!P433=0," ",PT_kom!P433)</f>
        <v>8.3333333333333329E-2</v>
      </c>
      <c r="R429" s="132">
        <f>IF(PT_kom!Q433=0," ",PT_kom!Q433)</f>
        <v>4.1666666666666664E-2</v>
      </c>
      <c r="S429" s="132" t="str">
        <f>IF(PT_kom!R433=0," ",PT_kom!R433)</f>
        <v xml:space="preserve"> </v>
      </c>
      <c r="T429" s="132">
        <f>IF(PT_kom!S433=0," ",PT_kom!S433)</f>
        <v>1</v>
      </c>
      <c r="U429" s="60" t="str">
        <f>IF(PT_kom!T433=0," ",PT_kom!T433)</f>
        <v xml:space="preserve"> </v>
      </c>
    </row>
    <row r="430" spans="2:21">
      <c r="B430" s="130" t="str">
        <f>IF(PT_kom!A434=0," ",PT_kom!A434)</f>
        <v>2027 Nesseby (2008)</v>
      </c>
      <c r="C430" s="131" t="str">
        <f>IF(PT_kom!B434=0," ",PT_kom!B434)</f>
        <v xml:space="preserve"> </v>
      </c>
      <c r="D430" s="131">
        <f>IF(PT_kom!C434=0," ",PT_kom!C434)</f>
        <v>11</v>
      </c>
      <c r="E430" s="131">
        <f>IF(PT_kom!D434=0," ",PT_kom!D434)</f>
        <v>2</v>
      </c>
      <c r="F430" s="131" t="str">
        <f>IF(PT_kom!E434=0," ",PT_kom!E434)</f>
        <v xml:space="preserve"> </v>
      </c>
      <c r="G430" s="131">
        <f>IF(PT_kom!F434=0," ",PT_kom!F434)</f>
        <v>5</v>
      </c>
      <c r="H430" s="131">
        <f>IF(PT_kom!G434=0," ",PT_kom!G434)</f>
        <v>6</v>
      </c>
      <c r="I430" s="131" t="str">
        <f>IF(PT_kom!H434=0," ",PT_kom!H434)</f>
        <v xml:space="preserve"> </v>
      </c>
      <c r="J430" s="131">
        <f>IF(PT_kom!I434=0," ",PT_kom!I434)</f>
        <v>24</v>
      </c>
      <c r="K430" s="130" t="str">
        <f>IF(PT_kom!J434=0," ",PT_kom!J434)</f>
        <v xml:space="preserve"> </v>
      </c>
      <c r="L430" s="130" t="str">
        <f>IF(PT_kom!K434=0," ",PT_kom!K434)</f>
        <v>2027 Nesseby (2008)</v>
      </c>
      <c r="M430" s="132" t="str">
        <f>IF(PT_kom!L434=0," ",PT_kom!L434)</f>
        <v xml:space="preserve"> </v>
      </c>
      <c r="N430" s="132">
        <f>IF(PT_kom!M434=0," ",PT_kom!M434)</f>
        <v>0.45833333333333331</v>
      </c>
      <c r="O430" s="132">
        <f>IF(PT_kom!N434=0," ",PT_kom!N434)</f>
        <v>8.3333333333333329E-2</v>
      </c>
      <c r="P430" s="132" t="str">
        <f>IF(PT_kom!O434=0," ",PT_kom!O434)</f>
        <v xml:space="preserve"> </v>
      </c>
      <c r="Q430" s="132">
        <f>IF(PT_kom!P434=0," ",PT_kom!P434)</f>
        <v>0.20833333333333334</v>
      </c>
      <c r="R430" s="132">
        <f>IF(PT_kom!Q434=0," ",PT_kom!Q434)</f>
        <v>0.25</v>
      </c>
      <c r="S430" s="132" t="str">
        <f>IF(PT_kom!R434=0," ",PT_kom!R434)</f>
        <v xml:space="preserve"> </v>
      </c>
      <c r="T430" s="132">
        <f>IF(PT_kom!S434=0," ",PT_kom!S434)</f>
        <v>1</v>
      </c>
      <c r="U430" s="60" t="str">
        <f>IF(PT_kom!T434=0," ",PT_kom!T434)</f>
        <v xml:space="preserve"> </v>
      </c>
    </row>
    <row r="431" spans="2:21">
      <c r="B431" s="130" t="str">
        <f>IF(PT_kom!A435=0," ",PT_kom!A435)</f>
        <v>sum</v>
      </c>
      <c r="C431" s="131">
        <f>IF(PT_kom!B435=0," ",PT_kom!B435)</f>
        <v>10138</v>
      </c>
      <c r="D431" s="131">
        <f>IF(PT_kom!C435=0," ",PT_kom!C435)</f>
        <v>25249</v>
      </c>
      <c r="E431" s="131">
        <f>IF(PT_kom!D435=0," ",PT_kom!D435)</f>
        <v>3779</v>
      </c>
      <c r="F431" s="131">
        <f>IF(PT_kom!E435=0," ",PT_kom!E435)</f>
        <v>20989</v>
      </c>
      <c r="G431" s="131">
        <f>IF(PT_kom!F435=0," ",PT_kom!F435)</f>
        <v>15811</v>
      </c>
      <c r="H431" s="131">
        <f>IF(PT_kom!G435=0," ",PT_kom!G435)</f>
        <v>11527</v>
      </c>
      <c r="I431" s="131">
        <f>IF(PT_kom!H435=0," ",PT_kom!H435)</f>
        <v>10028</v>
      </c>
      <c r="J431" s="131">
        <f>IF(PT_kom!I435=0," ",PT_kom!I435)</f>
        <v>97521</v>
      </c>
      <c r="K431" s="130" t="str">
        <f>IF(PT_kom!J435=0," ",PT_kom!J435)</f>
        <v xml:space="preserve"> </v>
      </c>
      <c r="L431" s="130" t="str">
        <f>IF(PT_kom!K435=0," ",PT_kom!K435)</f>
        <v>sum</v>
      </c>
      <c r="M431" s="132">
        <f>IF(PT_kom!L435=0," ",PT_kom!L435)</f>
        <v>0.1039570964202582</v>
      </c>
      <c r="N431" s="132">
        <f>IF(PT_kom!M435=0," ",PT_kom!M435)</f>
        <v>0.25890833769136906</v>
      </c>
      <c r="O431" s="132">
        <f>IF(PT_kom!N435=0," ",PT_kom!N435)</f>
        <v>3.875062806985162E-2</v>
      </c>
      <c r="P431" s="132">
        <f>IF(PT_kom!O435=0," ",PT_kom!O435)</f>
        <v>0.21522543862347596</v>
      </c>
      <c r="Q431" s="132">
        <f>IF(PT_kom!P435=0," ",PT_kom!P435)</f>
        <v>0.16212918243250171</v>
      </c>
      <c r="R431" s="132">
        <f>IF(PT_kom!Q435=0," ",PT_kom!Q435)</f>
        <v>0.11820018252478953</v>
      </c>
      <c r="S431" s="132">
        <f>IF(PT_kom!R435=0," ",PT_kom!R435)</f>
        <v>0.10282913423775392</v>
      </c>
      <c r="T431" s="132">
        <f>IF(PT_kom!S435=0," ",PT_kom!S435)</f>
        <v>1</v>
      </c>
      <c r="U431" s="60" t="str">
        <f>IF(PT_kom!T435=0," ",PT_kom!T435)</f>
        <v xml:space="preserve"> </v>
      </c>
    </row>
    <row r="432" spans="2:21">
      <c r="B432" s="130" t="str">
        <f>IF(PT_kom!A436=0," ",PT_kom!A436)</f>
        <v xml:space="preserve"> </v>
      </c>
      <c r="C432" s="131" t="str">
        <f>IF(PT_kom!B436=0," ",PT_kom!B436)</f>
        <v xml:space="preserve"> </v>
      </c>
      <c r="D432" s="131" t="str">
        <f>IF(PT_kom!C436=0," ",PT_kom!C436)</f>
        <v xml:space="preserve"> </v>
      </c>
      <c r="E432" s="131" t="str">
        <f>IF(PT_kom!D436=0," ",PT_kom!D436)</f>
        <v xml:space="preserve"> </v>
      </c>
      <c r="F432" s="131" t="str">
        <f>IF(PT_kom!E436=0," ",PT_kom!E436)</f>
        <v xml:space="preserve"> </v>
      </c>
      <c r="G432" s="131" t="str">
        <f>IF(PT_kom!F436=0," ",PT_kom!F436)</f>
        <v xml:space="preserve"> </v>
      </c>
      <c r="H432" s="131" t="str">
        <f>IF(PT_kom!G436=0," ",PT_kom!G436)</f>
        <v xml:space="preserve"> </v>
      </c>
      <c r="I432" s="131" t="str">
        <f>IF(PT_kom!H436=0," ",PT_kom!H436)</f>
        <v xml:space="preserve"> </v>
      </c>
      <c r="J432" s="131" t="str">
        <f>IF(PT_kom!I436=0," ",PT_kom!I436)</f>
        <v xml:space="preserve"> </v>
      </c>
      <c r="K432" s="130" t="str">
        <f>IF(PT_kom!J436=0," ",PT_kom!J436)</f>
        <v xml:space="preserve"> </v>
      </c>
      <c r="L432" s="130" t="str">
        <f>IF(PT_kom!K436=0," ",PT_kom!K436)</f>
        <v xml:space="preserve"> </v>
      </c>
      <c r="M432" s="132" t="str">
        <f>IF(PT_kom!L436=0," ",PT_kom!L436)</f>
        <v xml:space="preserve"> </v>
      </c>
      <c r="N432" s="132" t="str">
        <f>IF(PT_kom!M436=0," ",PT_kom!M436)</f>
        <v xml:space="preserve"> </v>
      </c>
      <c r="O432" s="132" t="str">
        <f>IF(PT_kom!N436=0," ",PT_kom!N436)</f>
        <v xml:space="preserve"> </v>
      </c>
      <c r="P432" s="132" t="str">
        <f>IF(PT_kom!O436=0," ",PT_kom!O436)</f>
        <v xml:space="preserve"> </v>
      </c>
      <c r="Q432" s="132" t="str">
        <f>IF(PT_kom!P436=0," ",PT_kom!P436)</f>
        <v xml:space="preserve"> </v>
      </c>
      <c r="R432" s="132" t="str">
        <f>IF(PT_kom!Q436=0," ",PT_kom!Q436)</f>
        <v xml:space="preserve"> </v>
      </c>
      <c r="S432" s="132" t="str">
        <f>IF(PT_kom!R436=0," ",PT_kom!R436)</f>
        <v xml:space="preserve"> </v>
      </c>
      <c r="T432" s="132" t="str">
        <f>IF(PT_kom!S436=0," ",PT_kom!S436)</f>
        <v xml:space="preserve"> </v>
      </c>
      <c r="U432" s="60" t="str">
        <f>IF(PT_kom!T436=0," ",PT_kom!T436)</f>
        <v xml:space="preserve"> </v>
      </c>
    </row>
    <row r="433" spans="2:21">
      <c r="B433" s="130" t="str">
        <f>IF(PT_kom!A437=0," ",PT_kom!A437)</f>
        <v xml:space="preserve"> </v>
      </c>
      <c r="C433" s="131" t="str">
        <f>IF(PT_kom!B437=0," ",PT_kom!B437)</f>
        <v xml:space="preserve"> </v>
      </c>
      <c r="D433" s="131" t="str">
        <f>IF(PT_kom!C437=0," ",PT_kom!C437)</f>
        <v xml:space="preserve"> </v>
      </c>
      <c r="E433" s="131" t="str">
        <f>IF(PT_kom!D437=0," ",PT_kom!D437)</f>
        <v xml:space="preserve"> </v>
      </c>
      <c r="F433" s="131" t="str">
        <f>IF(PT_kom!E437=0," ",PT_kom!E437)</f>
        <v xml:space="preserve"> </v>
      </c>
      <c r="G433" s="131" t="str">
        <f>IF(PT_kom!F437=0," ",PT_kom!F437)</f>
        <v xml:space="preserve"> </v>
      </c>
      <c r="H433" s="131" t="str">
        <f>IF(PT_kom!G437=0," ",PT_kom!G437)</f>
        <v xml:space="preserve"> </v>
      </c>
      <c r="I433" s="131" t="str">
        <f>IF(PT_kom!H437=0," ",PT_kom!H437)</f>
        <v xml:space="preserve"> </v>
      </c>
      <c r="J433" s="131" t="str">
        <f>IF(PT_kom!I437=0," ",PT_kom!I437)</f>
        <v xml:space="preserve"> </v>
      </c>
      <c r="K433" s="130" t="str">
        <f>IF(PT_kom!J437=0," ",PT_kom!J437)</f>
        <v xml:space="preserve"> </v>
      </c>
      <c r="L433" s="130" t="str">
        <f>IF(PT_kom!K437=0," ",PT_kom!K437)</f>
        <v xml:space="preserve"> </v>
      </c>
      <c r="M433" s="132" t="str">
        <f>IF(PT_kom!L437=0," ",PT_kom!L437)</f>
        <v xml:space="preserve"> </v>
      </c>
      <c r="N433" s="132" t="str">
        <f>IF(PT_kom!M437=0," ",PT_kom!M437)</f>
        <v xml:space="preserve"> </v>
      </c>
      <c r="O433" s="132" t="str">
        <f>IF(PT_kom!N437=0," ",PT_kom!N437)</f>
        <v xml:space="preserve"> </v>
      </c>
      <c r="P433" s="132" t="str">
        <f>IF(PT_kom!O437=0," ",PT_kom!O437)</f>
        <v xml:space="preserve"> </v>
      </c>
      <c r="Q433" s="132" t="str">
        <f>IF(PT_kom!P437=0," ",PT_kom!P437)</f>
        <v xml:space="preserve"> </v>
      </c>
      <c r="R433" s="132" t="str">
        <f>IF(PT_kom!Q437=0," ",PT_kom!Q437)</f>
        <v xml:space="preserve"> </v>
      </c>
      <c r="S433" s="132" t="str">
        <f>IF(PT_kom!R437=0," ",PT_kom!R437)</f>
        <v xml:space="preserve"> </v>
      </c>
      <c r="T433" s="132" t="str">
        <f>IF(PT_kom!S437=0," ",PT_kom!S437)</f>
        <v xml:space="preserve"> </v>
      </c>
      <c r="U433" s="60" t="str">
        <f>IF(PT_kom!T437=0," ",PT_kom!T437)</f>
        <v xml:space="preserve"> </v>
      </c>
    </row>
  </sheetData>
  <mergeCells count="2">
    <mergeCell ref="C4:J4"/>
    <mergeCell ref="M4:T4"/>
  </mergeCells>
  <conditionalFormatting sqref="M6:S31">
    <cfRule type="colorScale" priority="2">
      <colorScale>
        <cfvo type="min"/>
        <cfvo type="max"/>
        <color rgb="FFFCFCFF"/>
        <color rgb="FF63BE7B"/>
      </colorScale>
    </cfRule>
  </conditionalFormatting>
  <conditionalFormatting sqref="M6:S431">
    <cfRule type="colorScale" priority="1">
      <colorScale>
        <cfvo type="min"/>
        <cfvo type="max"/>
        <color rgb="FFFCFCFF"/>
        <color rgb="FF63BE7B"/>
      </colorScale>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B2:AC28"/>
  <sheetViews>
    <sheetView showGridLines="0" showRowColHeaders="0" workbookViewId="0">
      <selection activeCell="P39" sqref="P39"/>
    </sheetView>
  </sheetViews>
  <sheetFormatPr baseColWidth="10" defaultRowHeight="12.75"/>
  <cols>
    <col min="1" max="1" width="3.6640625" style="60" customWidth="1"/>
    <col min="2" max="2" width="18.5" style="61" customWidth="1"/>
    <col min="3" max="4" width="7.6640625" style="61" bestFit="1" customWidth="1"/>
    <col min="5" max="5" width="6.6640625" style="61" bestFit="1" customWidth="1"/>
    <col min="6" max="6" width="7.6640625" style="61" bestFit="1" customWidth="1"/>
    <col min="7" max="7" width="9.83203125" style="61" bestFit="1" customWidth="1"/>
    <col min="8" max="8" width="8" style="61" bestFit="1" customWidth="1"/>
    <col min="9" max="9" width="7.6640625" style="61" bestFit="1" customWidth="1"/>
    <col min="10" max="10" width="7.83203125" style="61" bestFit="1" customWidth="1"/>
    <col min="11" max="11" width="0" style="61" hidden="1" customWidth="1"/>
    <col min="12" max="12" width="9.83203125" style="61" bestFit="1" customWidth="1"/>
    <col min="13" max="13" width="6.5" style="61" bestFit="1" customWidth="1"/>
    <col min="14" max="14" width="6.6640625" style="61" bestFit="1" customWidth="1"/>
    <col min="15" max="15" width="7.6640625" style="61" bestFit="1" customWidth="1"/>
    <col min="16" max="16" width="9.83203125" style="61" bestFit="1" customWidth="1"/>
    <col min="17" max="17" width="8" style="61" bestFit="1" customWidth="1"/>
    <col min="18" max="18" width="6.1640625" style="61" bestFit="1" customWidth="1"/>
    <col min="19" max="19" width="6.33203125" style="61" bestFit="1" customWidth="1"/>
    <col min="20" max="20" width="0" style="61" hidden="1" customWidth="1"/>
    <col min="21" max="21" width="7.33203125" style="61" bestFit="1" customWidth="1"/>
    <col min="22" max="22" width="6.5" style="61" bestFit="1" customWidth="1"/>
    <col min="23" max="23" width="6.6640625" style="61" bestFit="1" customWidth="1"/>
    <col min="24" max="24" width="7.6640625" style="61" bestFit="1" customWidth="1"/>
    <col min="25" max="25" width="9.83203125" style="61" bestFit="1" customWidth="1"/>
    <col min="26" max="26" width="8" style="61" bestFit="1" customWidth="1"/>
    <col min="27" max="28" width="6.33203125" style="61" bestFit="1" customWidth="1"/>
    <col min="29" max="29" width="12" style="61"/>
    <col min="30" max="16384" width="12" style="60"/>
  </cols>
  <sheetData>
    <row r="2" spans="2:29" ht="28.5" customHeight="1">
      <c r="B2" s="68" t="str">
        <f>IF(PT_fylk!A1=0," ",PT_fylk!A1)</f>
        <v>Nedbygd jordbruksareal  etter formål fylkesvis perioden 2004 - 2015</v>
      </c>
      <c r="C2" s="69"/>
      <c r="D2" s="69"/>
      <c r="E2" s="69"/>
      <c r="F2" s="69"/>
      <c r="G2" s="69"/>
      <c r="H2" s="69"/>
      <c r="I2" s="69"/>
      <c r="J2" s="69"/>
      <c r="K2" s="69" t="str">
        <f>IF(PT_fylk!K1=0," ",PT_fylk!K1)</f>
        <v xml:space="preserve"> </v>
      </c>
      <c r="L2" s="69"/>
      <c r="M2" s="69"/>
      <c r="N2" s="69"/>
      <c r="O2" s="69"/>
      <c r="P2" s="69"/>
      <c r="Q2" s="69"/>
      <c r="R2" s="69"/>
      <c r="S2" s="69" t="str">
        <f>IF(PT_fylk!S1=0," ",PT_fylk!S1)</f>
        <v xml:space="preserve"> </v>
      </c>
      <c r="T2" s="69" t="str">
        <f>IF(PT_fylk!U1=0," ",PT_fylk!U1)</f>
        <v xml:space="preserve"> </v>
      </c>
      <c r="U2" s="69" t="str">
        <f>IF(PT_fylk!V1=0," ",PT_fylk!V1)</f>
        <v xml:space="preserve"> </v>
      </c>
      <c r="V2" s="69" t="str">
        <f>IF(PT_fylk!W1=0," ",PT_fylk!W1)</f>
        <v xml:space="preserve"> </v>
      </c>
      <c r="W2" s="69" t="str">
        <f>IF(PT_fylk!X1=0," ",PT_fylk!X1)</f>
        <v xml:space="preserve"> </v>
      </c>
      <c r="X2" s="69" t="str">
        <f>IF(PT_fylk!Y1=0," ",PT_fylk!Y1)</f>
        <v xml:space="preserve"> </v>
      </c>
      <c r="Y2" s="69" t="str">
        <f>IF(PT_fylk!Z1=0," ",PT_fylk!Z1)</f>
        <v xml:space="preserve"> </v>
      </c>
      <c r="Z2" s="69" t="str">
        <f>IF(PT_fylk!AA1=0," ",PT_fylk!AA1)</f>
        <v xml:space="preserve"> </v>
      </c>
      <c r="AA2" s="69" t="str">
        <f>IF(PT_fylk!AB1=0," ",PT_fylk!AB1)</f>
        <v xml:space="preserve"> </v>
      </c>
      <c r="AB2" s="70" t="str">
        <f>IF(PT_fylk!AC1=0," ",PT_fylk!AC1)</f>
        <v xml:space="preserve"> </v>
      </c>
    </row>
    <row r="3" spans="2:29" s="62" customFormat="1" ht="39.75" customHeight="1">
      <c r="B3" s="141" t="str">
        <f>IF(PT_fylk!A2=0," ",PT_fylk!A2)</f>
        <v>Nedbygd areal i dekar</v>
      </c>
      <c r="C3" s="142"/>
      <c r="D3" s="142"/>
      <c r="E3" s="142"/>
      <c r="F3" s="142"/>
      <c r="G3" s="142"/>
      <c r="H3" s="142"/>
      <c r="I3" s="142"/>
      <c r="J3" s="142"/>
      <c r="K3" s="71" t="str">
        <f>IF(PT_fylk!K2=0," ",PT_fylk!K2)</f>
        <v xml:space="preserve"> </v>
      </c>
      <c r="L3" s="143" t="str">
        <f>IF(PT_fylk!L2=0," ",PT_fylk!L2)</f>
        <v>Andel nedbygd jordbruksareal fylkesvis 2004 - 2015 etter formål i prosent</v>
      </c>
      <c r="M3" s="144"/>
      <c r="N3" s="144"/>
      <c r="O3" s="144"/>
      <c r="P3" s="144"/>
      <c r="Q3" s="144"/>
      <c r="R3" s="144"/>
      <c r="S3" s="145"/>
      <c r="T3" s="71" t="str">
        <f>IF(PT_fylk!U2=0," ",PT_fylk!U2)</f>
        <v xml:space="preserve"> </v>
      </c>
      <c r="U3" s="146" t="str">
        <f>IF(PT_fylk!V2=0," ",PT_fylk!V2)</f>
        <v>Fylkesvis andel av landet av nedbygd jordbruksareal 2004 - 2015 etter hvert enkelt formål i prosent</v>
      </c>
      <c r="V3" s="142"/>
      <c r="W3" s="142"/>
      <c r="X3" s="142"/>
      <c r="Y3" s="142"/>
      <c r="Z3" s="142"/>
      <c r="AA3" s="142"/>
      <c r="AB3" s="147"/>
      <c r="AC3" s="63"/>
    </row>
    <row r="4" spans="2:29" ht="17.25" customHeight="1">
      <c r="B4" s="72" t="str">
        <f>IF(PT_fylk!A3=0," ",PT_fylk!A3)</f>
        <v>Kilde: SSB/ NIBIO - etter fotobasert registrering</v>
      </c>
      <c r="C4" s="73"/>
      <c r="D4" s="73"/>
      <c r="E4" s="73"/>
      <c r="F4" s="73"/>
      <c r="G4" s="73" t="str">
        <f>IF(PT_fylk!F3=0," ",PT_fylk!F3)</f>
        <v xml:space="preserve"> </v>
      </c>
      <c r="H4" s="73" t="str">
        <f>IF(PT_fylk!G3=0," ",PT_fylk!G3)</f>
        <v xml:space="preserve"> </v>
      </c>
      <c r="I4" s="73" t="str">
        <f>IF(PT_fylk!H3=0," ",PT_fylk!H3)</f>
        <v xml:space="preserve"> </v>
      </c>
      <c r="J4" s="73" t="str">
        <f>IF(PT_fylk!I3=0," ",PT_fylk!I3)</f>
        <v xml:space="preserve"> </v>
      </c>
      <c r="K4" s="73" t="str">
        <f>IF(PT_fylk!K3=0," ",PT_fylk!K3)</f>
        <v xml:space="preserve"> </v>
      </c>
      <c r="L4" s="74" t="str">
        <f>IF(PT_fylk!L3=0," ",PT_fylk!L3)</f>
        <v xml:space="preserve"> </v>
      </c>
      <c r="M4" s="73" t="str">
        <f>IF(PT_fylk!M3=0," ",PT_fylk!M3)</f>
        <v xml:space="preserve"> </v>
      </c>
      <c r="N4" s="73" t="str">
        <f>IF(PT_fylk!N3=0," ",PT_fylk!N3)</f>
        <v xml:space="preserve"> </v>
      </c>
      <c r="O4" s="73" t="str">
        <f>IF(PT_fylk!O3=0," ",PT_fylk!O3)</f>
        <v xml:space="preserve"> </v>
      </c>
      <c r="P4" s="73" t="str">
        <f>IF(PT_fylk!P3=0," ",PT_fylk!P3)</f>
        <v xml:space="preserve"> </v>
      </c>
      <c r="Q4" s="73" t="str">
        <f>IF(PT_fylk!Q3=0," ",PT_fylk!Q3)</f>
        <v xml:space="preserve"> </v>
      </c>
      <c r="R4" s="73" t="str">
        <f>IF(PT_fylk!R3=0," ",PT_fylk!R3)</f>
        <v xml:space="preserve"> </v>
      </c>
      <c r="S4" s="75" t="str">
        <f>IF(PT_fylk!S3=0," ",PT_fylk!S3)</f>
        <v xml:space="preserve"> </v>
      </c>
      <c r="T4" s="73" t="str">
        <f>IF(PT_fylk!U3=0," ",PT_fylk!U3)</f>
        <v xml:space="preserve"> </v>
      </c>
      <c r="U4" s="74" t="str">
        <f>IF(PT_fylk!V3=0," ",PT_fylk!V3)</f>
        <v xml:space="preserve"> </v>
      </c>
      <c r="V4" s="73" t="str">
        <f>IF(PT_fylk!W3=0," ",PT_fylk!W3)</f>
        <v xml:space="preserve"> </v>
      </c>
      <c r="W4" s="73" t="str">
        <f>IF(PT_fylk!X3=0," ",PT_fylk!X3)</f>
        <v xml:space="preserve"> </v>
      </c>
      <c r="X4" s="73" t="str">
        <f>IF(PT_fylk!Y3=0," ",PT_fylk!Y3)</f>
        <v xml:space="preserve"> </v>
      </c>
      <c r="Y4" s="73" t="str">
        <f>IF(PT_fylk!Z3=0," ",PT_fylk!Z3)</f>
        <v xml:space="preserve"> </v>
      </c>
      <c r="Z4" s="73" t="str">
        <f>IF(PT_fylk!AA3=0," ",PT_fylk!AA3)</f>
        <v xml:space="preserve"> </v>
      </c>
      <c r="AA4" s="73" t="str">
        <f>IF(PT_fylk!AB3=0," ",PT_fylk!AB3)</f>
        <v xml:space="preserve"> </v>
      </c>
      <c r="AB4" s="76" t="str">
        <f>IF(PT_fylk!AC3=0," ",PT_fylk!AC3)</f>
        <v xml:space="preserve"> </v>
      </c>
    </row>
    <row r="5" spans="2:29" s="64" customFormat="1" ht="45.75" customHeight="1">
      <c r="B5" s="77" t="str">
        <f>IF(PT_fylk!A5=0," ",PT_fylk!A5)</f>
        <v xml:space="preserve"> </v>
      </c>
      <c r="C5" s="78" t="str">
        <f>IF(PT_fylk!B5=0," ",PT_fylk!B5)</f>
        <v>andre bygg og anlegg</v>
      </c>
      <c r="D5" s="78" t="str">
        <f>IF(PT_fylk!C5=0," ",PT_fylk!C5)</f>
        <v>boliger</v>
      </c>
      <c r="E5" s="78" t="str">
        <f>IF(PT_fylk!D5=0," ",PT_fylk!D5)</f>
        <v>fritids-boliger</v>
      </c>
      <c r="F5" s="78" t="str">
        <f>IF(PT_fylk!E5=0," ",PT_fylk!E5)</f>
        <v>lanbruks-bebyggelse</v>
      </c>
      <c r="G5" s="78" t="str">
        <f>IF(PT_fylk!F5=0," ",PT_fylk!F5)</f>
        <v>veg og bane</v>
      </c>
      <c r="H5" s="78" t="str">
        <f>IF(PT_fylk!G5=0," ",PT_fylk!G5)</f>
        <v>næringsbygg</v>
      </c>
      <c r="I5" s="78" t="str">
        <f>IF(PT_fylk!H5=0," ",PT_fylk!H5)</f>
        <v>grønt- og idrettsområder</v>
      </c>
      <c r="J5" s="78" t="str">
        <f>IF(PT_fylk!I5=0," ",PT_fylk!I5)</f>
        <v>Sum</v>
      </c>
      <c r="K5" s="79" t="str">
        <f>IF(PT_fylk!K5=0," ",PT_fylk!K5)</f>
        <v xml:space="preserve"> </v>
      </c>
      <c r="L5" s="80" t="str">
        <f>IF(PT_fylk!L5=0," ",PT_fylk!L5)</f>
        <v>andre bygg og anlegg</v>
      </c>
      <c r="M5" s="78" t="str">
        <f>IF(PT_fylk!M5=0," ",PT_fylk!M5)</f>
        <v>boliger</v>
      </c>
      <c r="N5" s="78" t="str">
        <f>IF(PT_fylk!N5=0," ",PT_fylk!N5)</f>
        <v>fritids-boliger</v>
      </c>
      <c r="O5" s="78" t="str">
        <f>IF(PT_fylk!O5=0," ",PT_fylk!O5)</f>
        <v>lanbruks-bebyggelse</v>
      </c>
      <c r="P5" s="78" t="str">
        <f>IF(PT_fylk!P5=0," ",PT_fylk!P5)</f>
        <v>veg og bane</v>
      </c>
      <c r="Q5" s="78" t="str">
        <f>IF(PT_fylk!Q5=0," ",PT_fylk!Q5)</f>
        <v>næringsbygg</v>
      </c>
      <c r="R5" s="78" t="str">
        <f>IF(PT_fylk!R5=0," ",PT_fylk!R5)</f>
        <v>grønt- og idrettsområder</v>
      </c>
      <c r="S5" s="81" t="str">
        <f>IF(PT_fylk!S5=0," ",PT_fylk!S5)</f>
        <v xml:space="preserve">sum   </v>
      </c>
      <c r="T5" s="77" t="str">
        <f>IF(PT_fylk!U5=0," ",PT_fylk!U5)</f>
        <v xml:space="preserve"> </v>
      </c>
      <c r="U5" s="78" t="str">
        <f>IF(PT_fylk!V5=0," ",PT_fylk!V5)</f>
        <v>andre bygg og anlegg</v>
      </c>
      <c r="V5" s="78" t="str">
        <f>IF(PT_fylk!W5=0," ",PT_fylk!W5)</f>
        <v>boliger</v>
      </c>
      <c r="W5" s="78" t="str">
        <f>IF(PT_fylk!X5=0," ",PT_fylk!X5)</f>
        <v>fritids-boliger</v>
      </c>
      <c r="X5" s="78" t="str">
        <f>IF(PT_fylk!Y5=0," ",PT_fylk!Y5)</f>
        <v>lanbruks-bebyggelse</v>
      </c>
      <c r="Y5" s="78" t="str">
        <f>IF(PT_fylk!Z5=0," ",PT_fylk!Z5)</f>
        <v>veg og bane</v>
      </c>
      <c r="Z5" s="78" t="str">
        <f>IF(PT_fylk!AA5=0," ",PT_fylk!AA5)</f>
        <v>næringsbygg</v>
      </c>
      <c r="AA5" s="78" t="str">
        <f>IF(PT_fylk!AB5=0," ",PT_fylk!AB5)</f>
        <v>grønt- og idrettsområder</v>
      </c>
      <c r="AB5" s="79" t="str">
        <f>IF(PT_fylk!AC5=0," ",PT_fylk!AC5)</f>
        <v xml:space="preserve">sum  </v>
      </c>
      <c r="AC5" s="65"/>
    </row>
    <row r="6" spans="2:29" s="66" customFormat="1" ht="12">
      <c r="B6" s="82" t="str">
        <f>IF(PT_fylk!A6=0," ",PT_fylk!A6)</f>
        <v>01 Østfold</v>
      </c>
      <c r="C6" s="83">
        <f>IF(PT_fylk!B6=0," ",PT_fylk!B6)</f>
        <v>634</v>
      </c>
      <c r="D6" s="83">
        <f>IF(PT_fylk!C6=0," ",PT_fylk!C6)</f>
        <v>1257</v>
      </c>
      <c r="E6" s="83">
        <f>IF(PT_fylk!D6=0," ",PT_fylk!D6)</f>
        <v>41</v>
      </c>
      <c r="F6" s="83">
        <f>IF(PT_fylk!E6=0," ",PT_fylk!E6)</f>
        <v>1191</v>
      </c>
      <c r="G6" s="83">
        <f>IF(PT_fylk!F6=0," ",PT_fylk!F6)</f>
        <v>957</v>
      </c>
      <c r="H6" s="83">
        <f>IF(PT_fylk!G6=0," ",PT_fylk!G6)</f>
        <v>768</v>
      </c>
      <c r="I6" s="83">
        <f>IF(PT_fylk!H6=0," ",PT_fylk!H6)</f>
        <v>1004</v>
      </c>
      <c r="J6" s="83">
        <f>IF(PT_fylk!I6=0," ",PT_fylk!I6)</f>
        <v>5852</v>
      </c>
      <c r="K6" s="82" t="str">
        <f>IF(PT_fylk!K6=0," ",PT_fylk!K6)</f>
        <v>01 Østfold</v>
      </c>
      <c r="L6" s="84">
        <f>IF(PT_fylk!L6=0," ",PT_fylk!L6)</f>
        <v>0.10833902939166097</v>
      </c>
      <c r="M6" s="85">
        <f>IF(PT_fylk!M6=0," ",PT_fylk!M6)</f>
        <v>0.21479835953520163</v>
      </c>
      <c r="N6" s="85">
        <f>IF(PT_fylk!N6=0," ",PT_fylk!N6)</f>
        <v>7.0061517429938483E-3</v>
      </c>
      <c r="O6" s="85">
        <f>IF(PT_fylk!O6=0," ",PT_fylk!O6)</f>
        <v>0.20352016404647982</v>
      </c>
      <c r="P6" s="85">
        <f>IF(PT_fylk!P6=0," ",PT_fylk!P6)</f>
        <v>0.16353383458646617</v>
      </c>
      <c r="Q6" s="85">
        <f>IF(PT_fylk!Q6=0," ",PT_fylk!Q6)</f>
        <v>0.13123718386876282</v>
      </c>
      <c r="R6" s="85">
        <f>IF(PT_fylk!R6=0," ",PT_fylk!R6)</f>
        <v>0.17156527682843473</v>
      </c>
      <c r="S6" s="86">
        <f>IF(PT_fylk!S6=0," ",PT_fylk!S6)</f>
        <v>1</v>
      </c>
      <c r="T6" s="82" t="str">
        <f>IF(PT_fylk!U6=0," ",PT_fylk!U6)</f>
        <v>01 Østfold</v>
      </c>
      <c r="U6" s="84">
        <f>IF(PT_fylk!V6=0," ",PT_fylk!V6)</f>
        <v>6.253698954428881E-2</v>
      </c>
      <c r="V6" s="85">
        <f>IF(PT_fylk!W6=0," ",PT_fylk!W6)</f>
        <v>4.9784149867321478E-2</v>
      </c>
      <c r="W6" s="85">
        <f>IF(PT_fylk!X6=0," ",PT_fylk!X6)</f>
        <v>1.0849431066419687E-2</v>
      </c>
      <c r="X6" s="85">
        <f>IF(PT_fylk!Y6=0," ",PT_fylk!Y6)</f>
        <v>5.674400876649674E-2</v>
      </c>
      <c r="Y6" s="85">
        <f>IF(PT_fylk!Z6=0," ",PT_fylk!Z6)</f>
        <v>6.0527480867750304E-2</v>
      </c>
      <c r="Z6" s="85">
        <f>IF(PT_fylk!AA6=0," ",PT_fylk!AA6)</f>
        <v>6.6626182007460746E-2</v>
      </c>
      <c r="AA6" s="85">
        <f>IF(PT_fylk!AB6=0," ",PT_fylk!AB6)</f>
        <v>0.10011966493817312</v>
      </c>
      <c r="AB6" s="85">
        <f>IF(PT_fylk!AC6=0," ",PT_fylk!AC6)</f>
        <v>6.0007588109227759E-2</v>
      </c>
      <c r="AC6" s="67"/>
    </row>
    <row r="7" spans="2:29" s="66" customFormat="1" ht="12">
      <c r="B7" s="82" t="str">
        <f>IF(PT_fylk!A7=0," ",PT_fylk!A7)</f>
        <v>02 Akershus</v>
      </c>
      <c r="C7" s="83">
        <f>IF(PT_fylk!B7=0," ",PT_fylk!B7)</f>
        <v>1266</v>
      </c>
      <c r="D7" s="83">
        <f>IF(PT_fylk!C7=0," ",PT_fylk!C7)</f>
        <v>1850</v>
      </c>
      <c r="E7" s="83">
        <f>IF(PT_fylk!D7=0," ",PT_fylk!D7)</f>
        <v>26</v>
      </c>
      <c r="F7" s="83">
        <f>IF(PT_fylk!E7=0," ",PT_fylk!E7)</f>
        <v>1076</v>
      </c>
      <c r="G7" s="83">
        <f>IF(PT_fylk!F7=0," ",PT_fylk!F7)</f>
        <v>997</v>
      </c>
      <c r="H7" s="83">
        <f>IF(PT_fylk!G7=0," ",PT_fylk!G7)</f>
        <v>724</v>
      </c>
      <c r="I7" s="83">
        <f>IF(PT_fylk!H7=0," ",PT_fylk!H7)</f>
        <v>985</v>
      </c>
      <c r="J7" s="83">
        <f>IF(PT_fylk!I7=0," ",PT_fylk!I7)</f>
        <v>6924</v>
      </c>
      <c r="K7" s="82" t="str">
        <f>IF(PT_fylk!K7=0," ",PT_fylk!K7)</f>
        <v>02 Akershus</v>
      </c>
      <c r="L7" s="84">
        <f>IF(PT_fylk!L7=0," ",PT_fylk!L7)</f>
        <v>0.18284228769497402</v>
      </c>
      <c r="M7" s="85">
        <f>IF(PT_fylk!M7=0," ",PT_fylk!M7)</f>
        <v>0.26718659734257655</v>
      </c>
      <c r="N7" s="85">
        <f>IF(PT_fylk!N7=0," ",PT_fylk!N7)</f>
        <v>3.7550548815713462E-3</v>
      </c>
      <c r="O7" s="85">
        <f>IF(PT_fylk!O7=0," ",PT_fylk!O7)</f>
        <v>0.15540150202195263</v>
      </c>
      <c r="P7" s="85">
        <f>IF(PT_fylk!P7=0," ",PT_fylk!P7)</f>
        <v>0.14399191218948584</v>
      </c>
      <c r="Q7" s="85">
        <f>IF(PT_fylk!Q7=0," ",PT_fylk!Q7)</f>
        <v>0.10456383593298671</v>
      </c>
      <c r="R7" s="85">
        <f>IF(PT_fylk!R7=0," ",PT_fylk!R7)</f>
        <v>0.14225880993645293</v>
      </c>
      <c r="S7" s="86">
        <f>IF(PT_fylk!S7=0," ",PT_fylk!S7)</f>
        <v>1</v>
      </c>
      <c r="T7" s="82" t="str">
        <f>IF(PT_fylk!U7=0," ",PT_fylk!U7)</f>
        <v>02 Akershus</v>
      </c>
      <c r="U7" s="84">
        <f>IF(PT_fylk!V7=0," ",PT_fylk!V7)</f>
        <v>0.12487670151903729</v>
      </c>
      <c r="V7" s="85">
        <f>IF(PT_fylk!W7=0," ",PT_fylk!W7)</f>
        <v>7.3270228523901942E-2</v>
      </c>
      <c r="W7" s="85">
        <f>IF(PT_fylk!X7=0," ",PT_fylk!X7)</f>
        <v>6.880127017729558E-3</v>
      </c>
      <c r="X7" s="85">
        <f>IF(PT_fylk!Y7=0," ",PT_fylk!Y7)</f>
        <v>5.1264948306255657E-2</v>
      </c>
      <c r="Y7" s="85">
        <f>IF(PT_fylk!Z7=0," ",PT_fylk!Z7)</f>
        <v>6.3057365125545509E-2</v>
      </c>
      <c r="Z7" s="85">
        <f>IF(PT_fylk!AA7=0," ",PT_fylk!AA7)</f>
        <v>6.2809056996616638E-2</v>
      </c>
      <c r="AA7" s="85">
        <f>IF(PT_fylk!AB7=0," ",PT_fylk!AB7)</f>
        <v>9.8224970083765462E-2</v>
      </c>
      <c r="AB7" s="85">
        <f>IF(PT_fylk!AC7=0," ",PT_fylk!AC7)</f>
        <v>7.1000092287814925E-2</v>
      </c>
      <c r="AC7" s="67"/>
    </row>
    <row r="8" spans="2:29" s="66" customFormat="1" ht="12">
      <c r="B8" s="82" t="str">
        <f>IF(PT_fylk!A8=0," ",PT_fylk!A8)</f>
        <v>03 Oslo</v>
      </c>
      <c r="C8" s="83">
        <f>IF(PT_fylk!B8=0," ",PT_fylk!B8)</f>
        <v>49</v>
      </c>
      <c r="D8" s="83">
        <f>IF(PT_fylk!C8=0," ",PT_fylk!C8)</f>
        <v>75</v>
      </c>
      <c r="E8" s="83">
        <f>IF(PT_fylk!D8=0," ",PT_fylk!D8)</f>
        <v>8</v>
      </c>
      <c r="F8" s="83">
        <f>IF(PT_fylk!E8=0," ",PT_fylk!E8)</f>
        <v>50</v>
      </c>
      <c r="G8" s="83">
        <f>IF(PT_fylk!F8=0," ",PT_fylk!F8)</f>
        <v>38</v>
      </c>
      <c r="H8" s="83">
        <f>IF(PT_fylk!G8=0," ",PT_fylk!G8)</f>
        <v>43</v>
      </c>
      <c r="I8" s="83">
        <f>IF(PT_fylk!H8=0," ",PT_fylk!H8)</f>
        <v>45</v>
      </c>
      <c r="J8" s="83">
        <f>IF(PT_fylk!I8=0," ",PT_fylk!I8)</f>
        <v>308</v>
      </c>
      <c r="K8" s="82" t="str">
        <f>IF(PT_fylk!K8=0," ",PT_fylk!K8)</f>
        <v>03 Oslo</v>
      </c>
      <c r="L8" s="84">
        <f>IF(PT_fylk!L8=0," ",PT_fylk!L8)</f>
        <v>0.15909090909090909</v>
      </c>
      <c r="M8" s="85">
        <f>IF(PT_fylk!M8=0," ",PT_fylk!M8)</f>
        <v>0.2435064935064935</v>
      </c>
      <c r="N8" s="85">
        <f>IF(PT_fylk!N8=0," ",PT_fylk!N8)</f>
        <v>2.5974025974025976E-2</v>
      </c>
      <c r="O8" s="85">
        <f>IF(PT_fylk!O8=0," ",PT_fylk!O8)</f>
        <v>0.16233766233766234</v>
      </c>
      <c r="P8" s="85">
        <f>IF(PT_fylk!P8=0," ",PT_fylk!P8)</f>
        <v>0.12337662337662338</v>
      </c>
      <c r="Q8" s="85">
        <f>IF(PT_fylk!Q8=0," ",PT_fylk!Q8)</f>
        <v>0.1396103896103896</v>
      </c>
      <c r="R8" s="85">
        <f>IF(PT_fylk!R8=0," ",PT_fylk!R8)</f>
        <v>0.1461038961038961</v>
      </c>
      <c r="S8" s="86">
        <f>IF(PT_fylk!S8=0," ",PT_fylk!S8)</f>
        <v>1</v>
      </c>
      <c r="T8" s="82" t="str">
        <f>IF(PT_fylk!U8=0," ",PT_fylk!U8)</f>
        <v>03 Oslo</v>
      </c>
      <c r="U8" s="84">
        <f>IF(PT_fylk!V8=0," ",PT_fylk!V8)</f>
        <v>4.8333004537384101E-3</v>
      </c>
      <c r="V8" s="85">
        <f>IF(PT_fylk!W8=0," ",PT_fylk!W8)</f>
        <v>2.9704146698879162E-3</v>
      </c>
      <c r="W8" s="85">
        <f>IF(PT_fylk!X8=0," ",PT_fylk!X8)</f>
        <v>2.1169621593014024E-3</v>
      </c>
      <c r="X8" s="85">
        <f>IF(PT_fylk!Y8=0," ",PT_fylk!Y8)</f>
        <v>2.3822002001048169E-3</v>
      </c>
      <c r="Y8" s="85">
        <f>IF(PT_fylk!Z8=0," ",PT_fylk!Z8)</f>
        <v>2.4033900449054457E-3</v>
      </c>
      <c r="Z8" s="85">
        <f>IF(PT_fylk!AA8=0," ",PT_fylk!AA8)</f>
        <v>3.7303721696885575E-3</v>
      </c>
      <c r="AA8" s="85">
        <f>IF(PT_fylk!AB8=0," ",PT_fylk!AB8)</f>
        <v>4.487435181491823E-3</v>
      </c>
      <c r="AB8" s="85">
        <f>IF(PT_fylk!AC8=0," ",PT_fylk!AC8)</f>
        <v>3.1582941110119872E-3</v>
      </c>
      <c r="AC8" s="67"/>
    </row>
    <row r="9" spans="2:29" s="66" customFormat="1" ht="12">
      <c r="B9" s="82" t="str">
        <f>IF(PT_fylk!A9=0," ",PT_fylk!A9)</f>
        <v>04 Hedmark</v>
      </c>
      <c r="C9" s="83">
        <f>IF(PT_fylk!B9=0," ",PT_fylk!B9)</f>
        <v>551</v>
      </c>
      <c r="D9" s="83">
        <f>IF(PT_fylk!C9=0," ",PT_fylk!C9)</f>
        <v>2035</v>
      </c>
      <c r="E9" s="83">
        <f>IF(PT_fylk!D9=0," ",PT_fylk!D9)</f>
        <v>372</v>
      </c>
      <c r="F9" s="83">
        <f>IF(PT_fylk!E9=0," ",PT_fylk!E9)</f>
        <v>3150</v>
      </c>
      <c r="G9" s="83">
        <f>IF(PT_fylk!F9=0," ",PT_fylk!F9)</f>
        <v>1052</v>
      </c>
      <c r="H9" s="83">
        <f>IF(PT_fylk!G9=0," ",PT_fylk!G9)</f>
        <v>566</v>
      </c>
      <c r="I9" s="83">
        <f>IF(PT_fylk!H9=0," ",PT_fylk!H9)</f>
        <v>1047</v>
      </c>
      <c r="J9" s="83">
        <f>IF(PT_fylk!I9=0," ",PT_fylk!I9)</f>
        <v>8773</v>
      </c>
      <c r="K9" s="82" t="str">
        <f>IF(PT_fylk!K9=0," ",PT_fylk!K9)</f>
        <v>04 Hedmark</v>
      </c>
      <c r="L9" s="84">
        <f>IF(PT_fylk!L9=0," ",PT_fylk!L9)</f>
        <v>6.2806337626809525E-2</v>
      </c>
      <c r="M9" s="85">
        <f>IF(PT_fylk!M9=0," ",PT_fylk!M9)</f>
        <v>0.23196170067251795</v>
      </c>
      <c r="N9" s="85">
        <f>IF(PT_fylk!N9=0," ",PT_fylk!N9)</f>
        <v>4.2402826855123678E-2</v>
      </c>
      <c r="O9" s="85">
        <f>IF(PT_fylk!O9=0," ",PT_fylk!O9)</f>
        <v>0.3590561951441924</v>
      </c>
      <c r="P9" s="85">
        <f>IF(PT_fylk!P9=0," ",PT_fylk!P9)</f>
        <v>0.1199133705687906</v>
      </c>
      <c r="Q9" s="85">
        <f>IF(PT_fylk!Q9=0," ",PT_fylk!Q9)</f>
        <v>6.4516129032258063E-2</v>
      </c>
      <c r="R9" s="85">
        <f>IF(PT_fylk!R9=0," ",PT_fylk!R9)</f>
        <v>0.11934344010030776</v>
      </c>
      <c r="S9" s="86">
        <f>IF(PT_fylk!S9=0," ",PT_fylk!S9)</f>
        <v>1</v>
      </c>
      <c r="T9" s="82" t="str">
        <f>IF(PT_fylk!U9=0," ",PT_fylk!U9)</f>
        <v>04 Hedmark</v>
      </c>
      <c r="U9" s="84">
        <f>IF(PT_fylk!V9=0," ",PT_fylk!V9)</f>
        <v>5.4349970408364569E-2</v>
      </c>
      <c r="V9" s="85">
        <f>IF(PT_fylk!W9=0," ",PT_fylk!W9)</f>
        <v>8.0597251376292131E-2</v>
      </c>
      <c r="W9" s="85">
        <f>IF(PT_fylk!X9=0," ",PT_fylk!X9)</f>
        <v>9.8438740407515213E-2</v>
      </c>
      <c r="X9" s="85">
        <f>IF(PT_fylk!Y9=0," ",PT_fylk!Y9)</f>
        <v>0.15007861260660346</v>
      </c>
      <c r="Y9" s="85">
        <f>IF(PT_fylk!Z9=0," ",PT_fylk!Z9)</f>
        <v>6.6535955980013911E-2</v>
      </c>
      <c r="Z9" s="85">
        <f>IF(PT_fylk!AA9=0," ",PT_fylk!AA9)</f>
        <v>4.910210809404008E-2</v>
      </c>
      <c r="AA9" s="85">
        <f>IF(PT_fylk!AB9=0," ",PT_fylk!AB9)</f>
        <v>0.10440765855604307</v>
      </c>
      <c r="AB9" s="85">
        <f>IF(PT_fylk!AC9=0," ",PT_fylk!AC9)</f>
        <v>8.9960111155545988E-2</v>
      </c>
      <c r="AC9" s="67"/>
    </row>
    <row r="10" spans="2:29" s="66" customFormat="1" ht="12">
      <c r="B10" s="82" t="str">
        <f>IF(PT_fylk!A10=0," ",PT_fylk!A10)</f>
        <v>05 Oppland</v>
      </c>
      <c r="C10" s="83">
        <f>IF(PT_fylk!B10=0," ",PT_fylk!B10)</f>
        <v>394</v>
      </c>
      <c r="D10" s="83">
        <f>IF(PT_fylk!C10=0," ",PT_fylk!C10)</f>
        <v>1326</v>
      </c>
      <c r="E10" s="83">
        <f>IF(PT_fylk!D10=0," ",PT_fylk!D10)</f>
        <v>293</v>
      </c>
      <c r="F10" s="83">
        <f>IF(PT_fylk!E10=0," ",PT_fylk!E10)</f>
        <v>2112</v>
      </c>
      <c r="G10" s="83">
        <f>IF(PT_fylk!F10=0," ",PT_fylk!F10)</f>
        <v>1016</v>
      </c>
      <c r="H10" s="83">
        <f>IF(PT_fylk!G10=0," ",PT_fylk!G10)</f>
        <v>521</v>
      </c>
      <c r="I10" s="83">
        <f>IF(PT_fylk!H10=0," ",PT_fylk!H10)</f>
        <v>294</v>
      </c>
      <c r="J10" s="83">
        <f>IF(PT_fylk!I10=0," ",PT_fylk!I10)</f>
        <v>5956</v>
      </c>
      <c r="K10" s="82" t="str">
        <f>IF(PT_fylk!K10=0," ",PT_fylk!K10)</f>
        <v>05 Oppland</v>
      </c>
      <c r="L10" s="84">
        <f>IF(PT_fylk!L10=0," ",PT_fylk!L10)</f>
        <v>6.61517797179315E-2</v>
      </c>
      <c r="M10" s="85">
        <f>IF(PT_fylk!M10=0," ",PT_fylk!M10)</f>
        <v>0.222632639355272</v>
      </c>
      <c r="N10" s="85">
        <f>IF(PT_fylk!N10=0," ",PT_fylk!N10)</f>
        <v>4.9194089993284083E-2</v>
      </c>
      <c r="O10" s="85">
        <f>IF(PT_fylk!O10=0," ",PT_fylk!O10)</f>
        <v>0.35460040295500334</v>
      </c>
      <c r="P10" s="85">
        <f>IF(PT_fylk!P10=0," ",PT_fylk!P10)</f>
        <v>0.17058428475486903</v>
      </c>
      <c r="Q10" s="85">
        <f>IF(PT_fylk!Q10=0," ",PT_fylk!Q10)</f>
        <v>8.7474815312290122E-2</v>
      </c>
      <c r="R10" s="85">
        <f>IF(PT_fylk!R10=0," ",PT_fylk!R10)</f>
        <v>4.9361987911349901E-2</v>
      </c>
      <c r="S10" s="86">
        <f>IF(PT_fylk!S10=0," ",PT_fylk!S10)</f>
        <v>1</v>
      </c>
      <c r="T10" s="82" t="str">
        <f>IF(PT_fylk!U10=0," ",PT_fylk!U10)</f>
        <v>05 Oppland</v>
      </c>
      <c r="U10" s="84">
        <f>IF(PT_fylk!V10=0," ",PT_fylk!V10)</f>
        <v>3.8863681199447622E-2</v>
      </c>
      <c r="V10" s="85">
        <f>IF(PT_fylk!W10=0," ",PT_fylk!W10)</f>
        <v>5.251693136361836E-2</v>
      </c>
      <c r="W10" s="85">
        <f>IF(PT_fylk!X10=0," ",PT_fylk!X10)</f>
        <v>7.7533739084413869E-2</v>
      </c>
      <c r="X10" s="85">
        <f>IF(PT_fylk!Y10=0," ",PT_fylk!Y10)</f>
        <v>0.10062413645242746</v>
      </c>
      <c r="Y10" s="85">
        <f>IF(PT_fylk!Z10=0," ",PT_fylk!Z10)</f>
        <v>6.4259060147998232E-2</v>
      </c>
      <c r="Z10" s="85">
        <f>IF(PT_fylk!AA10=0," ",PT_fylk!AA10)</f>
        <v>4.5198230242040428E-2</v>
      </c>
      <c r="AA10" s="85">
        <f>IF(PT_fylk!AB10=0," ",PT_fylk!AB10)</f>
        <v>2.9317909852413244E-2</v>
      </c>
      <c r="AB10" s="85">
        <f>IF(PT_fylk!AC10=0," ",PT_fylk!AC10)</f>
        <v>6.1074025081777256E-2</v>
      </c>
      <c r="AC10" s="67"/>
    </row>
    <row r="11" spans="2:29" s="66" customFormat="1" ht="12">
      <c r="B11" s="82" t="str">
        <f>IF(PT_fylk!A11=0," ",PT_fylk!A11)</f>
        <v>06 Buskerud</v>
      </c>
      <c r="C11" s="83">
        <f>IF(PT_fylk!B11=0," ",PT_fylk!B11)</f>
        <v>284</v>
      </c>
      <c r="D11" s="83">
        <f>IF(PT_fylk!C11=0," ",PT_fylk!C11)</f>
        <v>952</v>
      </c>
      <c r="E11" s="83">
        <f>IF(PT_fylk!D11=0," ",PT_fylk!D11)</f>
        <v>85</v>
      </c>
      <c r="F11" s="83">
        <f>IF(PT_fylk!E11=0," ",PT_fylk!E11)</f>
        <v>593</v>
      </c>
      <c r="G11" s="83">
        <f>IF(PT_fylk!F11=0," ",PT_fylk!F11)</f>
        <v>578</v>
      </c>
      <c r="H11" s="83">
        <f>IF(PT_fylk!G11=0," ",PT_fylk!G11)</f>
        <v>487</v>
      </c>
      <c r="I11" s="83">
        <f>IF(PT_fylk!H11=0," ",PT_fylk!H11)</f>
        <v>621</v>
      </c>
      <c r="J11" s="83">
        <f>IF(PT_fylk!I11=0," ",PT_fylk!I11)</f>
        <v>3600</v>
      </c>
      <c r="K11" s="82" t="str">
        <f>IF(PT_fylk!K11=0," ",PT_fylk!K11)</f>
        <v>06 Buskerud</v>
      </c>
      <c r="L11" s="84">
        <f>IF(PT_fylk!L11=0," ",PT_fylk!L11)</f>
        <v>7.8888888888888883E-2</v>
      </c>
      <c r="M11" s="85">
        <f>IF(PT_fylk!M11=0," ",PT_fylk!M11)</f>
        <v>0.26444444444444443</v>
      </c>
      <c r="N11" s="85">
        <f>IF(PT_fylk!N11=0," ",PT_fylk!N11)</f>
        <v>2.361111111111111E-2</v>
      </c>
      <c r="O11" s="85">
        <f>IF(PT_fylk!O11=0," ",PT_fylk!O11)</f>
        <v>0.16472222222222221</v>
      </c>
      <c r="P11" s="85">
        <f>IF(PT_fylk!P11=0," ",PT_fylk!P11)</f>
        <v>0.16055555555555556</v>
      </c>
      <c r="Q11" s="85">
        <f>IF(PT_fylk!Q11=0," ",PT_fylk!Q11)</f>
        <v>0.13527777777777777</v>
      </c>
      <c r="R11" s="85">
        <f>IF(PT_fylk!R11=0," ",PT_fylk!R11)</f>
        <v>0.17249999999999999</v>
      </c>
      <c r="S11" s="86">
        <f>IF(PT_fylk!S11=0," ",PT_fylk!S11)</f>
        <v>1</v>
      </c>
      <c r="T11" s="82" t="str">
        <f>IF(PT_fylk!U11=0," ",PT_fylk!U11)</f>
        <v>06 Buskerud</v>
      </c>
      <c r="U11" s="84">
        <f>IF(PT_fylk!V11=0," ",PT_fylk!V11)</f>
        <v>2.8013414874728745E-2</v>
      </c>
      <c r="V11" s="85">
        <f>IF(PT_fylk!W11=0," ",PT_fylk!W11)</f>
        <v>3.770446354311062E-2</v>
      </c>
      <c r="W11" s="85">
        <f>IF(PT_fylk!X11=0," ",PT_fylk!X11)</f>
        <v>2.2492722942577401E-2</v>
      </c>
      <c r="X11" s="85">
        <f>IF(PT_fylk!Y11=0," ",PT_fylk!Y11)</f>
        <v>2.8252894373243128E-2</v>
      </c>
      <c r="Y11" s="85">
        <f>IF(PT_fylk!Z11=0," ",PT_fylk!Z11)</f>
        <v>3.6556827525140723E-2</v>
      </c>
      <c r="Z11" s="85">
        <f>IF(PT_fylk!AA11=0," ",PT_fylk!AA11)</f>
        <v>4.2248633642751797E-2</v>
      </c>
      <c r="AA11" s="85">
        <f>IF(PT_fylk!AB11=0," ",PT_fylk!AB11)</f>
        <v>6.1926605504587159E-2</v>
      </c>
      <c r="AB11" s="85">
        <f>IF(PT_fylk!AC11=0," ",PT_fylk!AC11)</f>
        <v>3.6915125972867384E-2</v>
      </c>
      <c r="AC11" s="67"/>
    </row>
    <row r="12" spans="2:29" s="66" customFormat="1" ht="12">
      <c r="B12" s="82" t="str">
        <f>IF(PT_fylk!A12=0," ",PT_fylk!A12)</f>
        <v>07 Vestfold</v>
      </c>
      <c r="C12" s="83">
        <f>IF(PT_fylk!B12=0," ",PT_fylk!B12)</f>
        <v>461</v>
      </c>
      <c r="D12" s="83">
        <f>IF(PT_fylk!C12=0," ",PT_fylk!C12)</f>
        <v>747</v>
      </c>
      <c r="E12" s="83">
        <f>IF(PT_fylk!D12=0," ",PT_fylk!D12)</f>
        <v>33</v>
      </c>
      <c r="F12" s="83">
        <f>IF(PT_fylk!E12=0," ",PT_fylk!E12)</f>
        <v>1015</v>
      </c>
      <c r="G12" s="83">
        <f>IF(PT_fylk!F12=0," ",PT_fylk!F12)</f>
        <v>932</v>
      </c>
      <c r="H12" s="83">
        <f>IF(PT_fylk!G12=0," ",PT_fylk!G12)</f>
        <v>458</v>
      </c>
      <c r="I12" s="83">
        <f>IF(PT_fylk!H12=0," ",PT_fylk!H12)</f>
        <v>1092</v>
      </c>
      <c r="J12" s="83">
        <f>IF(PT_fylk!I12=0," ",PT_fylk!I12)</f>
        <v>4738</v>
      </c>
      <c r="K12" s="82" t="str">
        <f>IF(PT_fylk!K12=0," ",PT_fylk!K12)</f>
        <v>07 Vestfold</v>
      </c>
      <c r="L12" s="84">
        <f>IF(PT_fylk!L12=0," ",PT_fylk!L12)</f>
        <v>9.729843815956099E-2</v>
      </c>
      <c r="M12" s="85">
        <f>IF(PT_fylk!M12=0," ",PT_fylk!M12)</f>
        <v>0.15766146053187</v>
      </c>
      <c r="N12" s="85">
        <f>IF(PT_fylk!N12=0," ",PT_fylk!N12)</f>
        <v>6.9649641198818064E-3</v>
      </c>
      <c r="O12" s="85">
        <f>IF(PT_fylk!O12=0," ",PT_fylk!O12)</f>
        <v>0.21422541156606162</v>
      </c>
      <c r="P12" s="85">
        <f>IF(PT_fylk!P12=0," ",PT_fylk!P12)</f>
        <v>0.19670747150696496</v>
      </c>
      <c r="Q12" s="85">
        <f>IF(PT_fylk!Q12=0," ",PT_fylk!Q12)</f>
        <v>9.6665259603208098E-2</v>
      </c>
      <c r="R12" s="85">
        <f>IF(PT_fylk!R12=0," ",PT_fylk!R12)</f>
        <v>0.23047699451245252</v>
      </c>
      <c r="S12" s="86">
        <f>IF(PT_fylk!S12=0," ",PT_fylk!S12)</f>
        <v>1</v>
      </c>
      <c r="T12" s="82" t="str">
        <f>IF(PT_fylk!U12=0," ",PT_fylk!U12)</f>
        <v>07 Vestfold</v>
      </c>
      <c r="U12" s="84">
        <f>IF(PT_fylk!V12=0," ",PT_fylk!V12)</f>
        <v>4.547247977904912E-2</v>
      </c>
      <c r="V12" s="85">
        <f>IF(PT_fylk!W12=0," ",PT_fylk!W12)</f>
        <v>2.9585330112083648E-2</v>
      </c>
      <c r="W12" s="85">
        <f>IF(PT_fylk!X12=0," ",PT_fylk!X12)</f>
        <v>8.7324689071182852E-3</v>
      </c>
      <c r="X12" s="85">
        <f>IF(PT_fylk!Y12=0," ",PT_fylk!Y12)</f>
        <v>4.8358664062127785E-2</v>
      </c>
      <c r="Y12" s="85">
        <f>IF(PT_fylk!Z12=0," ",PT_fylk!Z12)</f>
        <v>5.8946303206628296E-2</v>
      </c>
      <c r="Z12" s="85">
        <f>IF(PT_fylk!AA12=0," ",PT_fylk!AA12)</f>
        <v>3.9732801249240911E-2</v>
      </c>
      <c r="AA12" s="85">
        <f>IF(PT_fylk!AB12=0," ",PT_fylk!AB12)</f>
        <v>0.10889509373753491</v>
      </c>
      <c r="AB12" s="85">
        <f>IF(PT_fylk!AC12=0," ",PT_fylk!AC12)</f>
        <v>4.858440746095713E-2</v>
      </c>
      <c r="AC12" s="67"/>
    </row>
    <row r="13" spans="2:29" s="66" customFormat="1" ht="12">
      <c r="B13" s="82" t="str">
        <f>IF(PT_fylk!A13=0," ",PT_fylk!A13)</f>
        <v>08 Telemark</v>
      </c>
      <c r="C13" s="83">
        <f>IF(PT_fylk!B13=0," ",PT_fylk!B13)</f>
        <v>291</v>
      </c>
      <c r="D13" s="83">
        <f>IF(PT_fylk!C13=0," ",PT_fylk!C13)</f>
        <v>863</v>
      </c>
      <c r="E13" s="83">
        <f>IF(PT_fylk!D13=0," ",PT_fylk!D13)</f>
        <v>64</v>
      </c>
      <c r="F13" s="83">
        <f>IF(PT_fylk!E13=0," ",PT_fylk!E13)</f>
        <v>883</v>
      </c>
      <c r="G13" s="83">
        <f>IF(PT_fylk!F13=0," ",PT_fylk!F13)</f>
        <v>376</v>
      </c>
      <c r="H13" s="83">
        <f>IF(PT_fylk!G13=0," ",PT_fylk!G13)</f>
        <v>322</v>
      </c>
      <c r="I13" s="83">
        <f>IF(PT_fylk!H13=0," ",PT_fylk!H13)</f>
        <v>340</v>
      </c>
      <c r="J13" s="83">
        <f>IF(PT_fylk!I13=0," ",PT_fylk!I13)</f>
        <v>3139</v>
      </c>
      <c r="K13" s="82" t="str">
        <f>IF(PT_fylk!K13=0," ",PT_fylk!K13)</f>
        <v>08 Telemark</v>
      </c>
      <c r="L13" s="84">
        <f>IF(PT_fylk!L13=0," ",PT_fylk!L13)</f>
        <v>9.2704683020070081E-2</v>
      </c>
      <c r="M13" s="85">
        <f>IF(PT_fylk!M13=0," ",PT_fylk!M13)</f>
        <v>0.27492832112137622</v>
      </c>
      <c r="N13" s="85">
        <f>IF(PT_fylk!N13=0," ",PT_fylk!N13)</f>
        <v>2.0388658808537751E-2</v>
      </c>
      <c r="O13" s="85">
        <f>IF(PT_fylk!O13=0," ",PT_fylk!O13)</f>
        <v>0.28129977699904429</v>
      </c>
      <c r="P13" s="85">
        <f>IF(PT_fylk!P13=0," ",PT_fylk!P13)</f>
        <v>0.11978337050015929</v>
      </c>
      <c r="Q13" s="85">
        <f>IF(PT_fylk!Q13=0," ",PT_fylk!Q13)</f>
        <v>0.10258043963045556</v>
      </c>
      <c r="R13" s="85">
        <f>IF(PT_fylk!R13=0," ",PT_fylk!R13)</f>
        <v>0.10831474992035681</v>
      </c>
      <c r="S13" s="86">
        <f>IF(PT_fylk!S13=0," ",PT_fylk!S13)</f>
        <v>1</v>
      </c>
      <c r="T13" s="82" t="str">
        <f>IF(PT_fylk!U13=0," ",PT_fylk!U13)</f>
        <v>08 Telemark</v>
      </c>
      <c r="U13" s="84">
        <f>IF(PT_fylk!V13=0," ",PT_fylk!V13)</f>
        <v>2.8703886368119946E-2</v>
      </c>
      <c r="V13" s="85">
        <f>IF(PT_fylk!W13=0," ",PT_fylk!W13)</f>
        <v>3.4179571468176954E-2</v>
      </c>
      <c r="W13" s="85">
        <f>IF(PT_fylk!X13=0," ",PT_fylk!X13)</f>
        <v>1.6935697274411219E-2</v>
      </c>
      <c r="X13" s="85">
        <f>IF(PT_fylk!Y13=0," ",PT_fylk!Y13)</f>
        <v>4.2069655533851065E-2</v>
      </c>
      <c r="Y13" s="85">
        <f>IF(PT_fylk!Z13=0," ",PT_fylk!Z13)</f>
        <v>2.3780912023274935E-2</v>
      </c>
      <c r="Z13" s="85">
        <f>IF(PT_fylk!AA13=0," ",PT_fylk!AA13)</f>
        <v>2.7934414852086406E-2</v>
      </c>
      <c r="AA13" s="85">
        <f>IF(PT_fylk!AB13=0," ",PT_fylk!AB13)</f>
        <v>3.3905065815715993E-2</v>
      </c>
      <c r="AB13" s="85">
        <f>IF(PT_fylk!AC13=0," ",PT_fylk!AC13)</f>
        <v>3.218793900800853E-2</v>
      </c>
      <c r="AC13" s="67"/>
    </row>
    <row r="14" spans="2:29" s="66" customFormat="1" ht="12">
      <c r="B14" s="82" t="str">
        <f>IF(PT_fylk!A14=0," ",PT_fylk!A14)</f>
        <v>09 Aust-Agder</v>
      </c>
      <c r="C14" s="83">
        <f>IF(PT_fylk!B14=0," ",PT_fylk!B14)</f>
        <v>108</v>
      </c>
      <c r="D14" s="83">
        <f>IF(PT_fylk!C14=0," ",PT_fylk!C14)</f>
        <v>550</v>
      </c>
      <c r="E14" s="83">
        <f>IF(PT_fylk!D14=0," ",PT_fylk!D14)</f>
        <v>106</v>
      </c>
      <c r="F14" s="83">
        <f>IF(PT_fylk!E14=0," ",PT_fylk!E14)</f>
        <v>468</v>
      </c>
      <c r="G14" s="83">
        <f>IF(PT_fylk!F14=0," ",PT_fylk!F14)</f>
        <v>147</v>
      </c>
      <c r="H14" s="83">
        <f>IF(PT_fylk!G14=0," ",PT_fylk!G14)</f>
        <v>158</v>
      </c>
      <c r="I14" s="83">
        <f>IF(PT_fylk!H14=0," ",PT_fylk!H14)</f>
        <v>172</v>
      </c>
      <c r="J14" s="83">
        <f>IF(PT_fylk!I14=0," ",PT_fylk!I14)</f>
        <v>1709</v>
      </c>
      <c r="K14" s="82" t="str">
        <f>IF(PT_fylk!K14=0," ",PT_fylk!K14)</f>
        <v>09 Aust-Agder</v>
      </c>
      <c r="L14" s="84">
        <f>IF(PT_fylk!L14=0," ",PT_fylk!L14)</f>
        <v>6.3194850789935642E-2</v>
      </c>
      <c r="M14" s="85">
        <f>IF(PT_fylk!M14=0," ",PT_fylk!M14)</f>
        <v>0.32182562902282036</v>
      </c>
      <c r="N14" s="85">
        <f>IF(PT_fylk!N14=0," ",PT_fylk!N14)</f>
        <v>6.2024575775307199E-2</v>
      </c>
      <c r="O14" s="85">
        <f>IF(PT_fylk!O14=0," ",PT_fylk!O14)</f>
        <v>0.27384435342305441</v>
      </c>
      <c r="P14" s="85">
        <f>IF(PT_fylk!P14=0," ",PT_fylk!P14)</f>
        <v>8.6015213575190166E-2</v>
      </c>
      <c r="Q14" s="85">
        <f>IF(PT_fylk!Q14=0," ",PT_fylk!Q14)</f>
        <v>9.2451726155646577E-2</v>
      </c>
      <c r="R14" s="85">
        <f>IF(PT_fylk!R14=0," ",PT_fylk!R14)</f>
        <v>0.10064365125804564</v>
      </c>
      <c r="S14" s="86">
        <f>IF(PT_fylk!S14=0," ",PT_fylk!S14)</f>
        <v>1</v>
      </c>
      <c r="T14" s="82" t="str">
        <f>IF(PT_fylk!U14=0," ",PT_fylk!U14)</f>
        <v>09 Aust-Agder</v>
      </c>
      <c r="U14" s="84">
        <f>IF(PT_fylk!V14=0," ",PT_fylk!V14)</f>
        <v>1.0652988755178536E-2</v>
      </c>
      <c r="V14" s="85">
        <f>IF(PT_fylk!W14=0," ",PT_fylk!W14)</f>
        <v>2.1783040912511386E-2</v>
      </c>
      <c r="W14" s="85">
        <f>IF(PT_fylk!X14=0," ",PT_fylk!X14)</f>
        <v>2.8049748610743584E-2</v>
      </c>
      <c r="X14" s="85">
        <f>IF(PT_fylk!Y14=0," ",PT_fylk!Y14)</f>
        <v>2.2297393872981085E-2</v>
      </c>
      <c r="Y14" s="85">
        <f>IF(PT_fylk!Z14=0," ",PT_fylk!Z14)</f>
        <v>9.2973246473973814E-3</v>
      </c>
      <c r="Z14" s="85">
        <f>IF(PT_fylk!AA14=0," ",PT_fylk!AA14)</f>
        <v>1.3706948902576559E-2</v>
      </c>
      <c r="AA14" s="85">
        <f>IF(PT_fylk!AB14=0," ",PT_fylk!AB14)</f>
        <v>1.7151974471479856E-2</v>
      </c>
      <c r="AB14" s="85">
        <f>IF(PT_fylk!AC14=0," ",PT_fylk!AC14)</f>
        <v>1.7524430635452878E-2</v>
      </c>
      <c r="AC14" s="67"/>
    </row>
    <row r="15" spans="2:29" s="66" customFormat="1" ht="12">
      <c r="B15" s="82" t="str">
        <f>IF(PT_fylk!A15=0," ",PT_fylk!A15)</f>
        <v>10 Vest-Agder</v>
      </c>
      <c r="C15" s="83">
        <f>IF(PT_fylk!B15=0," ",PT_fylk!B15)</f>
        <v>403</v>
      </c>
      <c r="D15" s="83">
        <f>IF(PT_fylk!C15=0," ",PT_fylk!C15)</f>
        <v>1041</v>
      </c>
      <c r="E15" s="83">
        <f>IF(PT_fylk!D15=0," ",PT_fylk!D15)</f>
        <v>250</v>
      </c>
      <c r="F15" s="83">
        <f>IF(PT_fylk!E15=0," ",PT_fylk!E15)</f>
        <v>958</v>
      </c>
      <c r="G15" s="83">
        <f>IF(PT_fylk!F15=0," ",PT_fylk!F15)</f>
        <v>332</v>
      </c>
      <c r="H15" s="83">
        <f>IF(PT_fylk!G15=0," ",PT_fylk!G15)</f>
        <v>294</v>
      </c>
      <c r="I15" s="83">
        <f>IF(PT_fylk!H15=0," ",PT_fylk!H15)</f>
        <v>242</v>
      </c>
      <c r="J15" s="83">
        <f>IF(PT_fylk!I15=0," ",PT_fylk!I15)</f>
        <v>3520</v>
      </c>
      <c r="K15" s="82" t="str">
        <f>IF(PT_fylk!K15=0," ",PT_fylk!K15)</f>
        <v>10 Vest-Agder</v>
      </c>
      <c r="L15" s="84">
        <f>IF(PT_fylk!L15=0," ",PT_fylk!L15)</f>
        <v>0.11448863636363636</v>
      </c>
      <c r="M15" s="85">
        <f>IF(PT_fylk!M15=0," ",PT_fylk!M15)</f>
        <v>0.29573863636363634</v>
      </c>
      <c r="N15" s="85">
        <f>IF(PT_fylk!N15=0," ",PT_fylk!N15)</f>
        <v>7.1022727272727279E-2</v>
      </c>
      <c r="O15" s="85">
        <f>IF(PT_fylk!O15=0," ",PT_fylk!O15)</f>
        <v>0.27215909090909091</v>
      </c>
      <c r="P15" s="85">
        <f>IF(PT_fylk!P15=0," ",PT_fylk!P15)</f>
        <v>9.4318181818181815E-2</v>
      </c>
      <c r="Q15" s="85">
        <f>IF(PT_fylk!Q15=0," ",PT_fylk!Q15)</f>
        <v>8.3522727272727276E-2</v>
      </c>
      <c r="R15" s="85">
        <f>IF(PT_fylk!R15=0," ",PT_fylk!R15)</f>
        <v>6.8750000000000006E-2</v>
      </c>
      <c r="S15" s="86">
        <f>IF(PT_fylk!S15=0," ",PT_fylk!S15)</f>
        <v>1</v>
      </c>
      <c r="T15" s="82" t="str">
        <f>IF(PT_fylk!U15=0," ",PT_fylk!U15)</f>
        <v>10 Vest-Agder</v>
      </c>
      <c r="U15" s="84">
        <f>IF(PT_fylk!V15=0," ",PT_fylk!V15)</f>
        <v>3.9751430262379164E-2</v>
      </c>
      <c r="V15" s="85">
        <f>IF(PT_fylk!W15=0," ",PT_fylk!W15)</f>
        <v>4.1229355618044278E-2</v>
      </c>
      <c r="W15" s="85">
        <f>IF(PT_fylk!X15=0," ",PT_fylk!X15)</f>
        <v>6.6155067478168822E-2</v>
      </c>
      <c r="X15" s="85">
        <f>IF(PT_fylk!Y15=0," ",PT_fylk!Y15)</f>
        <v>4.5642955834008292E-2</v>
      </c>
      <c r="Y15" s="85">
        <f>IF(PT_fylk!Z15=0," ",PT_fylk!Z15)</f>
        <v>2.0998039339700209E-2</v>
      </c>
      <c r="Z15" s="85">
        <f>IF(PT_fylk!AA15=0," ",PT_fylk!AA15)</f>
        <v>2.5505335299731067E-2</v>
      </c>
      <c r="AA15" s="85">
        <f>IF(PT_fylk!AB15=0," ",PT_fylk!AB15)</f>
        <v>2.4132429198244914E-2</v>
      </c>
      <c r="AB15" s="85">
        <f>IF(PT_fylk!AC15=0," ",PT_fylk!AC15)</f>
        <v>3.6094789840136997E-2</v>
      </c>
      <c r="AC15" s="67"/>
    </row>
    <row r="16" spans="2:29" s="66" customFormat="1" ht="12">
      <c r="B16" s="82" t="str">
        <f>IF(PT_fylk!A16=0," ",PT_fylk!A16)</f>
        <v>11 Rogaland</v>
      </c>
      <c r="C16" s="83">
        <f>IF(PT_fylk!B16=0," ",PT_fylk!B16)</f>
        <v>2386</v>
      </c>
      <c r="D16" s="83">
        <f>IF(PT_fylk!C16=0," ",PT_fylk!C16)</f>
        <v>3819</v>
      </c>
      <c r="E16" s="83">
        <f>IF(PT_fylk!D16=0," ",PT_fylk!D16)</f>
        <v>381</v>
      </c>
      <c r="F16" s="83">
        <f>IF(PT_fylk!E16=0," ",PT_fylk!E16)</f>
        <v>2714</v>
      </c>
      <c r="G16" s="83">
        <f>IF(PT_fylk!F16=0," ",PT_fylk!F16)</f>
        <v>3575</v>
      </c>
      <c r="H16" s="83">
        <f>IF(PT_fylk!G16=0," ",PT_fylk!G16)</f>
        <v>3154</v>
      </c>
      <c r="I16" s="83">
        <f>IF(PT_fylk!H16=0," ",PT_fylk!H16)</f>
        <v>898</v>
      </c>
      <c r="J16" s="83">
        <f>IF(PT_fylk!I16=0," ",PT_fylk!I16)</f>
        <v>16927</v>
      </c>
      <c r="K16" s="82" t="str">
        <f>IF(PT_fylk!K16=0," ",PT_fylk!K16)</f>
        <v>11 Rogaland</v>
      </c>
      <c r="L16" s="84">
        <f>IF(PT_fylk!L16=0," ",PT_fylk!L16)</f>
        <v>0.14095823240975955</v>
      </c>
      <c r="M16" s="85">
        <f>IF(PT_fylk!M16=0," ",PT_fylk!M16)</f>
        <v>0.22561587995510132</v>
      </c>
      <c r="N16" s="85">
        <f>IF(PT_fylk!N16=0," ",PT_fylk!N16)</f>
        <v>2.25084185029834E-2</v>
      </c>
      <c r="O16" s="85">
        <f>IF(PT_fylk!O16=0," ",PT_fylk!O16)</f>
        <v>0.1603355585750576</v>
      </c>
      <c r="P16" s="85">
        <f>IF(PT_fylk!P16=0," ",PT_fylk!P16)</f>
        <v>0.21120103975896495</v>
      </c>
      <c r="Q16" s="85">
        <f>IF(PT_fylk!Q16=0," ",PT_fylk!Q16)</f>
        <v>0.18632953269923791</v>
      </c>
      <c r="R16" s="85">
        <f>IF(PT_fylk!R16=0," ",PT_fylk!R16)</f>
        <v>5.3051338098895257E-2</v>
      </c>
      <c r="S16" s="86">
        <f>IF(PT_fylk!S16=0," ",PT_fylk!S16)</f>
        <v>1</v>
      </c>
      <c r="T16" s="82" t="str">
        <f>IF(PT_fylk!U16=0," ",PT_fylk!U16)</f>
        <v>11 Rogaland</v>
      </c>
      <c r="U16" s="84">
        <f>IF(PT_fylk!V16=0," ",PT_fylk!V16)</f>
        <v>0.2353521404616295</v>
      </c>
      <c r="V16" s="85">
        <f>IF(PT_fylk!W16=0," ",PT_fylk!W16)</f>
        <v>0.1512535149906927</v>
      </c>
      <c r="W16" s="85">
        <f>IF(PT_fylk!X16=0," ",PT_fylk!X16)</f>
        <v>0.10082032283672929</v>
      </c>
      <c r="X16" s="85">
        <f>IF(PT_fylk!Y16=0," ",PT_fylk!Y16)</f>
        <v>0.12930582686168945</v>
      </c>
      <c r="Y16" s="85">
        <f>IF(PT_fylk!Z16=0," ",PT_fylk!Z16)</f>
        <v>0.22610840554044653</v>
      </c>
      <c r="Z16" s="85">
        <f>IF(PT_fylk!AA16=0," ",PT_fylk!AA16)</f>
        <v>0.27361846100459791</v>
      </c>
      <c r="AA16" s="85">
        <f>IF(PT_fylk!AB16=0," ",PT_fylk!AB16)</f>
        <v>8.9549262066214594E-2</v>
      </c>
      <c r="AB16" s="85">
        <f>IF(PT_fylk!AC16=0," ",PT_fylk!AC16)</f>
        <v>0.17357287148409062</v>
      </c>
      <c r="AC16" s="67"/>
    </row>
    <row r="17" spans="2:29" s="66" customFormat="1" ht="12">
      <c r="B17" s="82" t="str">
        <f>IF(PT_fylk!A17=0," ",PT_fylk!A17)</f>
        <v>12 Troms</v>
      </c>
      <c r="C17" s="83">
        <f>IF(PT_fylk!B17=0," ",PT_fylk!B17)</f>
        <v>604</v>
      </c>
      <c r="D17" s="83">
        <f>IF(PT_fylk!C17=0," ",PT_fylk!C17)</f>
        <v>2305</v>
      </c>
      <c r="E17" s="83">
        <f>IF(PT_fylk!D17=0," ",PT_fylk!D17)</f>
        <v>250</v>
      </c>
      <c r="F17" s="83">
        <f>IF(PT_fylk!E17=0," ",PT_fylk!E17)</f>
        <v>972</v>
      </c>
      <c r="G17" s="83">
        <f>IF(PT_fylk!F17=0," ",PT_fylk!F17)</f>
        <v>999</v>
      </c>
      <c r="H17" s="83">
        <f>IF(PT_fylk!G17=0," ",PT_fylk!G17)</f>
        <v>653</v>
      </c>
      <c r="I17" s="83">
        <f>IF(PT_fylk!H17=0," ",PT_fylk!H17)</f>
        <v>369</v>
      </c>
      <c r="J17" s="83">
        <f>IF(PT_fylk!I17=0," ",PT_fylk!I17)</f>
        <v>6152</v>
      </c>
      <c r="K17" s="82" t="str">
        <f>IF(PT_fylk!K17=0," ",PT_fylk!K17)</f>
        <v>12 Troms</v>
      </c>
      <c r="L17" s="84">
        <f>IF(PT_fylk!L17=0," ",PT_fylk!L17)</f>
        <v>9.8179453836150843E-2</v>
      </c>
      <c r="M17" s="85">
        <f>IF(PT_fylk!M17=0," ",PT_fylk!M17)</f>
        <v>0.3746749024707412</v>
      </c>
      <c r="N17" s="85">
        <f>IF(PT_fylk!N17=0," ",PT_fylk!N17)</f>
        <v>4.0637191157347201E-2</v>
      </c>
      <c r="O17" s="85">
        <f>IF(PT_fylk!O17=0," ",PT_fylk!O17)</f>
        <v>0.15799739921976594</v>
      </c>
      <c r="P17" s="85">
        <f>IF(PT_fylk!P17=0," ",PT_fylk!P17)</f>
        <v>0.16238621586475943</v>
      </c>
      <c r="Q17" s="85">
        <f>IF(PT_fylk!Q17=0," ",PT_fylk!Q17)</f>
        <v>0.1061443433029909</v>
      </c>
      <c r="R17" s="85">
        <f>IF(PT_fylk!R17=0," ",PT_fylk!R17)</f>
        <v>5.9980494148244475E-2</v>
      </c>
      <c r="S17" s="86">
        <f>IF(PT_fylk!S17=0," ",PT_fylk!S17)</f>
        <v>1</v>
      </c>
      <c r="T17" s="82" t="str">
        <f>IF(PT_fylk!U17=0," ",PT_fylk!U17)</f>
        <v>12 Troms</v>
      </c>
      <c r="U17" s="84">
        <f>IF(PT_fylk!V17=0," ",PT_fylk!V17)</f>
        <v>5.9577826001183665E-2</v>
      </c>
      <c r="V17" s="85">
        <f>IF(PT_fylk!W17=0," ",PT_fylk!W17)</f>
        <v>9.1290744187888628E-2</v>
      </c>
      <c r="W17" s="85">
        <f>IF(PT_fylk!X17=0," ",PT_fylk!X17)</f>
        <v>6.6155067478168822E-2</v>
      </c>
      <c r="X17" s="85">
        <f>IF(PT_fylk!Y17=0," ",PT_fylk!Y17)</f>
        <v>4.6309971890037639E-2</v>
      </c>
      <c r="Y17" s="85">
        <f>IF(PT_fylk!Z17=0," ",PT_fylk!Z17)</f>
        <v>6.3183859338435261E-2</v>
      </c>
      <c r="Z17" s="85">
        <f>IF(PT_fylk!AA17=0," ",PT_fylk!AA17)</f>
        <v>5.6649605274572745E-2</v>
      </c>
      <c r="AA17" s="85">
        <f>IF(PT_fylk!AB17=0," ",PT_fylk!AB17)</f>
        <v>3.6796968488232946E-2</v>
      </c>
      <c r="AB17" s="85">
        <f>IF(PT_fylk!AC17=0," ",PT_fylk!AC17)</f>
        <v>6.3083848606966711E-2</v>
      </c>
      <c r="AC17" s="67"/>
    </row>
    <row r="18" spans="2:29" s="66" customFormat="1" ht="12">
      <c r="B18" s="82" t="str">
        <f>IF(PT_fylk!A18=0," ",PT_fylk!A18)</f>
        <v>14 Sogn og Fjordane</v>
      </c>
      <c r="C18" s="83">
        <f>IF(PT_fylk!B18=0," ",PT_fylk!B18)</f>
        <v>333</v>
      </c>
      <c r="D18" s="83">
        <f>IF(PT_fylk!C18=0," ",PT_fylk!C18)</f>
        <v>1379</v>
      </c>
      <c r="E18" s="83">
        <f>IF(PT_fylk!D18=0," ",PT_fylk!D18)</f>
        <v>240</v>
      </c>
      <c r="F18" s="83">
        <f>IF(PT_fylk!E18=0," ",PT_fylk!E18)</f>
        <v>645</v>
      </c>
      <c r="G18" s="83">
        <f>IF(PT_fylk!F18=0," ",PT_fylk!F18)</f>
        <v>871</v>
      </c>
      <c r="H18" s="83">
        <f>IF(PT_fylk!G18=0," ",PT_fylk!G18)</f>
        <v>378</v>
      </c>
      <c r="I18" s="83">
        <f>IF(PT_fylk!H18=0," ",PT_fylk!H18)</f>
        <v>194</v>
      </c>
      <c r="J18" s="83">
        <f>IF(PT_fylk!I18=0," ",PT_fylk!I18)</f>
        <v>4040</v>
      </c>
      <c r="K18" s="82" t="str">
        <f>IF(PT_fylk!K18=0," ",PT_fylk!K18)</f>
        <v>14 Sogn og Fjordane</v>
      </c>
      <c r="L18" s="84">
        <f>IF(PT_fylk!L18=0," ",PT_fylk!L18)</f>
        <v>8.242574257425743E-2</v>
      </c>
      <c r="M18" s="85">
        <f>IF(PT_fylk!M18=0," ",PT_fylk!M18)</f>
        <v>0.34133663366336636</v>
      </c>
      <c r="N18" s="85">
        <f>IF(PT_fylk!N18=0," ",PT_fylk!N18)</f>
        <v>5.9405940594059403E-2</v>
      </c>
      <c r="O18" s="85">
        <f>IF(PT_fylk!O18=0," ",PT_fylk!O18)</f>
        <v>0.15965346534653466</v>
      </c>
      <c r="P18" s="85">
        <f>IF(PT_fylk!P18=0," ",PT_fylk!P18)</f>
        <v>0.21559405940594059</v>
      </c>
      <c r="Q18" s="85">
        <f>IF(PT_fylk!Q18=0," ",PT_fylk!Q18)</f>
        <v>9.3564356435643564E-2</v>
      </c>
      <c r="R18" s="85">
        <f>IF(PT_fylk!R18=0," ",PT_fylk!R18)</f>
        <v>4.8019801980198021E-2</v>
      </c>
      <c r="S18" s="86">
        <f>IF(PT_fylk!S18=0," ",PT_fylk!S18)</f>
        <v>1</v>
      </c>
      <c r="T18" s="82" t="str">
        <f>IF(PT_fylk!U18=0," ",PT_fylk!U18)</f>
        <v>14 Sogn og Fjordane</v>
      </c>
      <c r="U18" s="84">
        <f>IF(PT_fylk!V18=0," ",PT_fylk!V18)</f>
        <v>3.2846715328467155E-2</v>
      </c>
      <c r="V18" s="85">
        <f>IF(PT_fylk!W18=0," ",PT_fylk!W18)</f>
        <v>5.4616024397005823E-2</v>
      </c>
      <c r="W18" s="85">
        <f>IF(PT_fylk!X18=0," ",PT_fylk!X18)</f>
        <v>6.3508864779042079E-2</v>
      </c>
      <c r="X18" s="85">
        <f>IF(PT_fylk!Y18=0," ",PT_fylk!Y18)</f>
        <v>3.0730382581352137E-2</v>
      </c>
      <c r="Y18" s="85">
        <f>IF(PT_fylk!Z18=0," ",PT_fylk!Z18)</f>
        <v>5.5088229713490609E-2</v>
      </c>
      <c r="Z18" s="85">
        <f>IF(PT_fylk!AA18=0," ",PT_fylk!AA18)</f>
        <v>3.2792573956797084E-2</v>
      </c>
      <c r="AA18" s="85">
        <f>IF(PT_fylk!AB18=0," ",PT_fylk!AB18)</f>
        <v>1.9345831671320302E-2</v>
      </c>
      <c r="AB18" s="85">
        <f>IF(PT_fylk!AC18=0," ",PT_fylk!AC18)</f>
        <v>4.1426974702884506E-2</v>
      </c>
      <c r="AC18" s="67"/>
    </row>
    <row r="19" spans="2:29" s="66" customFormat="1" ht="12">
      <c r="B19" s="82" t="str">
        <f>IF(PT_fylk!A19=0," ",PT_fylk!A19)</f>
        <v>15 Møre og Romsdal</v>
      </c>
      <c r="C19" s="83">
        <f>IF(PT_fylk!B19=0," ",PT_fylk!B19)</f>
        <v>478</v>
      </c>
      <c r="D19" s="83">
        <f>IF(PT_fylk!C19=0," ",PT_fylk!C19)</f>
        <v>1937</v>
      </c>
      <c r="E19" s="83">
        <f>IF(PT_fylk!D19=0," ",PT_fylk!D19)</f>
        <v>362</v>
      </c>
      <c r="F19" s="83">
        <f>IF(PT_fylk!E19=0," ",PT_fylk!E19)</f>
        <v>1328</v>
      </c>
      <c r="G19" s="83">
        <f>IF(PT_fylk!F19=0," ",PT_fylk!F19)</f>
        <v>758</v>
      </c>
      <c r="H19" s="83">
        <f>IF(PT_fylk!G19=0," ",PT_fylk!G19)</f>
        <v>682</v>
      </c>
      <c r="I19" s="83">
        <f>IF(PT_fylk!H19=0," ",PT_fylk!H19)</f>
        <v>503</v>
      </c>
      <c r="J19" s="83">
        <f>IF(PT_fylk!I19=0," ",PT_fylk!I19)</f>
        <v>6048</v>
      </c>
      <c r="K19" s="82" t="str">
        <f>IF(PT_fylk!K19=0," ",PT_fylk!K19)</f>
        <v>15 Møre og Romsdal</v>
      </c>
      <c r="L19" s="84">
        <f>IF(PT_fylk!L19=0," ",PT_fylk!L19)</f>
        <v>7.903439153439154E-2</v>
      </c>
      <c r="M19" s="85">
        <f>IF(PT_fylk!M19=0," ",PT_fylk!M19)</f>
        <v>0.32027116402116401</v>
      </c>
      <c r="N19" s="85">
        <f>IF(PT_fylk!N19=0," ",PT_fylk!N19)</f>
        <v>5.9854497354497355E-2</v>
      </c>
      <c r="O19" s="85">
        <f>IF(PT_fylk!O19=0," ",PT_fylk!O19)</f>
        <v>0.21957671957671956</v>
      </c>
      <c r="P19" s="85">
        <f>IF(PT_fylk!P19=0," ",PT_fylk!P19)</f>
        <v>0.12533068783068782</v>
      </c>
      <c r="Q19" s="85">
        <f>IF(PT_fylk!Q19=0," ",PT_fylk!Q19)</f>
        <v>0.11276455026455026</v>
      </c>
      <c r="R19" s="85">
        <f>IF(PT_fylk!R19=0," ",PT_fylk!R19)</f>
        <v>8.3167989417989419E-2</v>
      </c>
      <c r="S19" s="86">
        <f>IF(PT_fylk!S19=0," ",PT_fylk!S19)</f>
        <v>1</v>
      </c>
      <c r="T19" s="82" t="str">
        <f>IF(PT_fylk!U19=0," ",PT_fylk!U19)</f>
        <v>15 Møre og Romsdal</v>
      </c>
      <c r="U19" s="84">
        <f>IF(PT_fylk!V19=0," ",PT_fylk!V19)</f>
        <v>4.7149339120142041E-2</v>
      </c>
      <c r="V19" s="85">
        <f>IF(PT_fylk!W19=0," ",PT_fylk!W19)</f>
        <v>7.6715909540971919E-2</v>
      </c>
      <c r="W19" s="85">
        <f>IF(PT_fylk!X19=0," ",PT_fylk!X19)</f>
        <v>9.5792537708388456E-2</v>
      </c>
      <c r="X19" s="85">
        <f>IF(PT_fylk!Y19=0," ",PT_fylk!Y19)</f>
        <v>6.3271237314783929E-2</v>
      </c>
      <c r="Y19" s="85">
        <f>IF(PT_fylk!Z19=0," ",PT_fylk!Z19)</f>
        <v>4.7941306685219148E-2</v>
      </c>
      <c r="Z19" s="85">
        <f>IF(PT_fylk!AA19=0," ",PT_fylk!AA19)</f>
        <v>5.9165437668083631E-2</v>
      </c>
      <c r="AA19" s="85">
        <f>IF(PT_fylk!AB19=0," ",PT_fylk!AB19)</f>
        <v>5.0159553250897486E-2</v>
      </c>
      <c r="AB19" s="85">
        <f>IF(PT_fylk!AC19=0," ",PT_fylk!AC19)</f>
        <v>6.2017411634417201E-2</v>
      </c>
      <c r="AC19" s="67"/>
    </row>
    <row r="20" spans="2:29" s="66" customFormat="1" ht="12">
      <c r="B20" s="82" t="str">
        <f>IF(PT_fylk!A20=0," ",PT_fylk!A20)</f>
        <v>16 Sør-Trøndelag</v>
      </c>
      <c r="C20" s="83">
        <f>IF(PT_fylk!B20=0," ",PT_fylk!B20)</f>
        <v>1040</v>
      </c>
      <c r="D20" s="83">
        <f>IF(PT_fylk!C20=0," ",PT_fylk!C20)</f>
        <v>1921</v>
      </c>
      <c r="E20" s="83">
        <f>IF(PT_fylk!D20=0," ",PT_fylk!D20)</f>
        <v>472</v>
      </c>
      <c r="F20" s="83">
        <f>IF(PT_fylk!E20=0," ",PT_fylk!E20)</f>
        <v>1539</v>
      </c>
      <c r="G20" s="83">
        <f>IF(PT_fylk!F20=0," ",PT_fylk!F20)</f>
        <v>1136</v>
      </c>
      <c r="H20" s="83">
        <f>IF(PT_fylk!G20=0," ",PT_fylk!G20)</f>
        <v>1006</v>
      </c>
      <c r="I20" s="83">
        <f>IF(PT_fylk!H20=0," ",PT_fylk!H20)</f>
        <v>1309</v>
      </c>
      <c r="J20" s="83">
        <f>IF(PT_fylk!I20=0," ",PT_fylk!I20)</f>
        <v>8423</v>
      </c>
      <c r="K20" s="82" t="str">
        <f>IF(PT_fylk!K20=0," ",PT_fylk!K20)</f>
        <v>16 Sør-Trøndelag</v>
      </c>
      <c r="L20" s="84">
        <f>IF(PT_fylk!L20=0," ",PT_fylk!L20)</f>
        <v>0.12347144722782856</v>
      </c>
      <c r="M20" s="85">
        <f>IF(PT_fylk!M20=0," ",PT_fylk!M20)</f>
        <v>0.22806600973524874</v>
      </c>
      <c r="N20" s="85">
        <f>IF(PT_fylk!N20=0," ",PT_fylk!N20)</f>
        <v>5.603704143416835E-2</v>
      </c>
      <c r="O20" s="85">
        <f>IF(PT_fylk!O20=0," ",PT_fylk!O20)</f>
        <v>0.18271399738810401</v>
      </c>
      <c r="P20" s="85">
        <f>IF(PT_fylk!P20=0," ",PT_fylk!P20)</f>
        <v>0.13486881158732042</v>
      </c>
      <c r="Q20" s="85">
        <f>IF(PT_fylk!Q20=0," ",PT_fylk!Q20)</f>
        <v>0.11943488068384187</v>
      </c>
      <c r="R20" s="85">
        <f>IF(PT_fylk!R20=0," ",PT_fylk!R20)</f>
        <v>0.15540781194348807</v>
      </c>
      <c r="S20" s="86">
        <f>IF(PT_fylk!S20=0," ",PT_fylk!S20)</f>
        <v>1</v>
      </c>
      <c r="T20" s="82" t="str">
        <f>IF(PT_fylk!U20=0," ",PT_fylk!U20)</f>
        <v>16 Sør-Trøndelag</v>
      </c>
      <c r="U20" s="84">
        <f>IF(PT_fylk!V20=0," ",PT_fylk!V20)</f>
        <v>0.10258433616097849</v>
      </c>
      <c r="V20" s="85">
        <f>IF(PT_fylk!W20=0," ",PT_fylk!W20)</f>
        <v>7.6082221078062492E-2</v>
      </c>
      <c r="W20" s="85">
        <f>IF(PT_fylk!X20=0," ",PT_fylk!X20)</f>
        <v>0.12490076739878275</v>
      </c>
      <c r="X20" s="85">
        <f>IF(PT_fylk!Y20=0," ",PT_fylk!Y20)</f>
        <v>7.3324122159226263E-2</v>
      </c>
      <c r="Y20" s="85">
        <f>IF(PT_fylk!Z20=0," ",PT_fylk!Z20)</f>
        <v>7.1848712921383853E-2</v>
      </c>
      <c r="Z20" s="85">
        <f>IF(PT_fylk!AA20=0," ",PT_fylk!AA20)</f>
        <v>8.7273358202481124E-2</v>
      </c>
      <c r="AA20" s="85">
        <f>IF(PT_fylk!AB20=0," ",PT_fylk!AB20)</f>
        <v>0.1305345033905066</v>
      </c>
      <c r="AB20" s="85">
        <f>IF(PT_fylk!AC20=0," ",PT_fylk!AC20)</f>
        <v>8.6371140574850541E-2</v>
      </c>
      <c r="AC20" s="67"/>
    </row>
    <row r="21" spans="2:29" s="66" customFormat="1" ht="12">
      <c r="B21" s="82" t="str">
        <f>IF(PT_fylk!A21=0," ",PT_fylk!A21)</f>
        <v>17 Nord-Trøndelag</v>
      </c>
      <c r="C21" s="83">
        <f>IF(PT_fylk!B21=0," ",PT_fylk!B21)</f>
        <v>339</v>
      </c>
      <c r="D21" s="83">
        <f>IF(PT_fylk!C21=0," ",PT_fylk!C21)</f>
        <v>771</v>
      </c>
      <c r="E21" s="83">
        <f>IF(PT_fylk!D21=0," ",PT_fylk!D21)</f>
        <v>136</v>
      </c>
      <c r="F21" s="83">
        <f>IF(PT_fylk!E21=0," ",PT_fylk!E21)</f>
        <v>1456</v>
      </c>
      <c r="G21" s="83">
        <f>IF(PT_fylk!F21=0," ",PT_fylk!F21)</f>
        <v>784</v>
      </c>
      <c r="H21" s="83">
        <f>IF(PT_fylk!G21=0," ",PT_fylk!G21)</f>
        <v>347</v>
      </c>
      <c r="I21" s="83">
        <f>IF(PT_fylk!H21=0," ",PT_fylk!H21)</f>
        <v>357</v>
      </c>
      <c r="J21" s="83">
        <f>IF(PT_fylk!I21=0," ",PT_fylk!I21)</f>
        <v>4190</v>
      </c>
      <c r="K21" s="82" t="str">
        <f>IF(PT_fylk!K21=0," ",PT_fylk!K21)</f>
        <v>17 Nord-Trøndelag</v>
      </c>
      <c r="L21" s="84">
        <f>IF(PT_fylk!L21=0," ",PT_fylk!L21)</f>
        <v>8.0906921241050117E-2</v>
      </c>
      <c r="M21" s="85">
        <f>IF(PT_fylk!M21=0," ",PT_fylk!M21)</f>
        <v>0.18400954653937948</v>
      </c>
      <c r="N21" s="85">
        <f>IF(PT_fylk!N21=0," ",PT_fylk!N21)</f>
        <v>3.2458233890214794E-2</v>
      </c>
      <c r="O21" s="85">
        <f>IF(PT_fylk!O21=0," ",PT_fylk!O21)</f>
        <v>0.34749403341288781</v>
      </c>
      <c r="P21" s="85">
        <f>IF(PT_fylk!P21=0," ",PT_fylk!P21)</f>
        <v>0.18711217183770884</v>
      </c>
      <c r="Q21" s="85">
        <f>IF(PT_fylk!Q21=0," ",PT_fylk!Q21)</f>
        <v>8.2816229116945111E-2</v>
      </c>
      <c r="R21" s="85">
        <f>IF(PT_fylk!R21=0," ",PT_fylk!R21)</f>
        <v>8.5202863961813841E-2</v>
      </c>
      <c r="S21" s="86">
        <f>IF(PT_fylk!S21=0," ",PT_fylk!S21)</f>
        <v>1</v>
      </c>
      <c r="T21" s="82" t="str">
        <f>IF(PT_fylk!U21=0," ",PT_fylk!U21)</f>
        <v>17 Nord-Trøndelag</v>
      </c>
      <c r="U21" s="84">
        <f>IF(PT_fylk!V21=0," ",PT_fylk!V21)</f>
        <v>3.3438548037088185E-2</v>
      </c>
      <c r="V21" s="85">
        <f>IF(PT_fylk!W21=0," ",PT_fylk!W21)</f>
        <v>3.0535862806447781E-2</v>
      </c>
      <c r="W21" s="85">
        <f>IF(PT_fylk!X21=0," ",PT_fylk!X21)</f>
        <v>3.5988356708123843E-2</v>
      </c>
      <c r="X21" s="85">
        <f>IF(PT_fylk!Y21=0," ",PT_fylk!Y21)</f>
        <v>6.9369669827052269E-2</v>
      </c>
      <c r="Y21" s="85">
        <f>IF(PT_fylk!Z21=0," ",PT_fylk!Z21)</f>
        <v>4.9585731452786032E-2</v>
      </c>
      <c r="Z21" s="85">
        <f>IF(PT_fylk!AA21=0," ",PT_fylk!AA21)</f>
        <v>3.0103235880975101E-2</v>
      </c>
      <c r="AA21" s="85">
        <f>IF(PT_fylk!AB21=0," ",PT_fylk!AB21)</f>
        <v>3.5600319106501792E-2</v>
      </c>
      <c r="AB21" s="85">
        <f>IF(PT_fylk!AC21=0," ",PT_fylk!AC21)</f>
        <v>4.2965104951753978E-2</v>
      </c>
      <c r="AC21" s="67"/>
    </row>
    <row r="22" spans="2:29" s="66" customFormat="1" ht="12">
      <c r="B22" s="82" t="str">
        <f>IF(PT_fylk!A22=0," ",PT_fylk!A22)</f>
        <v>18 Nordland</v>
      </c>
      <c r="C22" s="83">
        <f>IF(PT_fylk!B22=0," ",PT_fylk!B22)</f>
        <v>273</v>
      </c>
      <c r="D22" s="83">
        <f>IF(PT_fylk!C22=0," ",PT_fylk!C22)</f>
        <v>1258</v>
      </c>
      <c r="E22" s="83">
        <f>IF(PT_fylk!D22=0," ",PT_fylk!D22)</f>
        <v>383</v>
      </c>
      <c r="F22" s="83">
        <f>IF(PT_fylk!E22=0," ",PT_fylk!E22)</f>
        <v>369</v>
      </c>
      <c r="G22" s="83">
        <f>IF(PT_fylk!F22=0," ",PT_fylk!F22)</f>
        <v>909</v>
      </c>
      <c r="H22" s="83">
        <f>IF(PT_fylk!G22=0," ",PT_fylk!G22)</f>
        <v>663</v>
      </c>
      <c r="I22" s="83">
        <f>IF(PT_fylk!H22=0," ",PT_fylk!H22)</f>
        <v>348</v>
      </c>
      <c r="J22" s="83">
        <f>IF(PT_fylk!I22=0," ",PT_fylk!I22)</f>
        <v>4203</v>
      </c>
      <c r="K22" s="82" t="str">
        <f>IF(PT_fylk!K22=0," ",PT_fylk!K22)</f>
        <v>18 Nordland</v>
      </c>
      <c r="L22" s="84">
        <f>IF(PT_fylk!L22=0," ",PT_fylk!L22)</f>
        <v>6.4953604568165596E-2</v>
      </c>
      <c r="M22" s="85">
        <f>IF(PT_fylk!M22=0," ",PT_fylk!M22)</f>
        <v>0.29931001665477042</v>
      </c>
      <c r="N22" s="85">
        <f>IF(PT_fylk!N22=0," ",PT_fylk!N22)</f>
        <v>9.112538662859862E-2</v>
      </c>
      <c r="O22" s="85">
        <f>IF(PT_fylk!O22=0," ",PT_fylk!O22)</f>
        <v>8.7794432548179868E-2</v>
      </c>
      <c r="P22" s="85">
        <f>IF(PT_fylk!P22=0," ",PT_fylk!P22)</f>
        <v>0.21627408993576017</v>
      </c>
      <c r="Q22" s="85">
        <f>IF(PT_fylk!Q22=0," ",PT_fylk!Q22)</f>
        <v>0.15774446823697358</v>
      </c>
      <c r="R22" s="85">
        <f>IF(PT_fylk!R22=0," ",PT_fylk!R22)</f>
        <v>8.2798001427551754E-2</v>
      </c>
      <c r="S22" s="86">
        <f>IF(PT_fylk!S22=0," ",PT_fylk!S22)</f>
        <v>1</v>
      </c>
      <c r="T22" s="82" t="str">
        <f>IF(PT_fylk!U22=0," ",PT_fylk!U22)</f>
        <v>18 Nordland</v>
      </c>
      <c r="U22" s="84">
        <f>IF(PT_fylk!V22=0," ",PT_fylk!V22)</f>
        <v>2.6928388242256854E-2</v>
      </c>
      <c r="V22" s="85">
        <f>IF(PT_fylk!W22=0," ",PT_fylk!W22)</f>
        <v>4.9823755396253319E-2</v>
      </c>
      <c r="W22" s="85">
        <f>IF(PT_fylk!X22=0," ",PT_fylk!X22)</f>
        <v>0.10134956337655464</v>
      </c>
      <c r="X22" s="85">
        <f>IF(PT_fylk!Y22=0," ",PT_fylk!Y22)</f>
        <v>1.7580637476773547E-2</v>
      </c>
      <c r="Y22" s="85">
        <f>IF(PT_fylk!Z22=0," ",PT_fylk!Z22)</f>
        <v>5.7491619758396055E-2</v>
      </c>
      <c r="Z22" s="85">
        <f>IF(PT_fylk!AA22=0," ",PT_fylk!AA22)</f>
        <v>5.7517133686128222E-2</v>
      </c>
      <c r="AA22" s="85">
        <f>IF(PT_fylk!AB22=0," ",PT_fylk!AB22)</f>
        <v>3.4702832070203429E-2</v>
      </c>
      <c r="AB22" s="85">
        <f>IF(PT_fylk!AC22=0," ",PT_fylk!AC22)</f>
        <v>4.3098409573322671E-2</v>
      </c>
      <c r="AC22" s="67"/>
    </row>
    <row r="23" spans="2:29" s="66" customFormat="1" ht="12">
      <c r="B23" s="82" t="str">
        <f>IF(PT_fylk!A23=0," ",PT_fylk!A23)</f>
        <v>19 Troms</v>
      </c>
      <c r="C23" s="83">
        <f>IF(PT_fylk!B23=0," ",PT_fylk!B23)</f>
        <v>223</v>
      </c>
      <c r="D23" s="83">
        <f>IF(PT_fylk!C23=0," ",PT_fylk!C23)</f>
        <v>901</v>
      </c>
      <c r="E23" s="83">
        <f>IF(PT_fylk!D23=0," ",PT_fylk!D23)</f>
        <v>205</v>
      </c>
      <c r="F23" s="83">
        <f>IF(PT_fylk!E23=0," ",PT_fylk!E23)</f>
        <v>422</v>
      </c>
      <c r="G23" s="83">
        <f>IF(PT_fylk!F23=0," ",PT_fylk!F23)</f>
        <v>271</v>
      </c>
      <c r="H23" s="83">
        <f>IF(PT_fylk!G23=0," ",PT_fylk!G23)</f>
        <v>199</v>
      </c>
      <c r="I23" s="83">
        <f>IF(PT_fylk!H23=0," ",PT_fylk!H23)</f>
        <v>180</v>
      </c>
      <c r="J23" s="83">
        <f>IF(PT_fylk!I23=0," ",PT_fylk!I23)</f>
        <v>2401</v>
      </c>
      <c r="K23" s="82" t="str">
        <f>IF(PT_fylk!K23=0," ",PT_fylk!K23)</f>
        <v>19 Troms</v>
      </c>
      <c r="L23" s="84">
        <f>IF(PT_fylk!L23=0," ",PT_fylk!L23)</f>
        <v>9.2877967513536025E-2</v>
      </c>
      <c r="M23" s="85">
        <f>IF(PT_fylk!M23=0," ",PT_fylk!M23)</f>
        <v>0.37526030820491463</v>
      </c>
      <c r="N23" s="85">
        <f>IF(PT_fylk!N23=0," ",PT_fylk!N23)</f>
        <v>8.5381091211994997E-2</v>
      </c>
      <c r="O23" s="85">
        <f>IF(PT_fylk!O23=0," ",PT_fylk!O23)</f>
        <v>0.17576009995835068</v>
      </c>
      <c r="P23" s="85">
        <f>IF(PT_fylk!P23=0," ",PT_fylk!P23)</f>
        <v>0.11286963765097877</v>
      </c>
      <c r="Q23" s="85">
        <f>IF(PT_fylk!Q23=0," ",PT_fylk!Q23)</f>
        <v>8.2882132444814655E-2</v>
      </c>
      <c r="R23" s="85">
        <f>IF(PT_fylk!R23=0," ",PT_fylk!R23)</f>
        <v>7.496876301541025E-2</v>
      </c>
      <c r="S23" s="86">
        <f>IF(PT_fylk!S23=0," ",PT_fylk!S23)</f>
        <v>1</v>
      </c>
      <c r="T23" s="82" t="str">
        <f>IF(PT_fylk!U23=0," ",PT_fylk!U23)</f>
        <v>19 Troms</v>
      </c>
      <c r="U23" s="84">
        <f>IF(PT_fylk!V23=0," ",PT_fylk!V23)</f>
        <v>2.1996449003748274E-2</v>
      </c>
      <c r="V23" s="85">
        <f>IF(PT_fylk!W23=0," ",PT_fylk!W23)</f>
        <v>3.5684581567586839E-2</v>
      </c>
      <c r="W23" s="85">
        <f>IF(PT_fylk!X23=0," ",PT_fylk!X23)</f>
        <v>5.4247155332098437E-2</v>
      </c>
      <c r="X23" s="85">
        <f>IF(PT_fylk!Y23=0," ",PT_fylk!Y23)</f>
        <v>2.0105769688884653E-2</v>
      </c>
      <c r="Y23" s="85">
        <f>IF(PT_fylk!Z23=0," ",PT_fylk!Z23)</f>
        <v>1.7139965846562518E-2</v>
      </c>
      <c r="Z23" s="85">
        <f>IF(PT_fylk!AA23=0," ",PT_fylk!AA23)</f>
        <v>1.7263815389954022E-2</v>
      </c>
      <c r="AA23" s="85">
        <f>IF(PT_fylk!AB23=0," ",PT_fylk!AB23)</f>
        <v>1.7949740725967292E-2</v>
      </c>
      <c r="AB23" s="85">
        <f>IF(PT_fylk!AC23=0," ",PT_fylk!AC23)</f>
        <v>2.462033818357072E-2</v>
      </c>
      <c r="AC23" s="67"/>
    </row>
    <row r="24" spans="2:29" s="66" customFormat="1" ht="12">
      <c r="B24" s="87" t="str">
        <f>IF(PT_fylk!A24=0," ",PT_fylk!A24)</f>
        <v>20 Finnmark</v>
      </c>
      <c r="C24" s="88">
        <f>IF(PT_fylk!B24=0," ",PT_fylk!B24)</f>
        <v>21</v>
      </c>
      <c r="D24" s="88">
        <f>IF(PT_fylk!C24=0," ",PT_fylk!C24)</f>
        <v>262</v>
      </c>
      <c r="E24" s="88">
        <f>IF(PT_fylk!D24=0," ",PT_fylk!D24)</f>
        <v>72</v>
      </c>
      <c r="F24" s="88">
        <f>IF(PT_fylk!E24=0," ",PT_fylk!E24)</f>
        <v>48</v>
      </c>
      <c r="G24" s="88">
        <f>IF(PT_fylk!F24=0," ",PT_fylk!F24)</f>
        <v>83</v>
      </c>
      <c r="H24" s="88">
        <f>IF(PT_fylk!G24=0," ",PT_fylk!G24)</f>
        <v>104</v>
      </c>
      <c r="I24" s="88">
        <f>IF(PT_fylk!H24=0," ",PT_fylk!H24)</f>
        <v>28</v>
      </c>
      <c r="J24" s="88">
        <f>IF(PT_fylk!I24=0," ",PT_fylk!I24)</f>
        <v>618</v>
      </c>
      <c r="K24" s="87" t="str">
        <f>IF(PT_fylk!K24=0," ",PT_fylk!K24)</f>
        <v>20 Finnmark</v>
      </c>
      <c r="L24" s="89">
        <f>IF(PT_fylk!L24=0," ",PT_fylk!L24)</f>
        <v>3.3980582524271843E-2</v>
      </c>
      <c r="M24" s="90">
        <f>IF(PT_fylk!M24=0," ",PT_fylk!M24)</f>
        <v>0.42394822006472493</v>
      </c>
      <c r="N24" s="90">
        <f>IF(PT_fylk!N24=0," ",PT_fylk!N24)</f>
        <v>0.11650485436893204</v>
      </c>
      <c r="O24" s="90">
        <f>IF(PT_fylk!O24=0," ",PT_fylk!O24)</f>
        <v>7.7669902912621352E-2</v>
      </c>
      <c r="P24" s="90">
        <f>IF(PT_fylk!P24=0," ",PT_fylk!P24)</f>
        <v>0.13430420711974109</v>
      </c>
      <c r="Q24" s="90">
        <f>IF(PT_fylk!Q24=0," ",PT_fylk!Q24)</f>
        <v>0.16828478964401294</v>
      </c>
      <c r="R24" s="90">
        <f>IF(PT_fylk!R24=0," ",PT_fylk!R24)</f>
        <v>4.5307443365695796E-2</v>
      </c>
      <c r="S24" s="91">
        <f>IF(PT_fylk!S24=0," ",PT_fylk!S24)</f>
        <v>1</v>
      </c>
      <c r="T24" s="87" t="str">
        <f>IF(PT_fylk!U24=0," ",PT_fylk!U24)</f>
        <v>20 Finnmark</v>
      </c>
      <c r="U24" s="89">
        <f>IF(PT_fylk!V24=0," ",PT_fylk!V24)</f>
        <v>2.0714144801736042E-3</v>
      </c>
      <c r="V24" s="90">
        <f>IF(PT_fylk!W24=0," ",PT_fylk!W24)</f>
        <v>1.0376648580141788E-2</v>
      </c>
      <c r="W24" s="90">
        <f>IF(PT_fylk!X24=0," ",PT_fylk!X24)</f>
        <v>1.9052659433712621E-2</v>
      </c>
      <c r="X24" s="90">
        <f>IF(PT_fylk!Y24=0," ",PT_fylk!Y24)</f>
        <v>2.2869121921006239E-3</v>
      </c>
      <c r="Y24" s="90">
        <f>IF(PT_fylk!Z24=0," ",PT_fylk!Z24)</f>
        <v>5.2495098349250521E-3</v>
      </c>
      <c r="Z24" s="90">
        <f>IF(PT_fylk!AA24=0," ",PT_fylk!AA24)</f>
        <v>9.0222954801769759E-3</v>
      </c>
      <c r="AA24" s="90">
        <f>IF(PT_fylk!AB24=0," ",PT_fylk!AB24)</f>
        <v>2.7921818907060232E-3</v>
      </c>
      <c r="AB24" s="90">
        <f>IF(PT_fylk!AC24=0," ",PT_fylk!AC24)</f>
        <v>6.3370966253422341E-3</v>
      </c>
      <c r="AC24" s="67"/>
    </row>
    <row r="25" spans="2:29" s="66" customFormat="1" ht="12">
      <c r="B25" s="92" t="str">
        <f>IF(PT_fylk!A25=0," ",PT_fylk!A25)</f>
        <v>Sum</v>
      </c>
      <c r="C25" s="93">
        <f>IF(PT_fylk!B25=0," ",PT_fylk!B25)</f>
        <v>10138</v>
      </c>
      <c r="D25" s="93">
        <f>IF(PT_fylk!C25=0," ",PT_fylk!C25)</f>
        <v>25249</v>
      </c>
      <c r="E25" s="93">
        <f>IF(PT_fylk!D25=0," ",PT_fylk!D25)</f>
        <v>3779</v>
      </c>
      <c r="F25" s="93">
        <f>IF(PT_fylk!E25=0," ",PT_fylk!E25)</f>
        <v>20989</v>
      </c>
      <c r="G25" s="93">
        <f>IF(PT_fylk!F25=0," ",PT_fylk!F25)</f>
        <v>15811</v>
      </c>
      <c r="H25" s="93">
        <f>IF(PT_fylk!G25=0," ",PT_fylk!G25)</f>
        <v>11527</v>
      </c>
      <c r="I25" s="93">
        <f>IF(PT_fylk!H25=0," ",PT_fylk!H25)</f>
        <v>10028</v>
      </c>
      <c r="J25" s="93">
        <f>IF(PT_fylk!I25=0," ",PT_fylk!I25)</f>
        <v>97521</v>
      </c>
      <c r="K25" s="94" t="str">
        <f>IF(PT_fylk!K25=0," ",PT_fylk!K25)</f>
        <v xml:space="preserve">sum   </v>
      </c>
      <c r="L25" s="95">
        <f>IF(PT_fylk!L25=0," ",PT_fylk!L25)</f>
        <v>0.1039570964202582</v>
      </c>
      <c r="M25" s="96">
        <f>IF(PT_fylk!M25=0," ",PT_fylk!M25)</f>
        <v>0.25890833769136906</v>
      </c>
      <c r="N25" s="96">
        <f>IF(PT_fylk!N25=0," ",PT_fylk!N25)</f>
        <v>3.875062806985162E-2</v>
      </c>
      <c r="O25" s="96">
        <f>IF(PT_fylk!O25=0," ",PT_fylk!O25)</f>
        <v>0.21522543862347596</v>
      </c>
      <c r="P25" s="96">
        <f>IF(PT_fylk!P25=0," ",PT_fylk!P25)</f>
        <v>0.16212918243250171</v>
      </c>
      <c r="Q25" s="96">
        <f>IF(PT_fylk!Q25=0," ",PT_fylk!Q25)</f>
        <v>0.11820018252478953</v>
      </c>
      <c r="R25" s="96">
        <f>IF(PT_fylk!R25=0," ",PT_fylk!R25)</f>
        <v>0.10282913423775392</v>
      </c>
      <c r="S25" s="97">
        <f>IF(PT_fylk!S25=0," ",PT_fylk!S25)</f>
        <v>1</v>
      </c>
      <c r="T25" s="94" t="str">
        <f>IF(PT_fylk!U25=0," ",PT_fylk!U25)</f>
        <v xml:space="preserve">sum  </v>
      </c>
      <c r="U25" s="95">
        <f>IF(PT_fylk!V25=0," ",PT_fylk!V25)</f>
        <v>1</v>
      </c>
      <c r="V25" s="96">
        <f>IF(PT_fylk!W25=0," ",PT_fylk!W25)</f>
        <v>1</v>
      </c>
      <c r="W25" s="96">
        <f>IF(PT_fylk!X25=0," ",PT_fylk!X25)</f>
        <v>1</v>
      </c>
      <c r="X25" s="96">
        <f>IF(PT_fylk!Y25=0," ",PT_fylk!Y25)</f>
        <v>1</v>
      </c>
      <c r="Y25" s="96">
        <f>IF(PT_fylk!Z25=0," ",PT_fylk!Z25)</f>
        <v>1</v>
      </c>
      <c r="Z25" s="96">
        <f>IF(PT_fylk!AA25=0," ",PT_fylk!AA25)</f>
        <v>1</v>
      </c>
      <c r="AA25" s="96">
        <f>IF(PT_fylk!AB25=0," ",PT_fylk!AB25)</f>
        <v>1</v>
      </c>
      <c r="AB25" s="97">
        <f>IF(PT_fylk!AC25=0," ",PT_fylk!AC25)</f>
        <v>1</v>
      </c>
      <c r="AC25" s="67"/>
    </row>
    <row r="26" spans="2:29" s="66" customFormat="1" ht="12">
      <c r="B26" s="67" t="str">
        <f>IF(PT_fylk!A26=0," ",PT_fylk!A26)</f>
        <v xml:space="preserve"> </v>
      </c>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row>
    <row r="27" spans="2:29">
      <c r="B27" s="61" t="str">
        <f>IF(PT_fylk!A27=0," ",PT_fylk!A27)</f>
        <v xml:space="preserve"> </v>
      </c>
    </row>
    <row r="28" spans="2:29">
      <c r="B28" s="61" t="str">
        <f>IF(PT_fylk!A28=0," ",PT_fylk!A28)</f>
        <v xml:space="preserve"> </v>
      </c>
    </row>
  </sheetData>
  <mergeCells count="3">
    <mergeCell ref="B3:J3"/>
    <mergeCell ref="L3:S3"/>
    <mergeCell ref="U3:AB3"/>
  </mergeCells>
  <conditionalFormatting sqref="L6:R25">
    <cfRule type="colorScale" priority="2">
      <colorScale>
        <cfvo type="min"/>
        <cfvo type="max"/>
        <color rgb="FFFCFCFF"/>
        <color rgb="FF63BE7B"/>
      </colorScale>
    </cfRule>
  </conditionalFormatting>
  <conditionalFormatting sqref="U6:AB24">
    <cfRule type="colorScale" priority="1">
      <colorScale>
        <cfvo type="min"/>
        <cfvo type="max"/>
        <color rgb="FFFCFCFF"/>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
  <sheetViews>
    <sheetView showGridLines="0" showRowColHeaders="0" workbookViewId="0">
      <selection activeCell="U20" sqref="U20"/>
    </sheetView>
  </sheetViews>
  <sheetFormatPr baseColWidth="10" defaultRowHeight="12.75"/>
  <cols>
    <col min="1" max="1" width="4.33203125" style="60" customWidth="1"/>
    <col min="2" max="16384" width="12" style="60"/>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426"/>
  <sheetViews>
    <sheetView topLeftCell="A2" workbookViewId="0">
      <selection activeCell="B43" sqref="B43"/>
    </sheetView>
  </sheetViews>
  <sheetFormatPr baseColWidth="10" defaultRowHeight="12.75"/>
  <cols>
    <col min="1" max="1" width="20.1640625" customWidth="1"/>
    <col min="2" max="2" width="49.33203125" customWidth="1"/>
    <col min="3" max="3" width="13.33203125" customWidth="1"/>
    <col min="4" max="4" width="15.83203125" customWidth="1"/>
    <col min="5" max="5" width="22" customWidth="1"/>
    <col min="6" max="6" width="26.6640625" customWidth="1"/>
    <col min="7" max="7" width="14" customWidth="1"/>
    <col min="8" max="8" width="25.5" customWidth="1"/>
    <col min="9" max="9" width="23" customWidth="1"/>
    <col min="10" max="11" width="13.33203125" customWidth="1"/>
  </cols>
  <sheetData>
    <row r="1" spans="1:9">
      <c r="A1" s="1" t="s">
        <v>462</v>
      </c>
      <c r="B1" s="1" t="s">
        <v>461</v>
      </c>
      <c r="C1" s="1" t="s">
        <v>467</v>
      </c>
      <c r="D1" s="1" t="s">
        <v>466</v>
      </c>
      <c r="E1" s="1" t="s">
        <v>468</v>
      </c>
      <c r="F1" s="1" t="s">
        <v>469</v>
      </c>
      <c r="G1" s="1" t="s">
        <v>470</v>
      </c>
      <c r="H1" s="1" t="s">
        <v>471</v>
      </c>
      <c r="I1" s="1" t="s">
        <v>472</v>
      </c>
    </row>
    <row r="2" spans="1:9">
      <c r="A2" s="1" t="s">
        <v>8</v>
      </c>
      <c r="B2" t="s">
        <v>9</v>
      </c>
      <c r="C2">
        <v>72</v>
      </c>
      <c r="D2">
        <v>3</v>
      </c>
      <c r="E2">
        <v>48</v>
      </c>
      <c r="F2">
        <v>31</v>
      </c>
      <c r="G2">
        <v>52</v>
      </c>
      <c r="H2">
        <v>47</v>
      </c>
      <c r="I2">
        <v>65</v>
      </c>
    </row>
    <row r="3" spans="1:9">
      <c r="A3" t="s">
        <v>8</v>
      </c>
      <c r="B3" t="s">
        <v>10</v>
      </c>
      <c r="C3">
        <v>9</v>
      </c>
      <c r="D3">
        <v>0</v>
      </c>
      <c r="E3">
        <v>25</v>
      </c>
      <c r="F3">
        <v>7</v>
      </c>
      <c r="G3">
        <v>21</v>
      </c>
      <c r="H3">
        <v>39</v>
      </c>
      <c r="I3">
        <v>49</v>
      </c>
    </row>
    <row r="4" spans="1:9">
      <c r="A4" t="s">
        <v>8</v>
      </c>
      <c r="B4" t="s">
        <v>11</v>
      </c>
      <c r="C4">
        <v>138</v>
      </c>
      <c r="D4">
        <v>2</v>
      </c>
      <c r="E4">
        <v>197</v>
      </c>
      <c r="F4">
        <v>84</v>
      </c>
      <c r="G4">
        <v>80</v>
      </c>
      <c r="H4">
        <v>22</v>
      </c>
      <c r="I4">
        <v>66</v>
      </c>
    </row>
    <row r="5" spans="1:9">
      <c r="A5" t="s">
        <v>8</v>
      </c>
      <c r="B5" t="s">
        <v>12</v>
      </c>
      <c r="C5">
        <v>438</v>
      </c>
      <c r="D5">
        <v>4</v>
      </c>
      <c r="E5">
        <v>163</v>
      </c>
      <c r="F5">
        <v>289</v>
      </c>
      <c r="G5">
        <v>177</v>
      </c>
      <c r="H5">
        <v>595</v>
      </c>
      <c r="I5">
        <v>148</v>
      </c>
    </row>
    <row r="6" spans="1:9">
      <c r="A6" t="s">
        <v>8</v>
      </c>
      <c r="B6" t="s">
        <v>13</v>
      </c>
      <c r="C6">
        <v>38</v>
      </c>
      <c r="D6">
        <v>12</v>
      </c>
      <c r="E6">
        <v>23</v>
      </c>
      <c r="F6">
        <v>0</v>
      </c>
      <c r="G6">
        <v>7</v>
      </c>
      <c r="H6">
        <v>53</v>
      </c>
      <c r="I6">
        <v>5</v>
      </c>
    </row>
    <row r="7" spans="1:9">
      <c r="A7" t="s">
        <v>8</v>
      </c>
      <c r="B7" t="s">
        <v>14</v>
      </c>
      <c r="C7">
        <v>6</v>
      </c>
      <c r="D7">
        <v>0</v>
      </c>
      <c r="E7">
        <v>10</v>
      </c>
      <c r="F7">
        <v>9</v>
      </c>
      <c r="G7">
        <v>18</v>
      </c>
      <c r="H7">
        <v>31</v>
      </c>
      <c r="I7">
        <v>4</v>
      </c>
    </row>
    <row r="8" spans="1:9">
      <c r="A8" t="s">
        <v>8</v>
      </c>
      <c r="B8" t="s">
        <v>15</v>
      </c>
      <c r="C8">
        <v>15</v>
      </c>
      <c r="D8">
        <v>2</v>
      </c>
      <c r="E8">
        <v>75</v>
      </c>
      <c r="F8">
        <v>27</v>
      </c>
      <c r="G8">
        <v>26</v>
      </c>
      <c r="H8">
        <v>8</v>
      </c>
      <c r="I8">
        <v>3</v>
      </c>
    </row>
    <row r="9" spans="1:9">
      <c r="A9" t="s">
        <v>8</v>
      </c>
      <c r="B9" t="s">
        <v>16</v>
      </c>
      <c r="C9">
        <v>2</v>
      </c>
      <c r="D9">
        <v>0</v>
      </c>
      <c r="E9">
        <v>1</v>
      </c>
      <c r="F9">
        <v>20</v>
      </c>
      <c r="G9">
        <v>2</v>
      </c>
      <c r="H9">
        <v>0</v>
      </c>
      <c r="I9">
        <v>2</v>
      </c>
    </row>
    <row r="10" spans="1:9">
      <c r="A10" t="s">
        <v>8</v>
      </c>
      <c r="B10" t="s">
        <v>17</v>
      </c>
      <c r="C10">
        <v>10</v>
      </c>
      <c r="D10">
        <v>0</v>
      </c>
      <c r="E10">
        <v>76</v>
      </c>
      <c r="F10">
        <v>16</v>
      </c>
      <c r="G10">
        <v>44</v>
      </c>
      <c r="H10">
        <v>3</v>
      </c>
      <c r="I10">
        <v>23</v>
      </c>
    </row>
    <row r="11" spans="1:9">
      <c r="A11" t="s">
        <v>8</v>
      </c>
      <c r="B11" t="s">
        <v>18</v>
      </c>
      <c r="C11">
        <v>66</v>
      </c>
      <c r="D11">
        <v>0</v>
      </c>
      <c r="E11">
        <v>17</v>
      </c>
      <c r="F11">
        <v>10</v>
      </c>
      <c r="G11">
        <v>92</v>
      </c>
      <c r="H11">
        <v>16</v>
      </c>
      <c r="I11">
        <v>36</v>
      </c>
    </row>
    <row r="12" spans="1:9">
      <c r="A12" t="s">
        <v>8</v>
      </c>
      <c r="B12" t="s">
        <v>19</v>
      </c>
      <c r="C12">
        <v>30</v>
      </c>
      <c r="D12">
        <v>0</v>
      </c>
      <c r="E12">
        <v>38</v>
      </c>
      <c r="F12">
        <v>47</v>
      </c>
      <c r="G12">
        <v>31</v>
      </c>
      <c r="H12">
        <v>44</v>
      </c>
      <c r="I12">
        <v>39</v>
      </c>
    </row>
    <row r="13" spans="1:9">
      <c r="A13" t="s">
        <v>8</v>
      </c>
      <c r="B13" t="s">
        <v>20</v>
      </c>
      <c r="C13">
        <v>49</v>
      </c>
      <c r="D13">
        <v>2</v>
      </c>
      <c r="E13">
        <v>71</v>
      </c>
      <c r="F13">
        <v>32</v>
      </c>
      <c r="G13">
        <v>178</v>
      </c>
      <c r="H13">
        <v>30</v>
      </c>
      <c r="I13">
        <v>24</v>
      </c>
    </row>
    <row r="14" spans="1:9">
      <c r="A14" t="s">
        <v>8</v>
      </c>
      <c r="B14" t="s">
        <v>21</v>
      </c>
      <c r="C14">
        <v>19</v>
      </c>
      <c r="D14">
        <v>1</v>
      </c>
      <c r="E14">
        <v>62</v>
      </c>
      <c r="F14">
        <v>5</v>
      </c>
      <c r="G14">
        <v>15</v>
      </c>
      <c r="H14">
        <v>1</v>
      </c>
      <c r="I14">
        <v>25</v>
      </c>
    </row>
    <row r="15" spans="1:9">
      <c r="A15" t="s">
        <v>8</v>
      </c>
      <c r="B15" t="s">
        <v>22</v>
      </c>
      <c r="C15">
        <v>89</v>
      </c>
      <c r="D15">
        <v>1</v>
      </c>
      <c r="E15">
        <v>139</v>
      </c>
      <c r="F15">
        <v>28</v>
      </c>
      <c r="G15">
        <v>54</v>
      </c>
      <c r="H15">
        <v>8</v>
      </c>
      <c r="I15">
        <v>73</v>
      </c>
    </row>
    <row r="16" spans="1:9">
      <c r="A16" t="s">
        <v>8</v>
      </c>
      <c r="B16" t="s">
        <v>23</v>
      </c>
      <c r="C16">
        <v>53</v>
      </c>
      <c r="D16">
        <v>8</v>
      </c>
      <c r="E16">
        <v>67</v>
      </c>
      <c r="F16">
        <v>122</v>
      </c>
      <c r="G16">
        <v>43</v>
      </c>
      <c r="H16">
        <v>13</v>
      </c>
      <c r="I16">
        <v>21</v>
      </c>
    </row>
    <row r="17" spans="1:9">
      <c r="A17" t="s">
        <v>8</v>
      </c>
      <c r="B17" t="s">
        <v>24</v>
      </c>
      <c r="C17">
        <v>151</v>
      </c>
      <c r="D17">
        <v>6</v>
      </c>
      <c r="E17">
        <v>114</v>
      </c>
      <c r="F17">
        <v>29</v>
      </c>
      <c r="G17">
        <v>39</v>
      </c>
      <c r="H17">
        <v>72</v>
      </c>
      <c r="I17">
        <v>16</v>
      </c>
    </row>
    <row r="18" spans="1:9">
      <c r="A18" t="s">
        <v>8</v>
      </c>
      <c r="B18" t="s">
        <v>25</v>
      </c>
      <c r="C18">
        <v>16</v>
      </c>
      <c r="D18">
        <v>0</v>
      </c>
      <c r="E18">
        <v>52</v>
      </c>
      <c r="F18">
        <v>4</v>
      </c>
      <c r="G18">
        <v>18</v>
      </c>
      <c r="H18">
        <v>19</v>
      </c>
      <c r="I18">
        <v>21</v>
      </c>
    </row>
    <row r="19" spans="1:9">
      <c r="A19" t="s">
        <v>8</v>
      </c>
      <c r="B19" t="s">
        <v>26</v>
      </c>
      <c r="C19">
        <v>56</v>
      </c>
      <c r="D19">
        <v>0</v>
      </c>
      <c r="E19">
        <v>13</v>
      </c>
      <c r="F19">
        <v>8</v>
      </c>
      <c r="G19">
        <v>60</v>
      </c>
      <c r="H19">
        <v>3</v>
      </c>
      <c r="I19">
        <v>14</v>
      </c>
    </row>
    <row r="20" spans="1:9">
      <c r="A20" s="1" t="s">
        <v>27</v>
      </c>
      <c r="B20" t="s">
        <v>28</v>
      </c>
      <c r="C20">
        <v>102</v>
      </c>
      <c r="D20">
        <v>1</v>
      </c>
      <c r="E20">
        <v>17</v>
      </c>
      <c r="F20">
        <v>100</v>
      </c>
      <c r="G20">
        <v>63</v>
      </c>
      <c r="H20">
        <v>315</v>
      </c>
      <c r="I20">
        <v>96</v>
      </c>
    </row>
    <row r="21" spans="1:9">
      <c r="A21" s="1" t="s">
        <v>27</v>
      </c>
      <c r="B21" t="s">
        <v>29</v>
      </c>
      <c r="C21">
        <v>54</v>
      </c>
      <c r="D21">
        <v>1</v>
      </c>
      <c r="E21">
        <v>45</v>
      </c>
      <c r="F21">
        <v>59</v>
      </c>
      <c r="G21">
        <v>32</v>
      </c>
      <c r="H21">
        <v>124</v>
      </c>
      <c r="I21">
        <v>54</v>
      </c>
    </row>
    <row r="22" spans="1:9">
      <c r="A22" s="1" t="s">
        <v>27</v>
      </c>
      <c r="B22" t="s">
        <v>30</v>
      </c>
      <c r="C22">
        <v>115</v>
      </c>
      <c r="D22">
        <v>1</v>
      </c>
      <c r="E22">
        <v>87</v>
      </c>
      <c r="F22">
        <v>111</v>
      </c>
      <c r="G22">
        <v>98</v>
      </c>
      <c r="H22">
        <v>53</v>
      </c>
      <c r="I22">
        <v>266</v>
      </c>
    </row>
    <row r="23" spans="1:9">
      <c r="A23" s="1" t="s">
        <v>27</v>
      </c>
      <c r="B23" t="s">
        <v>31</v>
      </c>
      <c r="C23">
        <v>43</v>
      </c>
      <c r="D23">
        <v>0</v>
      </c>
      <c r="E23">
        <v>35</v>
      </c>
      <c r="F23">
        <v>11</v>
      </c>
      <c r="G23">
        <v>17</v>
      </c>
      <c r="H23">
        <v>7</v>
      </c>
      <c r="I23">
        <v>10</v>
      </c>
    </row>
    <row r="24" spans="1:9">
      <c r="A24" s="1" t="s">
        <v>27</v>
      </c>
      <c r="B24" t="s">
        <v>32</v>
      </c>
      <c r="C24">
        <v>12</v>
      </c>
      <c r="D24">
        <v>1</v>
      </c>
      <c r="E24">
        <v>19</v>
      </c>
      <c r="F24">
        <v>1</v>
      </c>
      <c r="G24">
        <v>4</v>
      </c>
      <c r="H24">
        <v>24</v>
      </c>
      <c r="I24">
        <v>17</v>
      </c>
    </row>
    <row r="25" spans="1:9">
      <c r="A25" s="1" t="s">
        <v>27</v>
      </c>
      <c r="B25" t="s">
        <v>33</v>
      </c>
      <c r="C25">
        <v>0</v>
      </c>
      <c r="D25">
        <v>0</v>
      </c>
      <c r="E25">
        <v>0</v>
      </c>
      <c r="F25">
        <v>6</v>
      </c>
      <c r="G25">
        <v>0</v>
      </c>
      <c r="H25">
        <v>0</v>
      </c>
      <c r="I25">
        <v>0</v>
      </c>
    </row>
    <row r="26" spans="1:9">
      <c r="A26" s="1" t="s">
        <v>27</v>
      </c>
      <c r="B26" t="s">
        <v>34</v>
      </c>
      <c r="C26">
        <v>61</v>
      </c>
      <c r="D26">
        <v>1</v>
      </c>
      <c r="E26">
        <v>27</v>
      </c>
      <c r="F26">
        <v>38</v>
      </c>
      <c r="G26">
        <v>27</v>
      </c>
      <c r="H26">
        <v>12</v>
      </c>
      <c r="I26">
        <v>19</v>
      </c>
    </row>
    <row r="27" spans="1:9">
      <c r="A27" s="1" t="s">
        <v>27</v>
      </c>
      <c r="B27" t="s">
        <v>35</v>
      </c>
      <c r="C27">
        <v>121</v>
      </c>
      <c r="D27">
        <v>1</v>
      </c>
      <c r="E27">
        <v>29</v>
      </c>
      <c r="F27">
        <v>13</v>
      </c>
      <c r="G27">
        <v>19</v>
      </c>
      <c r="H27">
        <v>46</v>
      </c>
      <c r="I27">
        <v>47</v>
      </c>
    </row>
    <row r="28" spans="1:9">
      <c r="A28" s="1" t="s">
        <v>27</v>
      </c>
      <c r="B28" t="s">
        <v>36</v>
      </c>
      <c r="C28">
        <v>250</v>
      </c>
      <c r="D28">
        <v>4</v>
      </c>
      <c r="E28">
        <v>36</v>
      </c>
      <c r="F28">
        <v>58</v>
      </c>
      <c r="G28">
        <v>80</v>
      </c>
      <c r="H28">
        <v>17</v>
      </c>
      <c r="I28">
        <v>166</v>
      </c>
    </row>
    <row r="29" spans="1:9">
      <c r="A29" s="1" t="s">
        <v>27</v>
      </c>
      <c r="B29" t="s">
        <v>37</v>
      </c>
      <c r="C29">
        <v>88</v>
      </c>
      <c r="D29">
        <v>2</v>
      </c>
      <c r="E29">
        <v>185</v>
      </c>
      <c r="F29">
        <v>53</v>
      </c>
      <c r="G29">
        <v>50</v>
      </c>
      <c r="H29">
        <v>49</v>
      </c>
      <c r="I29">
        <v>75</v>
      </c>
    </row>
    <row r="30" spans="1:9">
      <c r="A30" s="1" t="s">
        <v>27</v>
      </c>
      <c r="B30" t="s">
        <v>38</v>
      </c>
      <c r="C30">
        <v>35</v>
      </c>
      <c r="D30">
        <v>0</v>
      </c>
      <c r="E30">
        <v>51</v>
      </c>
      <c r="F30">
        <v>4</v>
      </c>
      <c r="G30">
        <v>23</v>
      </c>
      <c r="H30">
        <v>10</v>
      </c>
      <c r="I30">
        <v>14</v>
      </c>
    </row>
    <row r="31" spans="1:9">
      <c r="A31" s="1" t="s">
        <v>27</v>
      </c>
      <c r="B31" t="s">
        <v>39</v>
      </c>
      <c r="C31">
        <v>70</v>
      </c>
      <c r="D31">
        <v>2</v>
      </c>
      <c r="E31">
        <v>15</v>
      </c>
      <c r="F31">
        <v>0</v>
      </c>
      <c r="G31">
        <v>34</v>
      </c>
      <c r="H31">
        <v>18</v>
      </c>
      <c r="I31">
        <v>23</v>
      </c>
    </row>
    <row r="32" spans="1:9">
      <c r="A32" s="1" t="s">
        <v>27</v>
      </c>
      <c r="B32" t="s">
        <v>40</v>
      </c>
      <c r="C32">
        <v>13</v>
      </c>
      <c r="D32">
        <v>0</v>
      </c>
      <c r="E32">
        <v>24</v>
      </c>
      <c r="F32">
        <v>4</v>
      </c>
      <c r="G32">
        <v>43</v>
      </c>
      <c r="H32">
        <v>2</v>
      </c>
      <c r="I32">
        <v>7</v>
      </c>
    </row>
    <row r="33" spans="1:9">
      <c r="A33" s="1" t="s">
        <v>27</v>
      </c>
      <c r="B33" t="s">
        <v>41</v>
      </c>
      <c r="C33">
        <v>47</v>
      </c>
      <c r="D33">
        <v>0</v>
      </c>
      <c r="E33">
        <v>32</v>
      </c>
      <c r="F33">
        <v>1</v>
      </c>
      <c r="G33">
        <v>23</v>
      </c>
      <c r="H33">
        <v>48</v>
      </c>
      <c r="I33">
        <v>120</v>
      </c>
    </row>
    <row r="34" spans="1:9">
      <c r="A34" s="1" t="s">
        <v>27</v>
      </c>
      <c r="B34" t="s">
        <v>42</v>
      </c>
      <c r="C34">
        <v>153</v>
      </c>
      <c r="D34">
        <v>0</v>
      </c>
      <c r="E34">
        <v>40</v>
      </c>
      <c r="F34">
        <v>135</v>
      </c>
      <c r="G34">
        <v>57</v>
      </c>
      <c r="H34">
        <v>9</v>
      </c>
      <c r="I34">
        <v>102</v>
      </c>
    </row>
    <row r="35" spans="1:9">
      <c r="A35" s="1" t="s">
        <v>27</v>
      </c>
      <c r="B35" t="s">
        <v>43</v>
      </c>
      <c r="C35">
        <v>30</v>
      </c>
      <c r="D35">
        <v>0</v>
      </c>
      <c r="E35">
        <v>17</v>
      </c>
      <c r="F35">
        <v>17</v>
      </c>
      <c r="G35">
        <v>32</v>
      </c>
      <c r="H35">
        <v>29</v>
      </c>
      <c r="I35">
        <v>29</v>
      </c>
    </row>
    <row r="36" spans="1:9">
      <c r="A36" s="1" t="s">
        <v>27</v>
      </c>
      <c r="B36" t="s">
        <v>44</v>
      </c>
      <c r="C36">
        <v>36</v>
      </c>
      <c r="D36">
        <v>0</v>
      </c>
      <c r="E36">
        <v>25</v>
      </c>
      <c r="F36">
        <v>0</v>
      </c>
      <c r="G36">
        <v>32</v>
      </c>
      <c r="H36">
        <v>6</v>
      </c>
      <c r="I36">
        <v>32</v>
      </c>
    </row>
    <row r="37" spans="1:9">
      <c r="A37" s="1" t="s">
        <v>27</v>
      </c>
      <c r="B37" t="s">
        <v>45</v>
      </c>
      <c r="C37">
        <v>246</v>
      </c>
      <c r="D37">
        <v>0</v>
      </c>
      <c r="E37">
        <v>40</v>
      </c>
      <c r="F37">
        <v>71</v>
      </c>
      <c r="G37">
        <v>206</v>
      </c>
      <c r="H37">
        <v>44</v>
      </c>
      <c r="I37">
        <v>51</v>
      </c>
    </row>
    <row r="38" spans="1:9">
      <c r="A38" s="1" t="s">
        <v>27</v>
      </c>
      <c r="B38" t="s">
        <v>46</v>
      </c>
      <c r="C38">
        <v>89</v>
      </c>
      <c r="D38">
        <v>0</v>
      </c>
      <c r="E38">
        <v>54</v>
      </c>
      <c r="F38">
        <v>3</v>
      </c>
      <c r="G38">
        <v>46</v>
      </c>
      <c r="H38">
        <v>37</v>
      </c>
      <c r="I38">
        <v>17</v>
      </c>
    </row>
    <row r="39" spans="1:9">
      <c r="A39" s="1" t="s">
        <v>27</v>
      </c>
      <c r="B39" t="s">
        <v>47</v>
      </c>
      <c r="C39">
        <v>208</v>
      </c>
      <c r="D39">
        <v>5</v>
      </c>
      <c r="E39">
        <v>170</v>
      </c>
      <c r="F39">
        <v>20</v>
      </c>
      <c r="G39">
        <v>75</v>
      </c>
      <c r="H39">
        <v>100</v>
      </c>
      <c r="I39">
        <v>51</v>
      </c>
    </row>
    <row r="40" spans="1:9">
      <c r="A40" s="1" t="s">
        <v>27</v>
      </c>
      <c r="B40" t="s">
        <v>48</v>
      </c>
      <c r="C40">
        <v>68</v>
      </c>
      <c r="D40">
        <v>5</v>
      </c>
      <c r="E40">
        <v>106</v>
      </c>
      <c r="F40">
        <v>16</v>
      </c>
      <c r="G40">
        <v>23</v>
      </c>
      <c r="H40">
        <v>22</v>
      </c>
      <c r="I40">
        <v>58</v>
      </c>
    </row>
    <row r="41" spans="1:9">
      <c r="A41" s="1" t="s">
        <v>27</v>
      </c>
      <c r="B41" t="s">
        <v>49</v>
      </c>
      <c r="C41">
        <v>9</v>
      </c>
      <c r="D41">
        <v>2</v>
      </c>
      <c r="E41">
        <v>22</v>
      </c>
      <c r="F41">
        <v>3</v>
      </c>
      <c r="G41">
        <v>13</v>
      </c>
      <c r="H41">
        <v>13</v>
      </c>
      <c r="I41">
        <v>12</v>
      </c>
    </row>
    <row r="42" spans="1:9">
      <c r="A42" s="1" t="s">
        <v>50</v>
      </c>
      <c r="B42" t="s">
        <v>51</v>
      </c>
      <c r="C42">
        <v>75</v>
      </c>
      <c r="D42">
        <v>8</v>
      </c>
      <c r="E42">
        <v>50</v>
      </c>
      <c r="F42">
        <v>43</v>
      </c>
      <c r="G42">
        <v>38</v>
      </c>
      <c r="H42">
        <v>45</v>
      </c>
      <c r="I42">
        <v>49</v>
      </c>
    </row>
    <row r="43" spans="1:9">
      <c r="A43" s="1" t="s">
        <v>52</v>
      </c>
      <c r="B43" t="s">
        <v>58</v>
      </c>
      <c r="C43">
        <v>48</v>
      </c>
      <c r="D43">
        <v>15</v>
      </c>
      <c r="E43">
        <v>145</v>
      </c>
      <c r="F43">
        <v>25</v>
      </c>
      <c r="G43">
        <v>15</v>
      </c>
      <c r="H43">
        <v>31</v>
      </c>
      <c r="I43">
        <v>19</v>
      </c>
    </row>
    <row r="44" spans="1:9">
      <c r="A44" t="s">
        <v>52</v>
      </c>
      <c r="B44" t="s">
        <v>59</v>
      </c>
      <c r="C44">
        <v>153</v>
      </c>
      <c r="D44">
        <v>13</v>
      </c>
      <c r="E44">
        <v>79</v>
      </c>
      <c r="F44">
        <v>89</v>
      </c>
      <c r="G44">
        <v>32</v>
      </c>
      <c r="H44">
        <v>32</v>
      </c>
      <c r="I44">
        <v>49</v>
      </c>
    </row>
    <row r="45" spans="1:9">
      <c r="A45" t="s">
        <v>52</v>
      </c>
      <c r="B45" t="s">
        <v>60</v>
      </c>
      <c r="C45">
        <v>448</v>
      </c>
      <c r="D45">
        <v>102</v>
      </c>
      <c r="E45">
        <v>605</v>
      </c>
      <c r="F45">
        <v>205</v>
      </c>
      <c r="G45">
        <v>246</v>
      </c>
      <c r="H45">
        <v>118</v>
      </c>
      <c r="I45">
        <v>142</v>
      </c>
    </row>
    <row r="46" spans="1:9">
      <c r="A46" t="s">
        <v>52</v>
      </c>
      <c r="B46" t="s">
        <v>62</v>
      </c>
      <c r="C46">
        <v>174</v>
      </c>
      <c r="D46">
        <v>30</v>
      </c>
      <c r="E46">
        <v>201</v>
      </c>
      <c r="F46">
        <v>26</v>
      </c>
      <c r="G46">
        <v>39</v>
      </c>
      <c r="H46">
        <v>100</v>
      </c>
      <c r="I46">
        <v>32</v>
      </c>
    </row>
    <row r="47" spans="1:9">
      <c r="A47" t="s">
        <v>52</v>
      </c>
      <c r="B47" t="s">
        <v>63</v>
      </c>
      <c r="C47">
        <v>352</v>
      </c>
      <c r="D47">
        <v>13</v>
      </c>
      <c r="E47">
        <v>320</v>
      </c>
      <c r="F47">
        <v>21</v>
      </c>
      <c r="G47">
        <v>124</v>
      </c>
      <c r="H47">
        <v>497</v>
      </c>
      <c r="I47">
        <v>91</v>
      </c>
    </row>
    <row r="48" spans="1:9">
      <c r="A48" t="s">
        <v>52</v>
      </c>
      <c r="B48" t="s">
        <v>65</v>
      </c>
      <c r="C48">
        <v>66</v>
      </c>
      <c r="D48">
        <v>10</v>
      </c>
      <c r="E48">
        <v>127</v>
      </c>
      <c r="F48">
        <v>8</v>
      </c>
      <c r="G48">
        <v>4</v>
      </c>
      <c r="H48">
        <v>13</v>
      </c>
      <c r="I48">
        <v>10</v>
      </c>
    </row>
    <row r="49" spans="1:9">
      <c r="A49" t="s">
        <v>52</v>
      </c>
      <c r="B49" t="s">
        <v>66</v>
      </c>
      <c r="C49">
        <v>120</v>
      </c>
      <c r="D49">
        <v>11</v>
      </c>
      <c r="E49">
        <v>133</v>
      </c>
      <c r="F49">
        <v>1</v>
      </c>
      <c r="G49">
        <v>223</v>
      </c>
      <c r="H49">
        <v>11</v>
      </c>
      <c r="I49">
        <v>18</v>
      </c>
    </row>
    <row r="50" spans="1:9">
      <c r="A50" t="s">
        <v>52</v>
      </c>
      <c r="B50" t="s">
        <v>67</v>
      </c>
      <c r="C50">
        <v>35</v>
      </c>
      <c r="D50">
        <v>16</v>
      </c>
      <c r="E50">
        <v>128</v>
      </c>
      <c r="F50">
        <v>17</v>
      </c>
      <c r="G50">
        <v>25</v>
      </c>
      <c r="H50">
        <v>46</v>
      </c>
      <c r="I50">
        <v>3</v>
      </c>
    </row>
    <row r="51" spans="1:9">
      <c r="A51" t="s">
        <v>52</v>
      </c>
      <c r="B51" t="s">
        <v>68</v>
      </c>
      <c r="C51">
        <v>66</v>
      </c>
      <c r="D51">
        <v>18</v>
      </c>
      <c r="E51">
        <v>161</v>
      </c>
      <c r="F51">
        <v>24</v>
      </c>
      <c r="G51">
        <v>23</v>
      </c>
      <c r="H51">
        <v>68</v>
      </c>
      <c r="I51">
        <v>7</v>
      </c>
    </row>
    <row r="52" spans="1:9">
      <c r="A52" t="s">
        <v>52</v>
      </c>
      <c r="B52" t="s">
        <v>69</v>
      </c>
      <c r="C52">
        <v>50</v>
      </c>
      <c r="D52">
        <v>5</v>
      </c>
      <c r="E52">
        <v>164</v>
      </c>
      <c r="F52">
        <v>17</v>
      </c>
      <c r="G52">
        <v>48</v>
      </c>
      <c r="H52">
        <v>22</v>
      </c>
      <c r="I52">
        <v>12</v>
      </c>
    </row>
    <row r="53" spans="1:9">
      <c r="A53" t="s">
        <v>52</v>
      </c>
      <c r="B53" t="s">
        <v>70</v>
      </c>
      <c r="C53">
        <v>27</v>
      </c>
      <c r="D53">
        <v>19</v>
      </c>
      <c r="E53">
        <v>110</v>
      </c>
      <c r="F53">
        <v>9</v>
      </c>
      <c r="G53">
        <v>12</v>
      </c>
      <c r="H53">
        <v>2</v>
      </c>
      <c r="I53">
        <v>4</v>
      </c>
    </row>
    <row r="54" spans="1:9">
      <c r="A54" t="s">
        <v>52</v>
      </c>
      <c r="B54" t="s">
        <v>71</v>
      </c>
      <c r="C54">
        <v>339</v>
      </c>
      <c r="D54">
        <v>29</v>
      </c>
      <c r="E54">
        <v>538</v>
      </c>
      <c r="F54">
        <v>6</v>
      </c>
      <c r="G54">
        <v>62</v>
      </c>
      <c r="H54">
        <v>38</v>
      </c>
      <c r="I54">
        <v>85</v>
      </c>
    </row>
    <row r="55" spans="1:9">
      <c r="A55" t="s">
        <v>52</v>
      </c>
      <c r="B55" t="s">
        <v>73</v>
      </c>
      <c r="C55">
        <v>42</v>
      </c>
      <c r="D55">
        <v>30</v>
      </c>
      <c r="E55">
        <v>94</v>
      </c>
      <c r="F55">
        <v>15</v>
      </c>
      <c r="G55">
        <v>18</v>
      </c>
      <c r="H55">
        <v>7</v>
      </c>
      <c r="I55">
        <v>19</v>
      </c>
    </row>
    <row r="56" spans="1:9">
      <c r="A56" t="s">
        <v>52</v>
      </c>
      <c r="B56" t="s">
        <v>74</v>
      </c>
      <c r="C56">
        <v>31</v>
      </c>
      <c r="D56">
        <v>14</v>
      </c>
      <c r="E56">
        <v>50</v>
      </c>
      <c r="F56">
        <v>28</v>
      </c>
      <c r="G56">
        <v>46</v>
      </c>
      <c r="H56">
        <v>0</v>
      </c>
      <c r="I56">
        <v>13</v>
      </c>
    </row>
    <row r="57" spans="1:9">
      <c r="A57" t="s">
        <v>52</v>
      </c>
      <c r="B57" t="s">
        <v>75</v>
      </c>
      <c r="C57">
        <v>9</v>
      </c>
      <c r="D57">
        <v>12</v>
      </c>
      <c r="E57">
        <v>69</v>
      </c>
      <c r="F57">
        <v>25</v>
      </c>
      <c r="G57">
        <v>25</v>
      </c>
      <c r="H57">
        <v>14</v>
      </c>
      <c r="I57">
        <v>9</v>
      </c>
    </row>
    <row r="58" spans="1:9">
      <c r="A58" t="s">
        <v>52</v>
      </c>
      <c r="B58" t="s">
        <v>76</v>
      </c>
      <c r="C58">
        <v>5</v>
      </c>
      <c r="D58">
        <v>1</v>
      </c>
      <c r="E58">
        <v>21</v>
      </c>
      <c r="F58">
        <v>0</v>
      </c>
      <c r="G58">
        <v>11</v>
      </c>
      <c r="H58">
        <v>0</v>
      </c>
      <c r="I58">
        <v>7</v>
      </c>
    </row>
    <row r="59" spans="1:9">
      <c r="A59" t="s">
        <v>52</v>
      </c>
      <c r="B59" t="s">
        <v>77</v>
      </c>
      <c r="C59">
        <v>8</v>
      </c>
      <c r="D59">
        <v>7</v>
      </c>
      <c r="E59">
        <v>38</v>
      </c>
      <c r="F59">
        <v>15</v>
      </c>
      <c r="G59">
        <v>11</v>
      </c>
      <c r="H59">
        <v>1</v>
      </c>
      <c r="I59">
        <v>3</v>
      </c>
    </row>
    <row r="60" spans="1:9">
      <c r="A60" t="s">
        <v>52</v>
      </c>
      <c r="B60" t="s">
        <v>78</v>
      </c>
      <c r="C60">
        <v>9</v>
      </c>
      <c r="D60">
        <v>1</v>
      </c>
      <c r="E60">
        <v>30</v>
      </c>
      <c r="F60">
        <v>6</v>
      </c>
      <c r="G60">
        <v>19</v>
      </c>
      <c r="H60">
        <v>1</v>
      </c>
      <c r="I60">
        <v>3</v>
      </c>
    </row>
    <row r="61" spans="1:9">
      <c r="A61" t="s">
        <v>52</v>
      </c>
      <c r="B61" t="s">
        <v>79</v>
      </c>
      <c r="C61">
        <v>25</v>
      </c>
      <c r="D61">
        <v>12</v>
      </c>
      <c r="E61">
        <v>41</v>
      </c>
      <c r="F61">
        <v>15</v>
      </c>
      <c r="G61">
        <v>37</v>
      </c>
      <c r="H61">
        <v>13</v>
      </c>
      <c r="I61">
        <v>4</v>
      </c>
    </row>
    <row r="62" spans="1:9">
      <c r="A62" t="s">
        <v>52</v>
      </c>
      <c r="B62" t="s">
        <v>80</v>
      </c>
      <c r="C62">
        <v>10</v>
      </c>
      <c r="D62">
        <v>9</v>
      </c>
      <c r="E62">
        <v>45</v>
      </c>
      <c r="F62">
        <v>9</v>
      </c>
      <c r="G62">
        <v>22</v>
      </c>
      <c r="H62">
        <v>29</v>
      </c>
      <c r="I62">
        <v>20</v>
      </c>
    </row>
    <row r="63" spans="1:9">
      <c r="A63" t="s">
        <v>52</v>
      </c>
      <c r="B63" t="s">
        <v>81</v>
      </c>
      <c r="C63">
        <v>10</v>
      </c>
      <c r="D63">
        <v>2</v>
      </c>
      <c r="E63">
        <v>38</v>
      </c>
      <c r="F63">
        <v>4</v>
      </c>
      <c r="G63">
        <v>2</v>
      </c>
      <c r="H63">
        <v>3</v>
      </c>
      <c r="I63">
        <v>1</v>
      </c>
    </row>
    <row r="64" spans="1:9">
      <c r="A64" t="s">
        <v>52</v>
      </c>
      <c r="B64" t="s">
        <v>82</v>
      </c>
      <c r="C64">
        <v>8</v>
      </c>
      <c r="D64">
        <v>3</v>
      </c>
      <c r="E64">
        <v>13</v>
      </c>
      <c r="F64">
        <v>1</v>
      </c>
      <c r="G64">
        <v>8</v>
      </c>
      <c r="H64">
        <v>1</v>
      </c>
      <c r="I64">
        <v>0</v>
      </c>
    </row>
    <row r="65" spans="1:9">
      <c r="A65" s="1" t="s">
        <v>83</v>
      </c>
      <c r="B65" t="s">
        <v>88</v>
      </c>
      <c r="C65">
        <v>148</v>
      </c>
      <c r="D65">
        <v>42</v>
      </c>
      <c r="E65">
        <v>182</v>
      </c>
      <c r="F65">
        <v>30</v>
      </c>
      <c r="G65">
        <v>79</v>
      </c>
      <c r="H65">
        <v>28</v>
      </c>
      <c r="I65">
        <v>20</v>
      </c>
    </row>
    <row r="66" spans="1:9">
      <c r="A66" t="s">
        <v>83</v>
      </c>
      <c r="B66" t="s">
        <v>89</v>
      </c>
      <c r="C66">
        <v>125</v>
      </c>
      <c r="D66">
        <v>15</v>
      </c>
      <c r="E66">
        <v>129</v>
      </c>
      <c r="F66">
        <v>31</v>
      </c>
      <c r="G66">
        <v>70</v>
      </c>
      <c r="H66">
        <v>55</v>
      </c>
      <c r="I66">
        <v>39</v>
      </c>
    </row>
    <row r="67" spans="1:9">
      <c r="A67" t="s">
        <v>83</v>
      </c>
      <c r="B67" t="s">
        <v>90</v>
      </c>
      <c r="C67">
        <v>4</v>
      </c>
      <c r="D67">
        <v>0</v>
      </c>
      <c r="E67">
        <v>13</v>
      </c>
      <c r="F67">
        <v>8</v>
      </c>
      <c r="G67">
        <v>21</v>
      </c>
      <c r="H67">
        <v>3</v>
      </c>
      <c r="I67">
        <v>3</v>
      </c>
    </row>
    <row r="68" spans="1:9">
      <c r="A68" t="s">
        <v>83</v>
      </c>
      <c r="B68" t="s">
        <v>91</v>
      </c>
      <c r="C68">
        <v>20</v>
      </c>
      <c r="D68">
        <v>8</v>
      </c>
      <c r="E68">
        <v>133</v>
      </c>
      <c r="F68">
        <v>26</v>
      </c>
      <c r="G68">
        <v>40</v>
      </c>
      <c r="H68">
        <v>12</v>
      </c>
      <c r="I68">
        <v>3</v>
      </c>
    </row>
    <row r="69" spans="1:9">
      <c r="A69" t="s">
        <v>83</v>
      </c>
      <c r="B69" t="s">
        <v>92</v>
      </c>
      <c r="C69">
        <v>26</v>
      </c>
      <c r="D69">
        <v>2</v>
      </c>
      <c r="E69">
        <v>68</v>
      </c>
      <c r="F69">
        <v>5</v>
      </c>
      <c r="G69">
        <v>14</v>
      </c>
      <c r="H69">
        <v>4</v>
      </c>
      <c r="I69">
        <v>4</v>
      </c>
    </row>
    <row r="70" spans="1:9">
      <c r="A70" t="s">
        <v>83</v>
      </c>
      <c r="B70" t="s">
        <v>93</v>
      </c>
      <c r="C70">
        <v>52</v>
      </c>
      <c r="D70">
        <v>7</v>
      </c>
      <c r="E70">
        <v>70</v>
      </c>
      <c r="F70">
        <v>3</v>
      </c>
      <c r="G70">
        <v>25</v>
      </c>
      <c r="H70">
        <v>4</v>
      </c>
      <c r="I70">
        <v>14</v>
      </c>
    </row>
    <row r="71" spans="1:9">
      <c r="A71" t="s">
        <v>83</v>
      </c>
      <c r="B71" t="s">
        <v>94</v>
      </c>
      <c r="C71">
        <v>17</v>
      </c>
      <c r="D71">
        <v>4</v>
      </c>
      <c r="E71">
        <v>33</v>
      </c>
      <c r="F71">
        <v>18</v>
      </c>
      <c r="G71">
        <v>21</v>
      </c>
      <c r="H71">
        <v>1</v>
      </c>
      <c r="I71">
        <v>4</v>
      </c>
    </row>
    <row r="72" spans="1:9">
      <c r="A72" t="s">
        <v>83</v>
      </c>
      <c r="B72" t="s">
        <v>95</v>
      </c>
      <c r="C72">
        <v>30</v>
      </c>
      <c r="D72">
        <v>11</v>
      </c>
      <c r="E72">
        <v>135</v>
      </c>
      <c r="F72">
        <v>15</v>
      </c>
      <c r="G72">
        <v>111</v>
      </c>
      <c r="H72">
        <v>9</v>
      </c>
      <c r="I72">
        <v>18</v>
      </c>
    </row>
    <row r="73" spans="1:9">
      <c r="A73" t="s">
        <v>83</v>
      </c>
      <c r="B73" t="s">
        <v>96</v>
      </c>
      <c r="C73">
        <v>27</v>
      </c>
      <c r="D73">
        <v>0</v>
      </c>
      <c r="E73">
        <v>13</v>
      </c>
      <c r="F73">
        <v>33</v>
      </c>
      <c r="G73">
        <v>20</v>
      </c>
      <c r="H73">
        <v>1</v>
      </c>
      <c r="I73">
        <v>3</v>
      </c>
    </row>
    <row r="74" spans="1:9">
      <c r="A74" t="s">
        <v>83</v>
      </c>
      <c r="B74" t="s">
        <v>97</v>
      </c>
      <c r="C74">
        <v>38</v>
      </c>
      <c r="D74">
        <v>49</v>
      </c>
      <c r="E74">
        <v>109</v>
      </c>
      <c r="F74">
        <v>15</v>
      </c>
      <c r="G74">
        <v>86</v>
      </c>
      <c r="H74">
        <v>26</v>
      </c>
      <c r="I74">
        <v>16</v>
      </c>
    </row>
    <row r="75" spans="1:9">
      <c r="A75" t="s">
        <v>83</v>
      </c>
      <c r="B75" t="s">
        <v>98</v>
      </c>
      <c r="C75">
        <v>14</v>
      </c>
      <c r="D75">
        <v>9</v>
      </c>
      <c r="E75">
        <v>84</v>
      </c>
      <c r="F75">
        <v>13</v>
      </c>
      <c r="G75">
        <v>16</v>
      </c>
      <c r="H75">
        <v>1</v>
      </c>
      <c r="I75">
        <v>5</v>
      </c>
    </row>
    <row r="76" spans="1:9">
      <c r="A76" t="s">
        <v>83</v>
      </c>
      <c r="B76" t="s">
        <v>99</v>
      </c>
      <c r="C76">
        <v>29</v>
      </c>
      <c r="D76">
        <v>28</v>
      </c>
      <c r="E76">
        <v>73</v>
      </c>
      <c r="F76">
        <v>28</v>
      </c>
      <c r="G76">
        <v>44</v>
      </c>
      <c r="H76">
        <v>9</v>
      </c>
      <c r="I76">
        <v>25</v>
      </c>
    </row>
    <row r="77" spans="1:9">
      <c r="A77" t="s">
        <v>83</v>
      </c>
      <c r="B77" t="s">
        <v>100</v>
      </c>
      <c r="C77">
        <v>60</v>
      </c>
      <c r="D77">
        <v>20</v>
      </c>
      <c r="E77">
        <v>153</v>
      </c>
      <c r="F77">
        <v>17</v>
      </c>
      <c r="G77">
        <v>60</v>
      </c>
      <c r="H77">
        <v>18</v>
      </c>
      <c r="I77">
        <v>39</v>
      </c>
    </row>
    <row r="78" spans="1:9">
      <c r="A78" t="s">
        <v>83</v>
      </c>
      <c r="B78" t="s">
        <v>101</v>
      </c>
      <c r="C78">
        <v>192</v>
      </c>
      <c r="D78">
        <v>3</v>
      </c>
      <c r="E78">
        <v>217</v>
      </c>
      <c r="F78">
        <v>9</v>
      </c>
      <c r="G78">
        <v>60</v>
      </c>
      <c r="H78">
        <v>18</v>
      </c>
      <c r="I78">
        <v>52</v>
      </c>
    </row>
    <row r="79" spans="1:9">
      <c r="A79" t="s">
        <v>83</v>
      </c>
      <c r="B79" t="s">
        <v>102</v>
      </c>
      <c r="C79">
        <v>81</v>
      </c>
      <c r="D79">
        <v>0</v>
      </c>
      <c r="E79">
        <v>92</v>
      </c>
      <c r="F79">
        <v>8</v>
      </c>
      <c r="G79">
        <v>53</v>
      </c>
      <c r="H79">
        <v>15</v>
      </c>
      <c r="I79">
        <v>27</v>
      </c>
    </row>
    <row r="80" spans="1:9">
      <c r="A80" t="s">
        <v>83</v>
      </c>
      <c r="B80" t="s">
        <v>103</v>
      </c>
      <c r="C80">
        <v>8</v>
      </c>
      <c r="D80">
        <v>0</v>
      </c>
      <c r="E80">
        <v>3</v>
      </c>
      <c r="F80">
        <v>1</v>
      </c>
      <c r="G80">
        <v>3</v>
      </c>
      <c r="H80">
        <v>0</v>
      </c>
      <c r="I80">
        <v>1</v>
      </c>
    </row>
    <row r="81" spans="1:9">
      <c r="A81" t="s">
        <v>83</v>
      </c>
      <c r="B81" t="s">
        <v>104</v>
      </c>
      <c r="C81">
        <v>43</v>
      </c>
      <c r="D81">
        <v>12</v>
      </c>
      <c r="E81">
        <v>73</v>
      </c>
      <c r="F81">
        <v>16</v>
      </c>
      <c r="G81">
        <v>12</v>
      </c>
      <c r="H81">
        <v>4</v>
      </c>
      <c r="I81">
        <v>12</v>
      </c>
    </row>
    <row r="82" spans="1:9">
      <c r="A82" t="s">
        <v>83</v>
      </c>
      <c r="B82" t="s">
        <v>105</v>
      </c>
      <c r="C82">
        <v>288</v>
      </c>
      <c r="D82">
        <v>25</v>
      </c>
      <c r="E82">
        <v>294</v>
      </c>
      <c r="F82">
        <v>50</v>
      </c>
      <c r="G82">
        <v>151</v>
      </c>
      <c r="H82">
        <v>65</v>
      </c>
      <c r="I82">
        <v>69</v>
      </c>
    </row>
    <row r="83" spans="1:9">
      <c r="A83" t="s">
        <v>83</v>
      </c>
      <c r="B83" t="s">
        <v>106</v>
      </c>
      <c r="C83">
        <v>19</v>
      </c>
      <c r="D83">
        <v>1</v>
      </c>
      <c r="E83">
        <v>14</v>
      </c>
      <c r="F83">
        <v>1</v>
      </c>
      <c r="G83">
        <v>20</v>
      </c>
      <c r="H83">
        <v>10</v>
      </c>
      <c r="I83">
        <v>2</v>
      </c>
    </row>
    <row r="84" spans="1:9">
      <c r="A84" t="s">
        <v>83</v>
      </c>
      <c r="B84" t="s">
        <v>107</v>
      </c>
      <c r="C84">
        <v>17</v>
      </c>
      <c r="D84">
        <v>3</v>
      </c>
      <c r="E84">
        <v>10</v>
      </c>
      <c r="F84">
        <v>12</v>
      </c>
      <c r="G84">
        <v>28</v>
      </c>
      <c r="H84">
        <v>0</v>
      </c>
      <c r="I84">
        <v>4</v>
      </c>
    </row>
    <row r="85" spans="1:9">
      <c r="A85" t="s">
        <v>83</v>
      </c>
      <c r="B85" t="s">
        <v>108</v>
      </c>
      <c r="C85">
        <v>14</v>
      </c>
      <c r="D85">
        <v>4</v>
      </c>
      <c r="E85">
        <v>13</v>
      </c>
      <c r="F85">
        <v>108</v>
      </c>
      <c r="G85">
        <v>18</v>
      </c>
      <c r="H85">
        <v>3</v>
      </c>
      <c r="I85">
        <v>5</v>
      </c>
    </row>
    <row r="86" spans="1:9">
      <c r="A86" t="s">
        <v>83</v>
      </c>
      <c r="B86" t="s">
        <v>109</v>
      </c>
      <c r="C86">
        <v>20</v>
      </c>
      <c r="D86">
        <v>13</v>
      </c>
      <c r="E86">
        <v>50</v>
      </c>
      <c r="F86">
        <v>6</v>
      </c>
      <c r="G86">
        <v>13</v>
      </c>
      <c r="H86">
        <v>5</v>
      </c>
      <c r="I86">
        <v>5</v>
      </c>
    </row>
    <row r="87" spans="1:9">
      <c r="A87" t="s">
        <v>83</v>
      </c>
      <c r="B87" t="s">
        <v>110</v>
      </c>
      <c r="C87">
        <v>12</v>
      </c>
      <c r="D87">
        <v>5</v>
      </c>
      <c r="E87">
        <v>26</v>
      </c>
      <c r="F87">
        <v>11</v>
      </c>
      <c r="G87">
        <v>12</v>
      </c>
      <c r="H87">
        <v>2</v>
      </c>
      <c r="I87">
        <v>12</v>
      </c>
    </row>
    <row r="88" spans="1:9">
      <c r="A88" t="s">
        <v>83</v>
      </c>
      <c r="B88" t="s">
        <v>111</v>
      </c>
      <c r="C88">
        <v>6</v>
      </c>
      <c r="D88">
        <v>1</v>
      </c>
      <c r="E88">
        <v>20</v>
      </c>
      <c r="F88">
        <v>7</v>
      </c>
      <c r="G88">
        <v>9</v>
      </c>
      <c r="H88">
        <v>1</v>
      </c>
      <c r="I88">
        <v>3</v>
      </c>
    </row>
    <row r="89" spans="1:9">
      <c r="A89" t="s">
        <v>83</v>
      </c>
      <c r="B89" t="s">
        <v>112</v>
      </c>
      <c r="C89">
        <v>20</v>
      </c>
      <c r="D89">
        <v>3</v>
      </c>
      <c r="E89">
        <v>26</v>
      </c>
      <c r="F89">
        <v>24</v>
      </c>
      <c r="G89">
        <v>17</v>
      </c>
      <c r="H89">
        <v>0</v>
      </c>
      <c r="I89">
        <v>5</v>
      </c>
    </row>
    <row r="90" spans="1:9">
      <c r="A90" t="s">
        <v>83</v>
      </c>
      <c r="B90" t="s">
        <v>113</v>
      </c>
      <c r="C90">
        <v>16</v>
      </c>
      <c r="D90">
        <v>28</v>
      </c>
      <c r="E90">
        <v>79</v>
      </c>
      <c r="F90">
        <v>26</v>
      </c>
      <c r="G90">
        <v>13</v>
      </c>
      <c r="H90">
        <v>0</v>
      </c>
      <c r="I90">
        <v>4</v>
      </c>
    </row>
    <row r="91" spans="1:9">
      <c r="A91" s="1" t="s">
        <v>114</v>
      </c>
      <c r="B91" t="s">
        <v>115</v>
      </c>
      <c r="C91">
        <v>5</v>
      </c>
      <c r="D91">
        <v>0</v>
      </c>
      <c r="E91">
        <v>4</v>
      </c>
      <c r="F91">
        <v>58</v>
      </c>
      <c r="G91">
        <v>7</v>
      </c>
      <c r="H91">
        <v>116</v>
      </c>
      <c r="I91">
        <v>4</v>
      </c>
    </row>
    <row r="92" spans="1:9">
      <c r="A92" t="s">
        <v>114</v>
      </c>
      <c r="B92" t="s">
        <v>116</v>
      </c>
      <c r="C92">
        <v>76</v>
      </c>
      <c r="D92">
        <v>0</v>
      </c>
      <c r="E92">
        <v>27</v>
      </c>
      <c r="F92">
        <v>5</v>
      </c>
      <c r="G92">
        <v>27</v>
      </c>
      <c r="H92">
        <v>4</v>
      </c>
      <c r="I92">
        <v>18</v>
      </c>
    </row>
    <row r="93" spans="1:9">
      <c r="A93" t="s">
        <v>114</v>
      </c>
      <c r="B93" t="s">
        <v>117</v>
      </c>
      <c r="C93">
        <v>89</v>
      </c>
      <c r="D93">
        <v>1</v>
      </c>
      <c r="E93">
        <v>32</v>
      </c>
      <c r="F93">
        <v>34</v>
      </c>
      <c r="G93">
        <v>91</v>
      </c>
      <c r="H93">
        <v>41</v>
      </c>
      <c r="I93">
        <v>15</v>
      </c>
    </row>
    <row r="94" spans="1:9">
      <c r="A94" t="s">
        <v>114</v>
      </c>
      <c r="B94" t="s">
        <v>118</v>
      </c>
      <c r="C94">
        <v>86</v>
      </c>
      <c r="D94">
        <v>6</v>
      </c>
      <c r="E94">
        <v>47</v>
      </c>
      <c r="F94">
        <v>15</v>
      </c>
      <c r="G94">
        <v>32</v>
      </c>
      <c r="H94">
        <v>2</v>
      </c>
      <c r="I94">
        <v>21</v>
      </c>
    </row>
    <row r="95" spans="1:9">
      <c r="A95" t="s">
        <v>114</v>
      </c>
      <c r="B95" t="s">
        <v>119</v>
      </c>
      <c r="C95">
        <v>26</v>
      </c>
      <c r="D95">
        <v>1</v>
      </c>
      <c r="E95">
        <v>7</v>
      </c>
      <c r="F95">
        <v>7</v>
      </c>
      <c r="G95">
        <v>7</v>
      </c>
      <c r="H95">
        <v>1</v>
      </c>
      <c r="I95">
        <v>3</v>
      </c>
    </row>
    <row r="96" spans="1:9">
      <c r="A96" t="s">
        <v>114</v>
      </c>
      <c r="B96" t="s">
        <v>120</v>
      </c>
      <c r="C96">
        <v>13</v>
      </c>
      <c r="D96">
        <v>19</v>
      </c>
      <c r="E96">
        <v>34</v>
      </c>
      <c r="F96">
        <v>13</v>
      </c>
      <c r="G96">
        <v>18</v>
      </c>
      <c r="H96">
        <v>11</v>
      </c>
      <c r="I96">
        <v>1</v>
      </c>
    </row>
    <row r="97" spans="1:9">
      <c r="A97" t="s">
        <v>114</v>
      </c>
      <c r="B97" t="s">
        <v>121</v>
      </c>
      <c r="C97">
        <v>4</v>
      </c>
      <c r="D97">
        <v>10</v>
      </c>
      <c r="E97">
        <v>9</v>
      </c>
      <c r="F97">
        <v>25</v>
      </c>
      <c r="G97">
        <v>14</v>
      </c>
      <c r="H97">
        <v>22</v>
      </c>
      <c r="I97">
        <v>2</v>
      </c>
    </row>
    <row r="98" spans="1:9">
      <c r="A98" t="s">
        <v>114</v>
      </c>
      <c r="B98" t="s">
        <v>122</v>
      </c>
      <c r="C98">
        <v>28</v>
      </c>
      <c r="D98">
        <v>22</v>
      </c>
      <c r="E98">
        <v>28</v>
      </c>
      <c r="F98">
        <v>24</v>
      </c>
      <c r="G98">
        <v>64</v>
      </c>
      <c r="H98">
        <v>4</v>
      </c>
      <c r="I98">
        <v>1</v>
      </c>
    </row>
    <row r="99" spans="1:9">
      <c r="A99" t="s">
        <v>114</v>
      </c>
      <c r="B99" t="s">
        <v>123</v>
      </c>
      <c r="C99">
        <v>8</v>
      </c>
      <c r="D99">
        <v>6</v>
      </c>
      <c r="E99">
        <v>9</v>
      </c>
      <c r="F99">
        <v>17</v>
      </c>
      <c r="G99">
        <v>16</v>
      </c>
      <c r="H99">
        <v>2</v>
      </c>
      <c r="I99">
        <v>0</v>
      </c>
    </row>
    <row r="100" spans="1:9">
      <c r="A100" t="s">
        <v>114</v>
      </c>
      <c r="B100" t="s">
        <v>124</v>
      </c>
      <c r="C100">
        <v>8</v>
      </c>
      <c r="D100">
        <v>12</v>
      </c>
      <c r="E100">
        <v>4</v>
      </c>
      <c r="F100">
        <v>22</v>
      </c>
      <c r="G100">
        <v>17</v>
      </c>
      <c r="H100">
        <v>4</v>
      </c>
      <c r="I100">
        <v>10</v>
      </c>
    </row>
    <row r="101" spans="1:9">
      <c r="A101" t="s">
        <v>114</v>
      </c>
      <c r="B101" t="s">
        <v>125</v>
      </c>
      <c r="C101">
        <v>12</v>
      </c>
      <c r="D101">
        <v>2</v>
      </c>
      <c r="E101">
        <v>19</v>
      </c>
      <c r="F101">
        <v>7</v>
      </c>
      <c r="G101">
        <v>13</v>
      </c>
      <c r="H101">
        <v>1</v>
      </c>
      <c r="I101">
        <v>1</v>
      </c>
    </row>
    <row r="102" spans="1:9">
      <c r="A102" t="s">
        <v>114</v>
      </c>
      <c r="B102" t="s">
        <v>126</v>
      </c>
      <c r="C102">
        <v>4</v>
      </c>
      <c r="D102">
        <v>0</v>
      </c>
      <c r="E102">
        <v>2</v>
      </c>
      <c r="F102">
        <v>0</v>
      </c>
      <c r="G102">
        <v>4</v>
      </c>
      <c r="H102">
        <v>8</v>
      </c>
      <c r="I102">
        <v>0</v>
      </c>
    </row>
    <row r="103" spans="1:9">
      <c r="A103" t="s">
        <v>114</v>
      </c>
      <c r="B103" t="s">
        <v>127</v>
      </c>
      <c r="C103">
        <v>67</v>
      </c>
      <c r="D103">
        <v>2</v>
      </c>
      <c r="E103">
        <v>45</v>
      </c>
      <c r="F103">
        <v>4</v>
      </c>
      <c r="G103">
        <v>21</v>
      </c>
      <c r="H103">
        <v>48</v>
      </c>
      <c r="I103">
        <v>25</v>
      </c>
    </row>
    <row r="104" spans="1:9">
      <c r="A104" t="s">
        <v>114</v>
      </c>
      <c r="B104" t="s">
        <v>128</v>
      </c>
      <c r="C104">
        <v>80</v>
      </c>
      <c r="D104">
        <v>0</v>
      </c>
      <c r="E104">
        <v>70</v>
      </c>
      <c r="F104">
        <v>59</v>
      </c>
      <c r="G104">
        <v>63</v>
      </c>
      <c r="H104">
        <v>16</v>
      </c>
      <c r="I104">
        <v>36</v>
      </c>
    </row>
    <row r="105" spans="1:9">
      <c r="A105" t="s">
        <v>114</v>
      </c>
      <c r="B105" t="s">
        <v>129</v>
      </c>
      <c r="C105">
        <v>45</v>
      </c>
      <c r="D105">
        <v>0</v>
      </c>
      <c r="E105">
        <v>30</v>
      </c>
      <c r="F105">
        <v>44</v>
      </c>
      <c r="G105">
        <v>10</v>
      </c>
      <c r="H105">
        <v>14</v>
      </c>
      <c r="I105">
        <v>14</v>
      </c>
    </row>
    <row r="106" spans="1:9">
      <c r="A106" t="s">
        <v>114</v>
      </c>
      <c r="B106" t="s">
        <v>130</v>
      </c>
      <c r="C106">
        <v>165</v>
      </c>
      <c r="D106">
        <v>0</v>
      </c>
      <c r="E106">
        <v>67</v>
      </c>
      <c r="F106">
        <v>116</v>
      </c>
      <c r="G106">
        <v>76</v>
      </c>
      <c r="H106">
        <v>186</v>
      </c>
      <c r="I106">
        <v>52</v>
      </c>
    </row>
    <row r="107" spans="1:9">
      <c r="A107" t="s">
        <v>114</v>
      </c>
      <c r="B107" t="s">
        <v>131</v>
      </c>
      <c r="C107">
        <v>194</v>
      </c>
      <c r="D107">
        <v>2</v>
      </c>
      <c r="E107">
        <v>44</v>
      </c>
      <c r="F107">
        <v>2</v>
      </c>
      <c r="G107">
        <v>60</v>
      </c>
      <c r="H107">
        <v>61</v>
      </c>
      <c r="I107">
        <v>68</v>
      </c>
    </row>
    <row r="108" spans="1:9">
      <c r="A108" t="s">
        <v>114</v>
      </c>
      <c r="B108" t="s">
        <v>132</v>
      </c>
      <c r="C108">
        <v>24</v>
      </c>
      <c r="D108">
        <v>2</v>
      </c>
      <c r="E108">
        <v>50</v>
      </c>
      <c r="F108">
        <v>4</v>
      </c>
      <c r="G108">
        <v>6</v>
      </c>
      <c r="H108">
        <v>53</v>
      </c>
      <c r="I108">
        <v>8</v>
      </c>
    </row>
    <row r="109" spans="1:9">
      <c r="A109" t="s">
        <v>114</v>
      </c>
      <c r="B109" t="s">
        <v>133</v>
      </c>
      <c r="C109">
        <v>7</v>
      </c>
      <c r="D109">
        <v>0</v>
      </c>
      <c r="E109">
        <v>4</v>
      </c>
      <c r="F109">
        <v>7</v>
      </c>
      <c r="G109">
        <v>7</v>
      </c>
      <c r="H109">
        <v>9</v>
      </c>
      <c r="I109">
        <v>2</v>
      </c>
    </row>
    <row r="110" spans="1:9">
      <c r="A110" t="s">
        <v>114</v>
      </c>
      <c r="B110" t="s">
        <v>134</v>
      </c>
      <c r="C110">
        <v>1</v>
      </c>
      <c r="D110">
        <v>0</v>
      </c>
      <c r="E110">
        <v>38</v>
      </c>
      <c r="F110">
        <v>16</v>
      </c>
      <c r="G110">
        <v>3</v>
      </c>
      <c r="H110">
        <v>16</v>
      </c>
      <c r="I110">
        <v>2</v>
      </c>
    </row>
    <row r="111" spans="1:9">
      <c r="A111" t="s">
        <v>114</v>
      </c>
      <c r="B111" t="s">
        <v>135</v>
      </c>
      <c r="C111">
        <v>10</v>
      </c>
      <c r="D111">
        <v>0</v>
      </c>
      <c r="E111">
        <v>23</v>
      </c>
      <c r="F111">
        <v>8</v>
      </c>
      <c r="G111">
        <v>22</v>
      </c>
      <c r="H111">
        <v>2</v>
      </c>
      <c r="I111">
        <v>1</v>
      </c>
    </row>
    <row r="112" spans="1:9">
      <c r="A112" s="1" t="s">
        <v>136</v>
      </c>
      <c r="B112" t="s">
        <v>137</v>
      </c>
      <c r="C112">
        <v>64</v>
      </c>
      <c r="D112">
        <v>0</v>
      </c>
      <c r="E112">
        <v>48</v>
      </c>
      <c r="F112">
        <v>26</v>
      </c>
      <c r="G112">
        <v>84</v>
      </c>
      <c r="H112">
        <v>63</v>
      </c>
      <c r="I112">
        <v>72</v>
      </c>
    </row>
    <row r="113" spans="1:9">
      <c r="A113" t="s">
        <v>136</v>
      </c>
      <c r="B113" t="s">
        <v>138</v>
      </c>
      <c r="C113">
        <v>24</v>
      </c>
      <c r="D113">
        <v>0</v>
      </c>
      <c r="E113">
        <v>7</v>
      </c>
      <c r="F113">
        <v>74</v>
      </c>
      <c r="G113">
        <v>16</v>
      </c>
      <c r="H113">
        <v>4</v>
      </c>
      <c r="I113">
        <v>45</v>
      </c>
    </row>
    <row r="114" spans="1:9">
      <c r="A114" t="s">
        <v>136</v>
      </c>
      <c r="B114" t="s">
        <v>139</v>
      </c>
      <c r="C114">
        <v>140</v>
      </c>
      <c r="D114">
        <v>2</v>
      </c>
      <c r="E114">
        <v>136</v>
      </c>
      <c r="F114">
        <v>76</v>
      </c>
      <c r="G114">
        <v>227</v>
      </c>
      <c r="H114">
        <v>127</v>
      </c>
      <c r="I114">
        <v>73</v>
      </c>
    </row>
    <row r="115" spans="1:9">
      <c r="A115" t="s">
        <v>136</v>
      </c>
      <c r="B115" t="s">
        <v>140</v>
      </c>
      <c r="C115">
        <v>111</v>
      </c>
      <c r="D115">
        <v>1</v>
      </c>
      <c r="E115">
        <v>128</v>
      </c>
      <c r="F115">
        <v>107</v>
      </c>
      <c r="G115">
        <v>71</v>
      </c>
      <c r="H115">
        <v>202</v>
      </c>
      <c r="I115">
        <v>54</v>
      </c>
    </row>
    <row r="116" spans="1:9">
      <c r="A116" t="s">
        <v>136</v>
      </c>
      <c r="B116" t="s">
        <v>141</v>
      </c>
      <c r="C116">
        <v>63</v>
      </c>
      <c r="D116">
        <v>3</v>
      </c>
      <c r="E116">
        <v>87</v>
      </c>
      <c r="F116">
        <v>53</v>
      </c>
      <c r="G116">
        <v>185</v>
      </c>
      <c r="H116">
        <v>59</v>
      </c>
      <c r="I116">
        <v>28</v>
      </c>
    </row>
    <row r="117" spans="1:9">
      <c r="A117" t="s">
        <v>136</v>
      </c>
      <c r="B117" t="s">
        <v>142</v>
      </c>
      <c r="C117">
        <v>14</v>
      </c>
      <c r="D117">
        <v>1</v>
      </c>
      <c r="E117">
        <v>36</v>
      </c>
      <c r="F117">
        <v>3</v>
      </c>
      <c r="G117">
        <v>7</v>
      </c>
      <c r="H117">
        <v>5</v>
      </c>
      <c r="I117">
        <v>5</v>
      </c>
    </row>
    <row r="118" spans="1:9">
      <c r="A118" t="s">
        <v>136</v>
      </c>
      <c r="B118" t="s">
        <v>143</v>
      </c>
      <c r="C118">
        <v>56</v>
      </c>
      <c r="D118">
        <v>3</v>
      </c>
      <c r="E118">
        <v>98</v>
      </c>
      <c r="F118">
        <v>13</v>
      </c>
      <c r="G118">
        <v>31</v>
      </c>
      <c r="H118">
        <v>303</v>
      </c>
      <c r="I118">
        <v>20</v>
      </c>
    </row>
    <row r="119" spans="1:9">
      <c r="A119" t="s">
        <v>136</v>
      </c>
      <c r="B119" t="s">
        <v>144</v>
      </c>
      <c r="C119">
        <v>6</v>
      </c>
      <c r="D119">
        <v>0</v>
      </c>
      <c r="E119">
        <v>2</v>
      </c>
      <c r="F119">
        <v>4</v>
      </c>
      <c r="G119">
        <v>6</v>
      </c>
      <c r="H119">
        <v>52</v>
      </c>
      <c r="I119">
        <v>4</v>
      </c>
    </row>
    <row r="120" spans="1:9">
      <c r="A120" t="s">
        <v>136</v>
      </c>
      <c r="B120" t="s">
        <v>145</v>
      </c>
      <c r="C120">
        <v>42</v>
      </c>
      <c r="D120">
        <v>0</v>
      </c>
      <c r="E120">
        <v>156</v>
      </c>
      <c r="F120">
        <v>33</v>
      </c>
      <c r="G120">
        <v>105</v>
      </c>
      <c r="H120">
        <v>48</v>
      </c>
      <c r="I120">
        <v>20</v>
      </c>
    </row>
    <row r="121" spans="1:9">
      <c r="A121" t="s">
        <v>136</v>
      </c>
      <c r="B121" t="s">
        <v>146</v>
      </c>
      <c r="C121">
        <v>49</v>
      </c>
      <c r="D121">
        <v>3</v>
      </c>
      <c r="E121">
        <v>59</v>
      </c>
      <c r="F121">
        <v>18</v>
      </c>
      <c r="G121">
        <v>19</v>
      </c>
      <c r="H121">
        <v>4</v>
      </c>
      <c r="I121">
        <v>9</v>
      </c>
    </row>
    <row r="122" spans="1:9">
      <c r="A122" t="s">
        <v>136</v>
      </c>
      <c r="B122" t="s">
        <v>147</v>
      </c>
      <c r="C122">
        <v>60</v>
      </c>
      <c r="D122">
        <v>1</v>
      </c>
      <c r="E122">
        <v>153</v>
      </c>
      <c r="F122">
        <v>7</v>
      </c>
      <c r="G122">
        <v>134</v>
      </c>
      <c r="H122">
        <v>68</v>
      </c>
      <c r="I122">
        <v>37</v>
      </c>
    </row>
    <row r="123" spans="1:9">
      <c r="A123" t="s">
        <v>136</v>
      </c>
      <c r="B123" t="s">
        <v>148</v>
      </c>
      <c r="C123">
        <v>43</v>
      </c>
      <c r="D123">
        <v>9</v>
      </c>
      <c r="E123">
        <v>52</v>
      </c>
      <c r="F123">
        <v>15</v>
      </c>
      <c r="G123">
        <v>23</v>
      </c>
      <c r="H123">
        <v>39</v>
      </c>
      <c r="I123">
        <v>77</v>
      </c>
    </row>
    <row r="124" spans="1:9">
      <c r="A124" t="s">
        <v>136</v>
      </c>
      <c r="B124" t="s">
        <v>149</v>
      </c>
      <c r="C124">
        <v>47</v>
      </c>
      <c r="D124">
        <v>7</v>
      </c>
      <c r="E124">
        <v>11</v>
      </c>
      <c r="F124">
        <v>14</v>
      </c>
      <c r="G124">
        <v>13</v>
      </c>
      <c r="H124">
        <v>97</v>
      </c>
      <c r="I124">
        <v>14</v>
      </c>
    </row>
    <row r="125" spans="1:9">
      <c r="A125" t="s">
        <v>136</v>
      </c>
      <c r="B125" t="s">
        <v>150</v>
      </c>
      <c r="C125">
        <v>28</v>
      </c>
      <c r="D125">
        <v>3</v>
      </c>
      <c r="E125">
        <v>42</v>
      </c>
      <c r="F125">
        <v>15</v>
      </c>
      <c r="G125">
        <v>11</v>
      </c>
      <c r="H125">
        <v>21</v>
      </c>
      <c r="I125">
        <v>3</v>
      </c>
    </row>
    <row r="126" spans="1:9">
      <c r="A126" s="1" t="s">
        <v>151</v>
      </c>
      <c r="B126" t="s">
        <v>152</v>
      </c>
      <c r="C126">
        <v>156</v>
      </c>
      <c r="D126">
        <v>3</v>
      </c>
      <c r="E126">
        <v>35</v>
      </c>
      <c r="F126">
        <v>58</v>
      </c>
      <c r="G126">
        <v>61</v>
      </c>
      <c r="H126">
        <v>57</v>
      </c>
      <c r="I126">
        <v>51</v>
      </c>
    </row>
    <row r="127" spans="1:9">
      <c r="A127" t="s">
        <v>151</v>
      </c>
      <c r="B127" t="s">
        <v>153</v>
      </c>
      <c r="C127">
        <v>281</v>
      </c>
      <c r="D127">
        <v>8</v>
      </c>
      <c r="E127">
        <v>452</v>
      </c>
      <c r="F127">
        <v>66</v>
      </c>
      <c r="G127">
        <v>110</v>
      </c>
      <c r="H127">
        <v>80</v>
      </c>
      <c r="I127">
        <v>142</v>
      </c>
    </row>
    <row r="128" spans="1:9">
      <c r="A128" t="s">
        <v>151</v>
      </c>
      <c r="B128" t="s">
        <v>154</v>
      </c>
      <c r="C128">
        <v>21</v>
      </c>
      <c r="D128">
        <v>2</v>
      </c>
      <c r="E128">
        <v>15</v>
      </c>
      <c r="F128">
        <v>2</v>
      </c>
      <c r="G128">
        <v>13</v>
      </c>
      <c r="H128">
        <v>10</v>
      </c>
      <c r="I128">
        <v>14</v>
      </c>
    </row>
    <row r="129" spans="1:9">
      <c r="A129" t="s">
        <v>151</v>
      </c>
      <c r="B129" t="s">
        <v>155</v>
      </c>
      <c r="C129">
        <v>8</v>
      </c>
      <c r="D129">
        <v>1</v>
      </c>
      <c r="E129">
        <v>0</v>
      </c>
      <c r="F129">
        <v>0</v>
      </c>
      <c r="G129">
        <v>2</v>
      </c>
      <c r="H129">
        <v>3</v>
      </c>
      <c r="I129">
        <v>0</v>
      </c>
    </row>
    <row r="130" spans="1:9">
      <c r="A130" t="s">
        <v>151</v>
      </c>
      <c r="B130" t="s">
        <v>156</v>
      </c>
      <c r="C130">
        <v>57</v>
      </c>
      <c r="D130">
        <v>0</v>
      </c>
      <c r="E130">
        <v>6</v>
      </c>
      <c r="F130">
        <v>21</v>
      </c>
      <c r="G130">
        <v>23</v>
      </c>
      <c r="H130">
        <v>17</v>
      </c>
      <c r="I130">
        <v>0</v>
      </c>
    </row>
    <row r="131" spans="1:9">
      <c r="A131" t="s">
        <v>151</v>
      </c>
      <c r="B131" t="s">
        <v>157</v>
      </c>
      <c r="C131">
        <v>20</v>
      </c>
      <c r="D131">
        <v>1</v>
      </c>
      <c r="E131">
        <v>7</v>
      </c>
      <c r="F131">
        <v>7</v>
      </c>
      <c r="G131">
        <v>11</v>
      </c>
      <c r="H131">
        <v>34</v>
      </c>
      <c r="I131">
        <v>1</v>
      </c>
    </row>
    <row r="132" spans="1:9">
      <c r="A132" t="s">
        <v>151</v>
      </c>
      <c r="B132" t="s">
        <v>158</v>
      </c>
      <c r="C132">
        <v>15</v>
      </c>
      <c r="D132">
        <v>2</v>
      </c>
      <c r="E132">
        <v>8</v>
      </c>
      <c r="F132">
        <v>2</v>
      </c>
      <c r="G132">
        <v>4</v>
      </c>
      <c r="H132">
        <v>5</v>
      </c>
      <c r="I132">
        <v>2</v>
      </c>
    </row>
    <row r="133" spans="1:9">
      <c r="A133" t="s">
        <v>151</v>
      </c>
      <c r="B133" t="s">
        <v>159</v>
      </c>
      <c r="C133">
        <v>37</v>
      </c>
      <c r="D133">
        <v>5</v>
      </c>
      <c r="E133">
        <v>9</v>
      </c>
      <c r="F133">
        <v>32</v>
      </c>
      <c r="G133">
        <v>15</v>
      </c>
      <c r="H133">
        <v>12</v>
      </c>
      <c r="I133">
        <v>8</v>
      </c>
    </row>
    <row r="134" spans="1:9">
      <c r="A134" t="s">
        <v>151</v>
      </c>
      <c r="B134" t="s">
        <v>160</v>
      </c>
      <c r="C134">
        <v>97</v>
      </c>
      <c r="D134">
        <v>1</v>
      </c>
      <c r="E134">
        <v>123</v>
      </c>
      <c r="F134">
        <v>6</v>
      </c>
      <c r="G134">
        <v>24</v>
      </c>
      <c r="H134">
        <v>42</v>
      </c>
      <c r="I134">
        <v>37</v>
      </c>
    </row>
    <row r="135" spans="1:9">
      <c r="A135" t="s">
        <v>151</v>
      </c>
      <c r="B135" t="s">
        <v>161</v>
      </c>
      <c r="C135">
        <v>62</v>
      </c>
      <c r="D135">
        <v>2</v>
      </c>
      <c r="E135">
        <v>69</v>
      </c>
      <c r="F135">
        <v>12</v>
      </c>
      <c r="G135">
        <v>20</v>
      </c>
      <c r="H135">
        <v>6</v>
      </c>
      <c r="I135">
        <v>16</v>
      </c>
    </row>
    <row r="136" spans="1:9">
      <c r="A136" t="s">
        <v>151</v>
      </c>
      <c r="B136" t="s">
        <v>162</v>
      </c>
      <c r="C136">
        <v>14</v>
      </c>
      <c r="D136">
        <v>22</v>
      </c>
      <c r="E136">
        <v>82</v>
      </c>
      <c r="F136">
        <v>10</v>
      </c>
      <c r="G136">
        <v>12</v>
      </c>
      <c r="H136">
        <v>9</v>
      </c>
      <c r="I136">
        <v>2</v>
      </c>
    </row>
    <row r="137" spans="1:9">
      <c r="A137" t="s">
        <v>151</v>
      </c>
      <c r="B137" t="s">
        <v>163</v>
      </c>
      <c r="C137">
        <v>25</v>
      </c>
      <c r="D137">
        <v>3</v>
      </c>
      <c r="E137">
        <v>8</v>
      </c>
      <c r="F137">
        <v>3</v>
      </c>
      <c r="G137">
        <v>11</v>
      </c>
      <c r="H137">
        <v>5</v>
      </c>
      <c r="I137">
        <v>2</v>
      </c>
    </row>
    <row r="138" spans="1:9">
      <c r="A138" t="s">
        <v>151</v>
      </c>
      <c r="B138" t="s">
        <v>164</v>
      </c>
      <c r="C138">
        <v>14</v>
      </c>
      <c r="D138">
        <v>5</v>
      </c>
      <c r="E138">
        <v>8</v>
      </c>
      <c r="F138">
        <v>49</v>
      </c>
      <c r="G138">
        <v>21</v>
      </c>
      <c r="H138">
        <v>5</v>
      </c>
      <c r="I138">
        <v>1</v>
      </c>
    </row>
    <row r="139" spans="1:9">
      <c r="A139" t="s">
        <v>151</v>
      </c>
      <c r="B139" t="s">
        <v>165</v>
      </c>
      <c r="C139">
        <v>15</v>
      </c>
      <c r="D139">
        <v>1</v>
      </c>
      <c r="E139">
        <v>9</v>
      </c>
      <c r="F139">
        <v>7</v>
      </c>
      <c r="G139">
        <v>13</v>
      </c>
      <c r="H139">
        <v>17</v>
      </c>
      <c r="I139">
        <v>4</v>
      </c>
    </row>
    <row r="140" spans="1:9">
      <c r="A140" t="s">
        <v>151</v>
      </c>
      <c r="B140" t="s">
        <v>166</v>
      </c>
      <c r="C140">
        <v>6</v>
      </c>
      <c r="D140">
        <v>1</v>
      </c>
      <c r="E140">
        <v>13</v>
      </c>
      <c r="F140">
        <v>22</v>
      </c>
      <c r="G140">
        <v>4</v>
      </c>
      <c r="H140">
        <v>10</v>
      </c>
      <c r="I140">
        <v>2</v>
      </c>
    </row>
    <row r="141" spans="1:9">
      <c r="A141" t="s">
        <v>151</v>
      </c>
      <c r="B141" t="s">
        <v>167</v>
      </c>
      <c r="C141">
        <v>7</v>
      </c>
      <c r="D141">
        <v>3</v>
      </c>
      <c r="E141">
        <v>12</v>
      </c>
      <c r="F141">
        <v>5</v>
      </c>
      <c r="G141">
        <v>5</v>
      </c>
      <c r="H141">
        <v>14</v>
      </c>
      <c r="I141">
        <v>4</v>
      </c>
    </row>
    <row r="142" spans="1:9">
      <c r="A142" t="s">
        <v>151</v>
      </c>
      <c r="B142" t="s">
        <v>168</v>
      </c>
      <c r="C142">
        <v>4</v>
      </c>
      <c r="D142">
        <v>1</v>
      </c>
      <c r="E142">
        <v>4</v>
      </c>
      <c r="F142">
        <v>2</v>
      </c>
      <c r="G142">
        <v>9</v>
      </c>
      <c r="H142">
        <v>7</v>
      </c>
      <c r="I142">
        <v>2</v>
      </c>
    </row>
    <row r="143" spans="1:9">
      <c r="A143" t="s">
        <v>151</v>
      </c>
      <c r="B143" t="s">
        <v>169</v>
      </c>
      <c r="C143">
        <v>24</v>
      </c>
      <c r="D143">
        <v>3</v>
      </c>
      <c r="E143">
        <v>23</v>
      </c>
      <c r="F143">
        <v>18</v>
      </c>
      <c r="G143">
        <v>18</v>
      </c>
      <c r="H143">
        <v>7</v>
      </c>
      <c r="I143">
        <v>3</v>
      </c>
    </row>
    <row r="144" spans="1:9">
      <c r="A144" s="1" t="s">
        <v>170</v>
      </c>
      <c r="B144" t="s">
        <v>171</v>
      </c>
      <c r="C144">
        <v>31</v>
      </c>
      <c r="D144">
        <v>9</v>
      </c>
      <c r="E144">
        <v>48</v>
      </c>
      <c r="F144">
        <v>14</v>
      </c>
      <c r="G144">
        <v>4</v>
      </c>
      <c r="H144">
        <v>1</v>
      </c>
      <c r="I144">
        <v>3</v>
      </c>
    </row>
    <row r="145" spans="1:9">
      <c r="A145" t="s">
        <v>170</v>
      </c>
      <c r="B145" t="s">
        <v>172</v>
      </c>
      <c r="C145">
        <v>61</v>
      </c>
      <c r="D145">
        <v>0</v>
      </c>
      <c r="E145">
        <v>27</v>
      </c>
      <c r="F145">
        <v>14</v>
      </c>
      <c r="G145">
        <v>5</v>
      </c>
      <c r="H145">
        <v>19</v>
      </c>
      <c r="I145">
        <v>11</v>
      </c>
    </row>
    <row r="146" spans="1:9">
      <c r="A146" t="s">
        <v>170</v>
      </c>
      <c r="B146" t="s">
        <v>173</v>
      </c>
      <c r="C146">
        <v>131</v>
      </c>
      <c r="D146">
        <v>14</v>
      </c>
      <c r="E146">
        <v>139</v>
      </c>
      <c r="F146">
        <v>13</v>
      </c>
      <c r="G146">
        <v>25</v>
      </c>
      <c r="H146">
        <v>35</v>
      </c>
      <c r="I146">
        <v>35</v>
      </c>
    </row>
    <row r="147" spans="1:9">
      <c r="A147" t="s">
        <v>170</v>
      </c>
      <c r="B147" t="s">
        <v>174</v>
      </c>
      <c r="C147">
        <v>9</v>
      </c>
      <c r="D147">
        <v>2</v>
      </c>
      <c r="E147">
        <v>3</v>
      </c>
      <c r="F147">
        <v>0</v>
      </c>
      <c r="G147">
        <v>1</v>
      </c>
      <c r="H147">
        <v>7</v>
      </c>
      <c r="I147">
        <v>8</v>
      </c>
    </row>
    <row r="148" spans="1:9">
      <c r="A148" t="s">
        <v>170</v>
      </c>
      <c r="B148" t="s">
        <v>175</v>
      </c>
      <c r="C148">
        <v>4</v>
      </c>
      <c r="D148">
        <v>1</v>
      </c>
      <c r="E148">
        <v>2</v>
      </c>
      <c r="F148">
        <v>0</v>
      </c>
      <c r="G148">
        <v>3</v>
      </c>
      <c r="H148">
        <v>0</v>
      </c>
      <c r="I148">
        <v>2</v>
      </c>
    </row>
    <row r="149" spans="1:9">
      <c r="A149" t="s">
        <v>170</v>
      </c>
      <c r="B149" t="s">
        <v>176</v>
      </c>
      <c r="C149">
        <v>27</v>
      </c>
      <c r="D149">
        <v>6</v>
      </c>
      <c r="E149">
        <v>32</v>
      </c>
      <c r="F149">
        <v>4</v>
      </c>
      <c r="G149">
        <v>9</v>
      </c>
      <c r="H149">
        <v>1</v>
      </c>
      <c r="I149">
        <v>3</v>
      </c>
    </row>
    <row r="150" spans="1:9">
      <c r="A150" t="s">
        <v>170</v>
      </c>
      <c r="B150" t="s">
        <v>177</v>
      </c>
      <c r="C150">
        <v>8</v>
      </c>
      <c r="D150">
        <v>0</v>
      </c>
      <c r="E150">
        <v>3</v>
      </c>
      <c r="F150">
        <v>3</v>
      </c>
      <c r="G150">
        <v>1</v>
      </c>
      <c r="H150">
        <v>7</v>
      </c>
      <c r="I150">
        <v>0</v>
      </c>
    </row>
    <row r="151" spans="1:9">
      <c r="A151" t="s">
        <v>170</v>
      </c>
      <c r="B151" t="s">
        <v>178</v>
      </c>
      <c r="C151">
        <v>213</v>
      </c>
      <c r="D151">
        <v>69</v>
      </c>
      <c r="E151">
        <v>149</v>
      </c>
      <c r="F151">
        <v>45</v>
      </c>
      <c r="G151">
        <v>57</v>
      </c>
      <c r="H151">
        <v>69</v>
      </c>
      <c r="I151">
        <v>33</v>
      </c>
    </row>
    <row r="152" spans="1:9">
      <c r="A152" t="s">
        <v>170</v>
      </c>
      <c r="B152" t="s">
        <v>179</v>
      </c>
      <c r="C152">
        <v>25</v>
      </c>
      <c r="D152">
        <v>1</v>
      </c>
      <c r="E152">
        <v>19</v>
      </c>
      <c r="F152">
        <v>16</v>
      </c>
      <c r="G152">
        <v>8</v>
      </c>
      <c r="H152">
        <v>18</v>
      </c>
      <c r="I152">
        <v>8</v>
      </c>
    </row>
    <row r="153" spans="1:9">
      <c r="A153" t="s">
        <v>170</v>
      </c>
      <c r="B153" t="s">
        <v>180</v>
      </c>
      <c r="C153">
        <v>5</v>
      </c>
      <c r="D153">
        <v>0</v>
      </c>
      <c r="E153">
        <v>18</v>
      </c>
      <c r="F153">
        <v>11</v>
      </c>
      <c r="G153">
        <v>2</v>
      </c>
      <c r="H153">
        <v>6</v>
      </c>
      <c r="I153">
        <v>0</v>
      </c>
    </row>
    <row r="154" spans="1:9">
      <c r="A154" t="s">
        <v>170</v>
      </c>
      <c r="B154" t="s">
        <v>181</v>
      </c>
      <c r="C154">
        <v>3</v>
      </c>
      <c r="D154">
        <v>0</v>
      </c>
      <c r="E154">
        <v>2</v>
      </c>
      <c r="F154">
        <v>4</v>
      </c>
      <c r="G154">
        <v>4</v>
      </c>
      <c r="H154">
        <v>0</v>
      </c>
      <c r="I154">
        <v>0</v>
      </c>
    </row>
    <row r="155" spans="1:9">
      <c r="A155" t="s">
        <v>170</v>
      </c>
      <c r="B155" t="s">
        <v>182</v>
      </c>
      <c r="C155">
        <v>10</v>
      </c>
      <c r="D155">
        <v>1</v>
      </c>
      <c r="E155">
        <v>5</v>
      </c>
      <c r="F155">
        <v>19</v>
      </c>
      <c r="G155">
        <v>2</v>
      </c>
      <c r="H155">
        <v>3</v>
      </c>
      <c r="I155">
        <v>1</v>
      </c>
    </row>
    <row r="156" spans="1:9">
      <c r="A156" t="s">
        <v>170</v>
      </c>
      <c r="B156" t="s">
        <v>183</v>
      </c>
      <c r="C156">
        <v>13</v>
      </c>
      <c r="D156">
        <v>2</v>
      </c>
      <c r="E156">
        <v>9</v>
      </c>
      <c r="F156">
        <v>9</v>
      </c>
      <c r="G156">
        <v>13</v>
      </c>
      <c r="H156">
        <v>5</v>
      </c>
      <c r="I156">
        <v>0</v>
      </c>
    </row>
    <row r="157" spans="1:9">
      <c r="A157" t="s">
        <v>170</v>
      </c>
      <c r="B157" t="s">
        <v>184</v>
      </c>
      <c r="C157">
        <v>10</v>
      </c>
      <c r="D157">
        <v>1</v>
      </c>
      <c r="E157">
        <v>12</v>
      </c>
      <c r="F157">
        <v>6</v>
      </c>
      <c r="G157">
        <v>13</v>
      </c>
      <c r="H157">
        <v>1</v>
      </c>
      <c r="I157">
        <v>4</v>
      </c>
    </row>
    <row r="158" spans="1:9">
      <c r="A158" s="1" t="s">
        <v>185</v>
      </c>
      <c r="B158" t="s">
        <v>186</v>
      </c>
      <c r="C158">
        <v>128</v>
      </c>
      <c r="D158">
        <v>9</v>
      </c>
      <c r="E158">
        <v>61</v>
      </c>
      <c r="F158">
        <v>10</v>
      </c>
      <c r="G158">
        <v>32</v>
      </c>
      <c r="H158">
        <v>60</v>
      </c>
      <c r="I158">
        <v>88</v>
      </c>
    </row>
    <row r="159" spans="1:9">
      <c r="A159" t="s">
        <v>185</v>
      </c>
      <c r="B159" t="s">
        <v>187</v>
      </c>
      <c r="C159">
        <v>94</v>
      </c>
      <c r="D159">
        <v>17</v>
      </c>
      <c r="E159">
        <v>133</v>
      </c>
      <c r="F159">
        <v>10</v>
      </c>
      <c r="G159">
        <v>19</v>
      </c>
      <c r="H159">
        <v>22</v>
      </c>
      <c r="I159">
        <v>25</v>
      </c>
    </row>
    <row r="160" spans="1:9">
      <c r="A160" t="s">
        <v>185</v>
      </c>
      <c r="B160" t="s">
        <v>188</v>
      </c>
      <c r="C160">
        <v>174</v>
      </c>
      <c r="D160">
        <v>99</v>
      </c>
      <c r="E160">
        <v>190</v>
      </c>
      <c r="F160">
        <v>49</v>
      </c>
      <c r="G160">
        <v>47</v>
      </c>
      <c r="H160">
        <v>29</v>
      </c>
      <c r="I160">
        <v>33</v>
      </c>
    </row>
    <row r="161" spans="1:9">
      <c r="A161" t="s">
        <v>185</v>
      </c>
      <c r="B161" t="s">
        <v>189</v>
      </c>
      <c r="C161">
        <v>52</v>
      </c>
      <c r="D161">
        <v>10</v>
      </c>
      <c r="E161">
        <v>10</v>
      </c>
      <c r="F161">
        <v>12</v>
      </c>
      <c r="G161">
        <v>19</v>
      </c>
      <c r="H161">
        <v>6</v>
      </c>
      <c r="I161">
        <v>14</v>
      </c>
    </row>
    <row r="162" spans="1:9">
      <c r="A162" t="s">
        <v>185</v>
      </c>
      <c r="B162" t="s">
        <v>190</v>
      </c>
      <c r="C162">
        <v>47</v>
      </c>
      <c r="D162">
        <v>3</v>
      </c>
      <c r="E162">
        <v>39</v>
      </c>
      <c r="F162">
        <v>17</v>
      </c>
      <c r="G162">
        <v>10</v>
      </c>
      <c r="H162">
        <v>18</v>
      </c>
      <c r="I162">
        <v>25</v>
      </c>
    </row>
    <row r="163" spans="1:9">
      <c r="A163" t="s">
        <v>185</v>
      </c>
      <c r="B163" t="s">
        <v>191</v>
      </c>
      <c r="C163">
        <v>67</v>
      </c>
      <c r="D163">
        <v>4</v>
      </c>
      <c r="E163">
        <v>89</v>
      </c>
      <c r="F163">
        <v>3</v>
      </c>
      <c r="G163">
        <v>10</v>
      </c>
      <c r="H163">
        <v>36</v>
      </c>
      <c r="I163">
        <v>21</v>
      </c>
    </row>
    <row r="164" spans="1:9">
      <c r="A164" t="s">
        <v>185</v>
      </c>
      <c r="B164" t="s">
        <v>192</v>
      </c>
      <c r="C164">
        <v>38</v>
      </c>
      <c r="D164">
        <v>3</v>
      </c>
      <c r="E164">
        <v>55</v>
      </c>
      <c r="F164">
        <v>3</v>
      </c>
      <c r="G164">
        <v>16</v>
      </c>
      <c r="H164">
        <v>6</v>
      </c>
      <c r="I164">
        <v>37</v>
      </c>
    </row>
    <row r="165" spans="1:9">
      <c r="A165" t="s">
        <v>185</v>
      </c>
      <c r="B165" t="s">
        <v>193</v>
      </c>
      <c r="C165">
        <v>10</v>
      </c>
      <c r="D165">
        <v>0</v>
      </c>
      <c r="E165">
        <v>4</v>
      </c>
      <c r="F165">
        <v>3</v>
      </c>
      <c r="G165">
        <v>0</v>
      </c>
      <c r="H165">
        <v>0</v>
      </c>
      <c r="I165">
        <v>3</v>
      </c>
    </row>
    <row r="166" spans="1:9">
      <c r="A166" t="s">
        <v>185</v>
      </c>
      <c r="B166" t="s">
        <v>194</v>
      </c>
      <c r="C166">
        <v>26</v>
      </c>
      <c r="D166">
        <v>1</v>
      </c>
      <c r="E166">
        <v>9</v>
      </c>
      <c r="F166">
        <v>11</v>
      </c>
      <c r="G166">
        <v>11</v>
      </c>
      <c r="H166">
        <v>0</v>
      </c>
      <c r="I166">
        <v>11</v>
      </c>
    </row>
    <row r="167" spans="1:9">
      <c r="A167" t="s">
        <v>185</v>
      </c>
      <c r="B167" t="s">
        <v>195</v>
      </c>
      <c r="C167">
        <v>31</v>
      </c>
      <c r="D167">
        <v>1</v>
      </c>
      <c r="E167">
        <v>9</v>
      </c>
      <c r="F167">
        <v>0</v>
      </c>
      <c r="G167">
        <v>10</v>
      </c>
      <c r="H167">
        <v>0</v>
      </c>
      <c r="I167">
        <v>3</v>
      </c>
    </row>
    <row r="168" spans="1:9">
      <c r="A168" t="s">
        <v>185</v>
      </c>
      <c r="B168" t="s">
        <v>196</v>
      </c>
      <c r="C168">
        <v>85</v>
      </c>
      <c r="D168">
        <v>33</v>
      </c>
      <c r="E168">
        <v>106</v>
      </c>
      <c r="F168">
        <v>15</v>
      </c>
      <c r="G168">
        <v>37</v>
      </c>
      <c r="H168">
        <v>10</v>
      </c>
      <c r="I168">
        <v>9</v>
      </c>
    </row>
    <row r="169" spans="1:9">
      <c r="A169" t="s">
        <v>185</v>
      </c>
      <c r="B169" t="s">
        <v>197</v>
      </c>
      <c r="C169">
        <v>93</v>
      </c>
      <c r="D169">
        <v>29</v>
      </c>
      <c r="E169">
        <v>117</v>
      </c>
      <c r="F169">
        <v>102</v>
      </c>
      <c r="G169">
        <v>56</v>
      </c>
      <c r="H169">
        <v>26</v>
      </c>
      <c r="I169">
        <v>83</v>
      </c>
    </row>
    <row r="170" spans="1:9">
      <c r="A170" t="s">
        <v>185</v>
      </c>
      <c r="B170" t="s">
        <v>198</v>
      </c>
      <c r="C170">
        <v>35</v>
      </c>
      <c r="D170">
        <v>3</v>
      </c>
      <c r="E170">
        <v>20</v>
      </c>
      <c r="F170">
        <v>6</v>
      </c>
      <c r="G170">
        <v>10</v>
      </c>
      <c r="H170">
        <v>12</v>
      </c>
      <c r="I170">
        <v>19</v>
      </c>
    </row>
    <row r="171" spans="1:9">
      <c r="A171" t="s">
        <v>185</v>
      </c>
      <c r="B171" t="s">
        <v>199</v>
      </c>
      <c r="C171">
        <v>123</v>
      </c>
      <c r="D171">
        <v>5</v>
      </c>
      <c r="E171">
        <v>36</v>
      </c>
      <c r="F171">
        <v>39</v>
      </c>
      <c r="G171">
        <v>33</v>
      </c>
      <c r="H171">
        <v>15</v>
      </c>
      <c r="I171">
        <v>26</v>
      </c>
    </row>
    <row r="172" spans="1:9">
      <c r="A172" t="s">
        <v>185</v>
      </c>
      <c r="B172" t="s">
        <v>200</v>
      </c>
      <c r="C172">
        <v>38</v>
      </c>
      <c r="D172">
        <v>33</v>
      </c>
      <c r="E172">
        <v>80</v>
      </c>
      <c r="F172">
        <v>14</v>
      </c>
      <c r="G172">
        <v>22</v>
      </c>
      <c r="H172">
        <v>2</v>
      </c>
      <c r="I172">
        <v>6</v>
      </c>
    </row>
    <row r="173" spans="1:9">
      <c r="A173" s="1" t="s">
        <v>201</v>
      </c>
      <c r="B173" t="s">
        <v>202</v>
      </c>
      <c r="C173">
        <v>97</v>
      </c>
      <c r="D173">
        <v>28</v>
      </c>
      <c r="E173">
        <v>128</v>
      </c>
      <c r="F173">
        <v>36</v>
      </c>
      <c r="G173">
        <v>221</v>
      </c>
      <c r="H173">
        <v>33</v>
      </c>
      <c r="I173">
        <v>31</v>
      </c>
    </row>
    <row r="174" spans="1:9">
      <c r="A174" t="s">
        <v>201</v>
      </c>
      <c r="B174" t="s">
        <v>203</v>
      </c>
      <c r="C174">
        <v>593</v>
      </c>
      <c r="D174">
        <v>3</v>
      </c>
      <c r="E174">
        <v>173</v>
      </c>
      <c r="F174">
        <v>578</v>
      </c>
      <c r="G174">
        <v>347</v>
      </c>
      <c r="H174">
        <v>219</v>
      </c>
      <c r="I174">
        <v>512</v>
      </c>
    </row>
    <row r="175" spans="1:9">
      <c r="A175" t="s">
        <v>201</v>
      </c>
      <c r="B175" t="s">
        <v>204</v>
      </c>
      <c r="C175">
        <v>94</v>
      </c>
      <c r="D175">
        <v>0</v>
      </c>
      <c r="E175">
        <v>44</v>
      </c>
      <c r="F175">
        <v>74</v>
      </c>
      <c r="G175">
        <v>73</v>
      </c>
      <c r="H175">
        <v>53</v>
      </c>
      <c r="I175">
        <v>172</v>
      </c>
    </row>
    <row r="176" spans="1:9">
      <c r="A176" t="s">
        <v>201</v>
      </c>
      <c r="B176" t="s">
        <v>205</v>
      </c>
      <c r="C176">
        <v>267</v>
      </c>
      <c r="D176">
        <v>19</v>
      </c>
      <c r="E176">
        <v>31</v>
      </c>
      <c r="F176">
        <v>10</v>
      </c>
      <c r="G176">
        <v>106</v>
      </c>
      <c r="H176">
        <v>8</v>
      </c>
      <c r="I176">
        <v>77</v>
      </c>
    </row>
    <row r="177" spans="1:9">
      <c r="A177" t="s">
        <v>201</v>
      </c>
      <c r="B177" t="s">
        <v>206</v>
      </c>
      <c r="C177">
        <v>55</v>
      </c>
      <c r="D177">
        <v>1</v>
      </c>
      <c r="E177">
        <v>16</v>
      </c>
      <c r="F177">
        <v>15</v>
      </c>
      <c r="G177">
        <v>51</v>
      </c>
      <c r="H177">
        <v>43</v>
      </c>
      <c r="I177">
        <v>10</v>
      </c>
    </row>
    <row r="178" spans="1:9">
      <c r="A178" t="s">
        <v>201</v>
      </c>
      <c r="B178" t="s">
        <v>207</v>
      </c>
      <c r="C178">
        <v>31</v>
      </c>
      <c r="D178">
        <v>10</v>
      </c>
      <c r="E178">
        <v>42</v>
      </c>
      <c r="F178">
        <v>34</v>
      </c>
      <c r="G178">
        <v>33</v>
      </c>
      <c r="H178">
        <v>9</v>
      </c>
      <c r="I178">
        <v>27</v>
      </c>
    </row>
    <row r="179" spans="1:9">
      <c r="A179" t="s">
        <v>201</v>
      </c>
      <c r="B179" t="s">
        <v>208</v>
      </c>
      <c r="C179">
        <v>30</v>
      </c>
      <c r="D179">
        <v>0</v>
      </c>
      <c r="E179">
        <v>44</v>
      </c>
      <c r="F179">
        <v>5</v>
      </c>
      <c r="G179">
        <v>98</v>
      </c>
      <c r="H179">
        <v>1</v>
      </c>
      <c r="I179">
        <v>15</v>
      </c>
    </row>
    <row r="180" spans="1:9">
      <c r="A180" t="s">
        <v>201</v>
      </c>
      <c r="B180" t="s">
        <v>209</v>
      </c>
      <c r="C180">
        <v>220</v>
      </c>
      <c r="D180">
        <v>19</v>
      </c>
      <c r="E180">
        <v>274</v>
      </c>
      <c r="F180">
        <v>374</v>
      </c>
      <c r="G180">
        <v>110</v>
      </c>
      <c r="H180">
        <v>25</v>
      </c>
      <c r="I180">
        <v>198</v>
      </c>
    </row>
    <row r="181" spans="1:9">
      <c r="A181" t="s">
        <v>201</v>
      </c>
      <c r="B181" t="s">
        <v>210</v>
      </c>
      <c r="C181">
        <v>298</v>
      </c>
      <c r="D181">
        <v>3</v>
      </c>
      <c r="E181">
        <v>424</v>
      </c>
      <c r="F181">
        <v>375</v>
      </c>
      <c r="G181">
        <v>393</v>
      </c>
      <c r="H181">
        <v>51</v>
      </c>
      <c r="I181">
        <v>180</v>
      </c>
    </row>
    <row r="182" spans="1:9">
      <c r="A182" t="s">
        <v>201</v>
      </c>
      <c r="B182" t="s">
        <v>211</v>
      </c>
      <c r="C182">
        <v>193</v>
      </c>
      <c r="D182">
        <v>1</v>
      </c>
      <c r="E182">
        <v>295</v>
      </c>
      <c r="F182">
        <v>488</v>
      </c>
      <c r="G182">
        <v>525</v>
      </c>
      <c r="H182">
        <v>63</v>
      </c>
      <c r="I182">
        <v>180</v>
      </c>
    </row>
    <row r="183" spans="1:9">
      <c r="A183" t="s">
        <v>201</v>
      </c>
      <c r="B183" t="s">
        <v>212</v>
      </c>
      <c r="C183">
        <v>113</v>
      </c>
      <c r="D183">
        <v>3</v>
      </c>
      <c r="E183">
        <v>58</v>
      </c>
      <c r="F183">
        <v>49</v>
      </c>
      <c r="G183">
        <v>92</v>
      </c>
      <c r="H183">
        <v>3</v>
      </c>
      <c r="I183">
        <v>36</v>
      </c>
    </row>
    <row r="184" spans="1:9">
      <c r="A184" t="s">
        <v>201</v>
      </c>
      <c r="B184" t="s">
        <v>213</v>
      </c>
      <c r="C184">
        <v>325</v>
      </c>
      <c r="D184">
        <v>0</v>
      </c>
      <c r="E184">
        <v>116</v>
      </c>
      <c r="F184">
        <v>435</v>
      </c>
      <c r="G184">
        <v>402</v>
      </c>
      <c r="H184">
        <v>61</v>
      </c>
      <c r="I184">
        <v>230</v>
      </c>
    </row>
    <row r="185" spans="1:9">
      <c r="A185" t="s">
        <v>201</v>
      </c>
      <c r="B185" t="s">
        <v>214</v>
      </c>
      <c r="C185">
        <v>85</v>
      </c>
      <c r="D185">
        <v>3</v>
      </c>
      <c r="E185">
        <v>69</v>
      </c>
      <c r="F185">
        <v>3</v>
      </c>
      <c r="G185">
        <v>27</v>
      </c>
      <c r="H185">
        <v>23</v>
      </c>
      <c r="I185">
        <v>42</v>
      </c>
    </row>
    <row r="186" spans="1:9">
      <c r="A186" t="s">
        <v>201</v>
      </c>
      <c r="B186" t="s">
        <v>215</v>
      </c>
      <c r="C186">
        <v>15</v>
      </c>
      <c r="D186">
        <v>21</v>
      </c>
      <c r="E186">
        <v>15</v>
      </c>
      <c r="F186">
        <v>127</v>
      </c>
      <c r="G186">
        <v>18</v>
      </c>
      <c r="H186">
        <v>6</v>
      </c>
      <c r="I186">
        <v>18</v>
      </c>
    </row>
    <row r="187" spans="1:9">
      <c r="A187" t="s">
        <v>201</v>
      </c>
      <c r="B187" t="s">
        <v>216</v>
      </c>
      <c r="C187">
        <v>100</v>
      </c>
      <c r="D187">
        <v>28</v>
      </c>
      <c r="E187">
        <v>110</v>
      </c>
      <c r="F187">
        <v>67</v>
      </c>
      <c r="G187">
        <v>98</v>
      </c>
      <c r="H187">
        <v>17</v>
      </c>
      <c r="I187">
        <v>57</v>
      </c>
    </row>
    <row r="188" spans="1:9">
      <c r="A188" t="s">
        <v>201</v>
      </c>
      <c r="B188" t="s">
        <v>217</v>
      </c>
      <c r="C188">
        <v>90</v>
      </c>
      <c r="D188">
        <v>45</v>
      </c>
      <c r="E188">
        <v>72</v>
      </c>
      <c r="F188">
        <v>82</v>
      </c>
      <c r="G188">
        <v>124</v>
      </c>
      <c r="H188">
        <v>8</v>
      </c>
      <c r="I188">
        <v>19</v>
      </c>
    </row>
    <row r="189" spans="1:9">
      <c r="A189" t="s">
        <v>201</v>
      </c>
      <c r="B189" t="s">
        <v>218</v>
      </c>
      <c r="C189">
        <v>48</v>
      </c>
      <c r="D189">
        <v>19</v>
      </c>
      <c r="E189">
        <v>17</v>
      </c>
      <c r="F189">
        <v>9</v>
      </c>
      <c r="G189">
        <v>30</v>
      </c>
      <c r="H189">
        <v>4</v>
      </c>
      <c r="I189">
        <v>4</v>
      </c>
    </row>
    <row r="190" spans="1:9">
      <c r="A190" t="s">
        <v>201</v>
      </c>
      <c r="B190" t="s">
        <v>219</v>
      </c>
      <c r="C190">
        <v>14</v>
      </c>
      <c r="D190">
        <v>13</v>
      </c>
      <c r="E190">
        <v>12</v>
      </c>
      <c r="F190">
        <v>14</v>
      </c>
      <c r="G190">
        <v>18</v>
      </c>
      <c r="H190">
        <v>18</v>
      </c>
      <c r="I190">
        <v>2</v>
      </c>
    </row>
    <row r="191" spans="1:9">
      <c r="A191" t="s">
        <v>201</v>
      </c>
      <c r="B191" t="s">
        <v>220</v>
      </c>
      <c r="C191">
        <v>100</v>
      </c>
      <c r="D191">
        <v>18</v>
      </c>
      <c r="E191">
        <v>146</v>
      </c>
      <c r="F191">
        <v>8</v>
      </c>
      <c r="G191">
        <v>64</v>
      </c>
      <c r="H191">
        <v>5</v>
      </c>
      <c r="I191">
        <v>41</v>
      </c>
    </row>
    <row r="192" spans="1:9">
      <c r="A192" t="s">
        <v>201</v>
      </c>
      <c r="B192" t="s">
        <v>221</v>
      </c>
      <c r="C192">
        <v>103</v>
      </c>
      <c r="D192">
        <v>24</v>
      </c>
      <c r="E192">
        <v>82</v>
      </c>
      <c r="F192">
        <v>69</v>
      </c>
      <c r="G192">
        <v>120</v>
      </c>
      <c r="H192">
        <v>12</v>
      </c>
      <c r="I192">
        <v>11</v>
      </c>
    </row>
    <row r="193" spans="1:9">
      <c r="A193" t="s">
        <v>201</v>
      </c>
      <c r="B193" t="s">
        <v>222</v>
      </c>
      <c r="C193">
        <v>9</v>
      </c>
      <c r="D193">
        <v>5</v>
      </c>
      <c r="E193">
        <v>2</v>
      </c>
      <c r="F193">
        <v>2</v>
      </c>
      <c r="G193">
        <v>6</v>
      </c>
      <c r="H193">
        <v>5</v>
      </c>
      <c r="I193">
        <v>7</v>
      </c>
    </row>
    <row r="194" spans="1:9">
      <c r="A194" t="s">
        <v>201</v>
      </c>
      <c r="B194" t="s">
        <v>223</v>
      </c>
      <c r="C194">
        <v>10</v>
      </c>
      <c r="D194">
        <v>3</v>
      </c>
      <c r="E194">
        <v>11</v>
      </c>
      <c r="F194">
        <v>3</v>
      </c>
      <c r="G194">
        <v>8</v>
      </c>
      <c r="H194">
        <v>3</v>
      </c>
      <c r="I194">
        <v>8</v>
      </c>
    </row>
    <row r="195" spans="1:9">
      <c r="A195" t="s">
        <v>201</v>
      </c>
      <c r="B195" t="s">
        <v>224</v>
      </c>
      <c r="C195">
        <v>103</v>
      </c>
      <c r="D195">
        <v>39</v>
      </c>
      <c r="E195">
        <v>99</v>
      </c>
      <c r="F195">
        <v>39</v>
      </c>
      <c r="G195">
        <v>114</v>
      </c>
      <c r="H195">
        <v>61</v>
      </c>
      <c r="I195">
        <v>57</v>
      </c>
    </row>
    <row r="196" spans="1:9">
      <c r="A196" t="s">
        <v>201</v>
      </c>
      <c r="B196" t="s">
        <v>225</v>
      </c>
      <c r="C196">
        <v>696</v>
      </c>
      <c r="D196">
        <v>28</v>
      </c>
      <c r="E196">
        <v>226</v>
      </c>
      <c r="F196">
        <v>181</v>
      </c>
      <c r="G196">
        <v>305</v>
      </c>
      <c r="H196">
        <v>156</v>
      </c>
      <c r="I196">
        <v>378</v>
      </c>
    </row>
    <row r="197" spans="1:9">
      <c r="A197" t="s">
        <v>201</v>
      </c>
      <c r="B197" t="s">
        <v>226</v>
      </c>
      <c r="C197">
        <v>4</v>
      </c>
      <c r="D197">
        <v>4</v>
      </c>
      <c r="E197">
        <v>2</v>
      </c>
      <c r="F197">
        <v>0</v>
      </c>
      <c r="G197">
        <v>0</v>
      </c>
      <c r="H197">
        <v>0</v>
      </c>
      <c r="I197">
        <v>3</v>
      </c>
    </row>
    <row r="198" spans="1:9">
      <c r="A198" t="s">
        <v>201</v>
      </c>
      <c r="B198" t="s">
        <v>227</v>
      </c>
      <c r="C198">
        <v>126</v>
      </c>
      <c r="D198">
        <v>44</v>
      </c>
      <c r="E198">
        <v>206</v>
      </c>
      <c r="F198">
        <v>77</v>
      </c>
      <c r="G198">
        <v>192</v>
      </c>
      <c r="H198">
        <v>11</v>
      </c>
      <c r="I198">
        <v>71</v>
      </c>
    </row>
    <row r="199" spans="1:9">
      <c r="A199" s="1" t="s">
        <v>463</v>
      </c>
      <c r="B199" t="s">
        <v>228</v>
      </c>
      <c r="C199">
        <v>320</v>
      </c>
      <c r="D199">
        <v>0</v>
      </c>
      <c r="E199">
        <v>21</v>
      </c>
      <c r="F199">
        <v>104</v>
      </c>
      <c r="G199">
        <v>106</v>
      </c>
      <c r="H199">
        <v>54</v>
      </c>
      <c r="I199">
        <v>136</v>
      </c>
    </row>
    <row r="200" spans="1:9">
      <c r="A200" t="s">
        <v>463</v>
      </c>
      <c r="B200" t="s">
        <v>229</v>
      </c>
      <c r="C200">
        <v>77</v>
      </c>
      <c r="D200">
        <v>16</v>
      </c>
      <c r="E200">
        <v>126</v>
      </c>
      <c r="F200">
        <v>123</v>
      </c>
      <c r="G200">
        <v>63</v>
      </c>
      <c r="H200">
        <v>3</v>
      </c>
      <c r="I200">
        <v>18</v>
      </c>
    </row>
    <row r="201" spans="1:9">
      <c r="A201" t="s">
        <v>463</v>
      </c>
      <c r="B201" t="s">
        <v>230</v>
      </c>
      <c r="C201">
        <v>90</v>
      </c>
      <c r="D201">
        <v>14</v>
      </c>
      <c r="E201">
        <v>48</v>
      </c>
      <c r="F201">
        <v>15</v>
      </c>
      <c r="G201">
        <v>52</v>
      </c>
      <c r="H201">
        <v>3</v>
      </c>
      <c r="I201">
        <v>16</v>
      </c>
    </row>
    <row r="202" spans="1:9">
      <c r="A202" t="s">
        <v>463</v>
      </c>
      <c r="B202" t="s">
        <v>231</v>
      </c>
      <c r="C202">
        <v>148</v>
      </c>
      <c r="D202">
        <v>10</v>
      </c>
      <c r="E202">
        <v>15</v>
      </c>
      <c r="F202">
        <v>5</v>
      </c>
      <c r="G202">
        <v>32</v>
      </c>
      <c r="H202">
        <v>14</v>
      </c>
      <c r="I202">
        <v>12</v>
      </c>
    </row>
    <row r="203" spans="1:9">
      <c r="A203" t="s">
        <v>463</v>
      </c>
      <c r="B203" t="s">
        <v>232</v>
      </c>
      <c r="C203">
        <v>70</v>
      </c>
      <c r="D203">
        <v>2</v>
      </c>
      <c r="E203">
        <v>15</v>
      </c>
      <c r="F203">
        <v>33</v>
      </c>
      <c r="G203">
        <v>22</v>
      </c>
      <c r="H203">
        <v>38</v>
      </c>
      <c r="I203">
        <v>5</v>
      </c>
    </row>
    <row r="204" spans="1:9">
      <c r="A204" t="s">
        <v>463</v>
      </c>
      <c r="B204" t="s">
        <v>233</v>
      </c>
      <c r="C204">
        <v>52</v>
      </c>
      <c r="D204">
        <v>4</v>
      </c>
      <c r="E204">
        <v>17</v>
      </c>
      <c r="F204">
        <v>15</v>
      </c>
      <c r="G204">
        <v>17</v>
      </c>
      <c r="H204">
        <v>3</v>
      </c>
      <c r="I204">
        <v>3</v>
      </c>
    </row>
    <row r="205" spans="1:9">
      <c r="A205" t="s">
        <v>463</v>
      </c>
      <c r="B205" t="s">
        <v>234</v>
      </c>
      <c r="C205">
        <v>15</v>
      </c>
      <c r="D205">
        <v>0</v>
      </c>
      <c r="E205">
        <v>2</v>
      </c>
      <c r="F205">
        <v>1</v>
      </c>
      <c r="G205">
        <v>5</v>
      </c>
      <c r="H205">
        <v>1</v>
      </c>
      <c r="I205">
        <v>1</v>
      </c>
    </row>
    <row r="206" spans="1:9">
      <c r="A206" t="s">
        <v>463</v>
      </c>
      <c r="B206" t="s">
        <v>235</v>
      </c>
      <c r="C206">
        <v>101</v>
      </c>
      <c r="D206">
        <v>12</v>
      </c>
      <c r="E206">
        <v>32</v>
      </c>
      <c r="F206">
        <v>17</v>
      </c>
      <c r="G206">
        <v>90</v>
      </c>
      <c r="H206">
        <v>24</v>
      </c>
      <c r="I206">
        <v>40</v>
      </c>
    </row>
    <row r="207" spans="1:9">
      <c r="A207" t="s">
        <v>463</v>
      </c>
      <c r="B207" t="s">
        <v>236</v>
      </c>
      <c r="C207">
        <v>8</v>
      </c>
      <c r="D207">
        <v>2</v>
      </c>
      <c r="E207">
        <v>3</v>
      </c>
      <c r="F207">
        <v>6</v>
      </c>
      <c r="G207">
        <v>7</v>
      </c>
      <c r="H207">
        <v>3</v>
      </c>
      <c r="I207">
        <v>0</v>
      </c>
    </row>
    <row r="208" spans="1:9">
      <c r="A208" t="s">
        <v>463</v>
      </c>
      <c r="B208" t="s">
        <v>237</v>
      </c>
      <c r="C208">
        <v>10</v>
      </c>
      <c r="D208">
        <v>1</v>
      </c>
      <c r="E208">
        <v>18</v>
      </c>
      <c r="F208">
        <v>12</v>
      </c>
      <c r="G208">
        <v>12</v>
      </c>
      <c r="H208">
        <v>0</v>
      </c>
      <c r="I208">
        <v>12</v>
      </c>
    </row>
    <row r="209" spans="1:9">
      <c r="A209" t="s">
        <v>463</v>
      </c>
      <c r="B209" t="s">
        <v>238</v>
      </c>
      <c r="C209">
        <v>43</v>
      </c>
      <c r="D209">
        <v>5</v>
      </c>
      <c r="E209">
        <v>28</v>
      </c>
      <c r="F209">
        <v>29</v>
      </c>
      <c r="G209">
        <v>44</v>
      </c>
      <c r="H209">
        <v>5</v>
      </c>
      <c r="I209">
        <v>22</v>
      </c>
    </row>
    <row r="210" spans="1:9">
      <c r="A210" t="s">
        <v>463</v>
      </c>
      <c r="B210" t="s">
        <v>239</v>
      </c>
      <c r="C210">
        <v>16</v>
      </c>
      <c r="D210">
        <v>4</v>
      </c>
      <c r="E210">
        <v>13</v>
      </c>
      <c r="F210">
        <v>41</v>
      </c>
      <c r="G210">
        <v>9</v>
      </c>
      <c r="H210">
        <v>2</v>
      </c>
      <c r="I210">
        <v>3</v>
      </c>
    </row>
    <row r="211" spans="1:9">
      <c r="A211" t="s">
        <v>463</v>
      </c>
      <c r="B211" t="s">
        <v>240</v>
      </c>
      <c r="C211">
        <v>9</v>
      </c>
      <c r="D211">
        <v>3</v>
      </c>
      <c r="E211">
        <v>22</v>
      </c>
      <c r="F211">
        <v>5</v>
      </c>
      <c r="G211">
        <v>10</v>
      </c>
      <c r="H211">
        <v>2</v>
      </c>
      <c r="I211">
        <v>6</v>
      </c>
    </row>
    <row r="212" spans="1:9">
      <c r="A212" t="s">
        <v>463</v>
      </c>
      <c r="B212" t="s">
        <v>241</v>
      </c>
      <c r="C212">
        <v>4</v>
      </c>
      <c r="D212">
        <v>1</v>
      </c>
      <c r="E212">
        <v>8</v>
      </c>
      <c r="F212">
        <v>25</v>
      </c>
      <c r="G212">
        <v>20</v>
      </c>
      <c r="H212">
        <v>0</v>
      </c>
      <c r="I212">
        <v>1</v>
      </c>
    </row>
    <row r="213" spans="1:9">
      <c r="A213" t="s">
        <v>463</v>
      </c>
      <c r="B213" t="s">
        <v>242</v>
      </c>
      <c r="C213">
        <v>96</v>
      </c>
      <c r="D213">
        <v>31</v>
      </c>
      <c r="E213">
        <v>88</v>
      </c>
      <c r="F213">
        <v>72</v>
      </c>
      <c r="G213">
        <v>94</v>
      </c>
      <c r="H213">
        <v>66</v>
      </c>
      <c r="I213">
        <v>37</v>
      </c>
    </row>
    <row r="214" spans="1:9">
      <c r="A214" t="s">
        <v>463</v>
      </c>
      <c r="B214" t="s">
        <v>243</v>
      </c>
      <c r="C214">
        <v>70</v>
      </c>
      <c r="D214">
        <v>9</v>
      </c>
      <c r="E214">
        <v>86</v>
      </c>
      <c r="F214">
        <v>18</v>
      </c>
      <c r="G214">
        <v>48</v>
      </c>
      <c r="H214">
        <v>35</v>
      </c>
      <c r="I214">
        <v>65</v>
      </c>
    </row>
    <row r="215" spans="1:9">
      <c r="A215" t="s">
        <v>463</v>
      </c>
      <c r="B215" t="s">
        <v>244</v>
      </c>
      <c r="C215">
        <v>40</v>
      </c>
      <c r="D215">
        <v>3</v>
      </c>
      <c r="E215">
        <v>11</v>
      </c>
      <c r="F215">
        <v>11</v>
      </c>
      <c r="G215">
        <v>24</v>
      </c>
      <c r="H215">
        <v>11</v>
      </c>
      <c r="I215">
        <v>3</v>
      </c>
    </row>
    <row r="216" spans="1:9">
      <c r="A216" t="s">
        <v>463</v>
      </c>
      <c r="B216" t="s">
        <v>245</v>
      </c>
      <c r="C216">
        <v>13</v>
      </c>
      <c r="D216">
        <v>2</v>
      </c>
      <c r="E216">
        <v>3</v>
      </c>
      <c r="F216">
        <v>0</v>
      </c>
      <c r="G216">
        <v>3</v>
      </c>
      <c r="H216">
        <v>0</v>
      </c>
      <c r="I216">
        <v>5</v>
      </c>
    </row>
    <row r="217" spans="1:9">
      <c r="A217" t="s">
        <v>463</v>
      </c>
      <c r="B217" t="s">
        <v>246</v>
      </c>
      <c r="C217">
        <v>84</v>
      </c>
      <c r="D217">
        <v>0</v>
      </c>
      <c r="E217">
        <v>15</v>
      </c>
      <c r="F217">
        <v>6</v>
      </c>
      <c r="G217">
        <v>8</v>
      </c>
      <c r="H217">
        <v>0</v>
      </c>
      <c r="I217">
        <v>39</v>
      </c>
    </row>
    <row r="218" spans="1:9">
      <c r="A218" t="s">
        <v>463</v>
      </c>
      <c r="B218" t="s">
        <v>247</v>
      </c>
      <c r="C218">
        <v>41</v>
      </c>
      <c r="D218">
        <v>16</v>
      </c>
      <c r="E218">
        <v>7</v>
      </c>
      <c r="F218">
        <v>3</v>
      </c>
      <c r="G218">
        <v>8</v>
      </c>
      <c r="H218">
        <v>2</v>
      </c>
      <c r="I218">
        <v>2</v>
      </c>
    </row>
    <row r="219" spans="1:9">
      <c r="A219" t="s">
        <v>463</v>
      </c>
      <c r="B219" t="s">
        <v>248</v>
      </c>
      <c r="C219">
        <v>50</v>
      </c>
      <c r="D219">
        <v>0</v>
      </c>
      <c r="E219">
        <v>3</v>
      </c>
      <c r="F219">
        <v>2</v>
      </c>
      <c r="G219">
        <v>4</v>
      </c>
      <c r="H219">
        <v>13</v>
      </c>
      <c r="I219">
        <v>17</v>
      </c>
    </row>
    <row r="220" spans="1:9">
      <c r="A220" t="s">
        <v>463</v>
      </c>
      <c r="B220" t="s">
        <v>249</v>
      </c>
      <c r="C220">
        <v>186</v>
      </c>
      <c r="D220">
        <v>14</v>
      </c>
      <c r="E220">
        <v>23</v>
      </c>
      <c r="F220">
        <v>7</v>
      </c>
      <c r="G220">
        <v>37</v>
      </c>
      <c r="H220">
        <v>30</v>
      </c>
      <c r="I220">
        <v>35</v>
      </c>
    </row>
    <row r="221" spans="1:9">
      <c r="A221" t="s">
        <v>463</v>
      </c>
      <c r="B221" t="s">
        <v>250</v>
      </c>
      <c r="C221">
        <v>139</v>
      </c>
      <c r="D221">
        <v>3</v>
      </c>
      <c r="E221">
        <v>8</v>
      </c>
      <c r="F221">
        <v>1</v>
      </c>
      <c r="G221">
        <v>25</v>
      </c>
      <c r="H221">
        <v>14</v>
      </c>
      <c r="I221">
        <v>23</v>
      </c>
    </row>
    <row r="222" spans="1:9">
      <c r="A222" t="s">
        <v>463</v>
      </c>
      <c r="B222" t="s">
        <v>251</v>
      </c>
      <c r="C222">
        <v>15</v>
      </c>
      <c r="D222">
        <v>0</v>
      </c>
      <c r="E222">
        <v>4</v>
      </c>
      <c r="F222">
        <v>3</v>
      </c>
      <c r="G222">
        <v>12</v>
      </c>
      <c r="H222">
        <v>0</v>
      </c>
      <c r="I222">
        <v>20</v>
      </c>
    </row>
    <row r="223" spans="1:9">
      <c r="A223" t="s">
        <v>463</v>
      </c>
      <c r="B223" t="s">
        <v>252</v>
      </c>
      <c r="C223">
        <v>4</v>
      </c>
      <c r="D223">
        <v>2</v>
      </c>
      <c r="E223">
        <v>0</v>
      </c>
      <c r="F223">
        <v>13</v>
      </c>
      <c r="G223">
        <v>2</v>
      </c>
      <c r="H223">
        <v>3</v>
      </c>
      <c r="I223">
        <v>1</v>
      </c>
    </row>
    <row r="224" spans="1:9">
      <c r="A224" t="s">
        <v>463</v>
      </c>
      <c r="B224" t="s">
        <v>253</v>
      </c>
      <c r="C224">
        <v>67</v>
      </c>
      <c r="D224">
        <v>1</v>
      </c>
      <c r="E224">
        <v>25</v>
      </c>
      <c r="F224">
        <v>12</v>
      </c>
      <c r="G224">
        <v>22</v>
      </c>
      <c r="H224">
        <v>4</v>
      </c>
      <c r="I224">
        <v>16</v>
      </c>
    </row>
    <row r="225" spans="1:9">
      <c r="A225" t="s">
        <v>463</v>
      </c>
      <c r="B225" t="s">
        <v>254</v>
      </c>
      <c r="C225">
        <v>69</v>
      </c>
      <c r="D225">
        <v>4</v>
      </c>
      <c r="E225">
        <v>23</v>
      </c>
      <c r="F225">
        <v>0</v>
      </c>
      <c r="G225">
        <v>26</v>
      </c>
      <c r="H225">
        <v>9</v>
      </c>
      <c r="I225">
        <v>5</v>
      </c>
    </row>
    <row r="226" spans="1:9">
      <c r="A226" t="s">
        <v>463</v>
      </c>
      <c r="B226" t="s">
        <v>255</v>
      </c>
      <c r="C226">
        <v>71</v>
      </c>
      <c r="D226">
        <v>5</v>
      </c>
      <c r="E226">
        <v>1</v>
      </c>
      <c r="F226">
        <v>1</v>
      </c>
      <c r="G226">
        <v>6</v>
      </c>
      <c r="H226">
        <v>4</v>
      </c>
      <c r="I226">
        <v>6</v>
      </c>
    </row>
    <row r="227" spans="1:9">
      <c r="A227" t="s">
        <v>463</v>
      </c>
      <c r="B227" t="s">
        <v>256</v>
      </c>
      <c r="C227">
        <v>182</v>
      </c>
      <c r="D227">
        <v>36</v>
      </c>
      <c r="E227">
        <v>34</v>
      </c>
      <c r="F227">
        <v>31</v>
      </c>
      <c r="G227">
        <v>71</v>
      </c>
      <c r="H227">
        <v>13</v>
      </c>
      <c r="I227">
        <v>15</v>
      </c>
    </row>
    <row r="228" spans="1:9">
      <c r="A228" t="s">
        <v>463</v>
      </c>
      <c r="B228" t="s">
        <v>257</v>
      </c>
      <c r="C228">
        <v>123</v>
      </c>
      <c r="D228">
        <v>30</v>
      </c>
      <c r="E228">
        <v>215</v>
      </c>
      <c r="F228">
        <v>22</v>
      </c>
      <c r="G228">
        <v>79</v>
      </c>
      <c r="H228">
        <v>8</v>
      </c>
      <c r="I228">
        <v>36</v>
      </c>
    </row>
    <row r="229" spans="1:9">
      <c r="A229" t="s">
        <v>463</v>
      </c>
      <c r="B229" t="s">
        <v>258</v>
      </c>
      <c r="C229">
        <v>54</v>
      </c>
      <c r="D229">
        <v>3</v>
      </c>
      <c r="E229">
        <v>2</v>
      </c>
      <c r="F229">
        <v>9</v>
      </c>
      <c r="G229">
        <v>20</v>
      </c>
      <c r="H229">
        <v>1</v>
      </c>
      <c r="I229">
        <v>1</v>
      </c>
    </row>
    <row r="230" spans="1:9">
      <c r="A230" t="s">
        <v>463</v>
      </c>
      <c r="B230" t="s">
        <v>259</v>
      </c>
      <c r="C230">
        <v>10</v>
      </c>
      <c r="D230">
        <v>8</v>
      </c>
      <c r="E230">
        <v>1</v>
      </c>
      <c r="F230">
        <v>1</v>
      </c>
      <c r="G230">
        <v>0</v>
      </c>
      <c r="H230">
        <v>0</v>
      </c>
      <c r="I230">
        <v>0</v>
      </c>
    </row>
    <row r="231" spans="1:9">
      <c r="A231" t="s">
        <v>463</v>
      </c>
      <c r="B231" t="s">
        <v>260</v>
      </c>
      <c r="C231">
        <v>28</v>
      </c>
      <c r="D231">
        <v>9</v>
      </c>
      <c r="E231">
        <v>55</v>
      </c>
      <c r="F231">
        <v>10</v>
      </c>
      <c r="G231">
        <v>21</v>
      </c>
      <c r="H231">
        <v>4</v>
      </c>
      <c r="I231">
        <v>3</v>
      </c>
    </row>
    <row r="232" spans="1:9">
      <c r="A232" s="1" t="s">
        <v>261</v>
      </c>
      <c r="B232" t="s">
        <v>262</v>
      </c>
      <c r="C232">
        <v>161</v>
      </c>
      <c r="D232">
        <v>66</v>
      </c>
      <c r="E232">
        <v>167</v>
      </c>
      <c r="F232">
        <v>12</v>
      </c>
      <c r="G232">
        <v>77</v>
      </c>
      <c r="H232">
        <v>4</v>
      </c>
      <c r="I232">
        <v>45</v>
      </c>
    </row>
    <row r="233" spans="1:9">
      <c r="A233" t="s">
        <v>261</v>
      </c>
      <c r="B233" t="s">
        <v>263</v>
      </c>
      <c r="C233">
        <v>54</v>
      </c>
      <c r="D233">
        <v>25</v>
      </c>
      <c r="E233">
        <v>64</v>
      </c>
      <c r="F233">
        <v>7</v>
      </c>
      <c r="G233">
        <v>84</v>
      </c>
      <c r="H233">
        <v>2</v>
      </c>
      <c r="I233">
        <v>19</v>
      </c>
    </row>
    <row r="234" spans="1:9">
      <c r="A234" t="s">
        <v>261</v>
      </c>
      <c r="B234" t="s">
        <v>264</v>
      </c>
      <c r="C234">
        <v>16</v>
      </c>
      <c r="D234">
        <v>8</v>
      </c>
      <c r="E234">
        <v>0</v>
      </c>
      <c r="F234">
        <v>0</v>
      </c>
      <c r="G234">
        <v>7</v>
      </c>
      <c r="H234">
        <v>2</v>
      </c>
      <c r="I234">
        <v>3</v>
      </c>
    </row>
    <row r="235" spans="1:9">
      <c r="A235" t="s">
        <v>261</v>
      </c>
      <c r="B235" t="s">
        <v>265</v>
      </c>
      <c r="C235">
        <v>10</v>
      </c>
      <c r="D235">
        <v>5</v>
      </c>
      <c r="E235">
        <v>6</v>
      </c>
      <c r="F235">
        <v>1</v>
      </c>
      <c r="G235">
        <v>25</v>
      </c>
      <c r="H235">
        <v>0</v>
      </c>
      <c r="I235">
        <v>5</v>
      </c>
    </row>
    <row r="236" spans="1:9">
      <c r="A236" t="s">
        <v>261</v>
      </c>
      <c r="B236" t="s">
        <v>266</v>
      </c>
      <c r="C236">
        <v>11</v>
      </c>
      <c r="D236">
        <v>2</v>
      </c>
      <c r="E236">
        <v>0</v>
      </c>
      <c r="F236">
        <v>9</v>
      </c>
      <c r="G236">
        <v>15</v>
      </c>
      <c r="H236">
        <v>0</v>
      </c>
      <c r="I236">
        <v>6</v>
      </c>
    </row>
    <row r="237" spans="1:9">
      <c r="A237" t="s">
        <v>261</v>
      </c>
      <c r="B237" t="s">
        <v>267</v>
      </c>
      <c r="C237">
        <v>41</v>
      </c>
      <c r="D237">
        <v>8</v>
      </c>
      <c r="E237">
        <v>19</v>
      </c>
      <c r="F237">
        <v>21</v>
      </c>
      <c r="G237">
        <v>20</v>
      </c>
      <c r="H237">
        <v>7</v>
      </c>
      <c r="I237">
        <v>2</v>
      </c>
    </row>
    <row r="238" spans="1:9">
      <c r="A238" t="s">
        <v>261</v>
      </c>
      <c r="B238" t="s">
        <v>268</v>
      </c>
      <c r="C238">
        <v>23</v>
      </c>
      <c r="D238">
        <v>6</v>
      </c>
      <c r="E238">
        <v>0</v>
      </c>
      <c r="F238">
        <v>2</v>
      </c>
      <c r="G238">
        <v>22</v>
      </c>
      <c r="H238">
        <v>4</v>
      </c>
      <c r="I238">
        <v>1</v>
      </c>
    </row>
    <row r="239" spans="1:9">
      <c r="A239" t="s">
        <v>261</v>
      </c>
      <c r="B239" t="s">
        <v>269</v>
      </c>
      <c r="C239">
        <v>46</v>
      </c>
      <c r="D239">
        <v>0</v>
      </c>
      <c r="E239">
        <v>4</v>
      </c>
      <c r="F239">
        <v>4</v>
      </c>
      <c r="G239">
        <v>4</v>
      </c>
      <c r="H239">
        <v>4</v>
      </c>
      <c r="I239">
        <v>4</v>
      </c>
    </row>
    <row r="240" spans="1:9">
      <c r="A240" t="s">
        <v>261</v>
      </c>
      <c r="B240" t="s">
        <v>270</v>
      </c>
      <c r="C240">
        <v>54</v>
      </c>
      <c r="D240">
        <v>5</v>
      </c>
      <c r="E240">
        <v>10</v>
      </c>
      <c r="F240">
        <v>2</v>
      </c>
      <c r="G240">
        <v>15</v>
      </c>
      <c r="H240">
        <v>33</v>
      </c>
      <c r="I240">
        <v>4</v>
      </c>
    </row>
    <row r="241" spans="1:9">
      <c r="A241" t="s">
        <v>261</v>
      </c>
      <c r="B241" t="s">
        <v>271</v>
      </c>
      <c r="C241">
        <v>15</v>
      </c>
      <c r="D241">
        <v>1</v>
      </c>
      <c r="E241">
        <v>2</v>
      </c>
      <c r="F241">
        <v>16</v>
      </c>
      <c r="G241">
        <v>12</v>
      </c>
      <c r="H241">
        <v>8</v>
      </c>
      <c r="I241">
        <v>2</v>
      </c>
    </row>
    <row r="242" spans="1:9">
      <c r="A242" t="s">
        <v>261</v>
      </c>
      <c r="B242" t="s">
        <v>272</v>
      </c>
      <c r="C242">
        <v>14</v>
      </c>
      <c r="D242">
        <v>3</v>
      </c>
      <c r="E242">
        <v>5</v>
      </c>
      <c r="F242">
        <v>15</v>
      </c>
      <c r="G242">
        <v>18</v>
      </c>
      <c r="H242">
        <v>22</v>
      </c>
      <c r="I242">
        <v>8</v>
      </c>
    </row>
    <row r="243" spans="1:9">
      <c r="A243" t="s">
        <v>261</v>
      </c>
      <c r="B243" t="s">
        <v>273</v>
      </c>
      <c r="C243">
        <v>8</v>
      </c>
      <c r="D243">
        <v>2</v>
      </c>
      <c r="E243">
        <v>3</v>
      </c>
      <c r="F243">
        <v>3</v>
      </c>
      <c r="G243">
        <v>1</v>
      </c>
      <c r="H243">
        <v>5</v>
      </c>
      <c r="I243">
        <v>0</v>
      </c>
    </row>
    <row r="244" spans="1:9">
      <c r="A244" t="s">
        <v>261</v>
      </c>
      <c r="B244" t="s">
        <v>274</v>
      </c>
      <c r="C244">
        <v>56</v>
      </c>
      <c r="D244">
        <v>6</v>
      </c>
      <c r="E244">
        <v>24</v>
      </c>
      <c r="F244">
        <v>9</v>
      </c>
      <c r="G244">
        <v>25</v>
      </c>
      <c r="H244">
        <v>6</v>
      </c>
      <c r="I244">
        <v>2</v>
      </c>
    </row>
    <row r="245" spans="1:9">
      <c r="A245" t="s">
        <v>261</v>
      </c>
      <c r="B245" t="s">
        <v>275</v>
      </c>
      <c r="C245">
        <v>40</v>
      </c>
      <c r="D245">
        <v>28</v>
      </c>
      <c r="E245">
        <v>42</v>
      </c>
      <c r="F245">
        <v>1</v>
      </c>
      <c r="G245">
        <v>69</v>
      </c>
      <c r="H245">
        <v>1</v>
      </c>
      <c r="I245">
        <v>25</v>
      </c>
    </row>
    <row r="246" spans="1:9">
      <c r="A246" t="s">
        <v>261</v>
      </c>
      <c r="B246" t="s">
        <v>276</v>
      </c>
      <c r="C246">
        <v>28</v>
      </c>
      <c r="D246">
        <v>5</v>
      </c>
      <c r="E246">
        <v>32</v>
      </c>
      <c r="F246">
        <v>9</v>
      </c>
      <c r="G246">
        <v>23</v>
      </c>
      <c r="H246">
        <v>3</v>
      </c>
      <c r="I246">
        <v>8</v>
      </c>
    </row>
    <row r="247" spans="1:9">
      <c r="A247" t="s">
        <v>261</v>
      </c>
      <c r="B247" t="s">
        <v>277</v>
      </c>
      <c r="C247">
        <v>27</v>
      </c>
      <c r="D247">
        <v>3</v>
      </c>
      <c r="E247">
        <v>12</v>
      </c>
      <c r="F247">
        <v>18</v>
      </c>
      <c r="G247">
        <v>53</v>
      </c>
      <c r="H247">
        <v>0</v>
      </c>
      <c r="I247">
        <v>12</v>
      </c>
    </row>
    <row r="248" spans="1:9">
      <c r="A248" t="s">
        <v>261</v>
      </c>
      <c r="B248" t="s">
        <v>278</v>
      </c>
      <c r="C248">
        <v>41</v>
      </c>
      <c r="D248">
        <v>4</v>
      </c>
      <c r="E248">
        <v>32</v>
      </c>
      <c r="F248">
        <v>6</v>
      </c>
      <c r="G248">
        <v>24</v>
      </c>
      <c r="H248">
        <v>5</v>
      </c>
      <c r="I248">
        <v>26</v>
      </c>
    </row>
    <row r="249" spans="1:9">
      <c r="A249" t="s">
        <v>261</v>
      </c>
      <c r="B249" t="s">
        <v>279</v>
      </c>
      <c r="C249">
        <v>140</v>
      </c>
      <c r="D249">
        <v>2</v>
      </c>
      <c r="E249">
        <v>23</v>
      </c>
      <c r="F249">
        <v>68</v>
      </c>
      <c r="G249">
        <v>56</v>
      </c>
      <c r="H249">
        <v>25</v>
      </c>
      <c r="I249">
        <v>28</v>
      </c>
    </row>
    <row r="250" spans="1:9">
      <c r="A250" t="s">
        <v>261</v>
      </c>
      <c r="B250" t="s">
        <v>280</v>
      </c>
      <c r="C250">
        <v>35</v>
      </c>
      <c r="D250">
        <v>2</v>
      </c>
      <c r="E250">
        <v>15</v>
      </c>
      <c r="F250">
        <v>8</v>
      </c>
      <c r="G250">
        <v>43</v>
      </c>
      <c r="H250">
        <v>2</v>
      </c>
      <c r="I250">
        <v>11</v>
      </c>
    </row>
    <row r="251" spans="1:9">
      <c r="A251" t="s">
        <v>261</v>
      </c>
      <c r="B251" t="s">
        <v>281</v>
      </c>
      <c r="C251">
        <v>24</v>
      </c>
      <c r="D251">
        <v>15</v>
      </c>
      <c r="E251">
        <v>4</v>
      </c>
      <c r="F251">
        <v>1</v>
      </c>
      <c r="G251">
        <v>16</v>
      </c>
      <c r="H251">
        <v>1</v>
      </c>
      <c r="I251">
        <v>4</v>
      </c>
    </row>
    <row r="252" spans="1:9">
      <c r="A252" t="s">
        <v>261</v>
      </c>
      <c r="B252" t="s">
        <v>282</v>
      </c>
      <c r="C252">
        <v>29</v>
      </c>
      <c r="D252">
        <v>3</v>
      </c>
      <c r="E252">
        <v>1</v>
      </c>
      <c r="F252">
        <v>0</v>
      </c>
      <c r="G252">
        <v>0</v>
      </c>
      <c r="H252">
        <v>3</v>
      </c>
      <c r="I252">
        <v>3</v>
      </c>
    </row>
    <row r="253" spans="1:9">
      <c r="A253" t="s">
        <v>261</v>
      </c>
      <c r="B253" t="s">
        <v>283</v>
      </c>
      <c r="C253">
        <v>25</v>
      </c>
      <c r="D253">
        <v>1</v>
      </c>
      <c r="E253">
        <v>8</v>
      </c>
      <c r="F253">
        <v>0</v>
      </c>
      <c r="G253">
        <v>0</v>
      </c>
      <c r="H253">
        <v>0</v>
      </c>
      <c r="I253">
        <v>1</v>
      </c>
    </row>
    <row r="254" spans="1:9">
      <c r="A254" t="s">
        <v>261</v>
      </c>
      <c r="B254" t="s">
        <v>284</v>
      </c>
      <c r="C254">
        <v>71</v>
      </c>
      <c r="D254">
        <v>6</v>
      </c>
      <c r="E254">
        <v>14</v>
      </c>
      <c r="F254">
        <v>13</v>
      </c>
      <c r="G254">
        <v>29</v>
      </c>
      <c r="H254">
        <v>7</v>
      </c>
      <c r="I254">
        <v>25</v>
      </c>
    </row>
    <row r="255" spans="1:9">
      <c r="A255" t="s">
        <v>261</v>
      </c>
      <c r="B255" t="s">
        <v>285</v>
      </c>
      <c r="C255">
        <v>8</v>
      </c>
      <c r="D255">
        <v>0</v>
      </c>
      <c r="E255">
        <v>11</v>
      </c>
      <c r="F255">
        <v>14</v>
      </c>
      <c r="G255">
        <v>35</v>
      </c>
      <c r="H255">
        <v>1</v>
      </c>
      <c r="I255">
        <v>2</v>
      </c>
    </row>
    <row r="256" spans="1:9">
      <c r="A256" t="s">
        <v>261</v>
      </c>
      <c r="B256" t="s">
        <v>286</v>
      </c>
      <c r="C256">
        <v>47</v>
      </c>
      <c r="D256">
        <v>1</v>
      </c>
      <c r="E256">
        <v>54</v>
      </c>
      <c r="F256">
        <v>35</v>
      </c>
      <c r="G256">
        <v>56</v>
      </c>
      <c r="H256">
        <v>7</v>
      </c>
      <c r="I256">
        <v>11</v>
      </c>
    </row>
    <row r="257" spans="1:9">
      <c r="A257" t="s">
        <v>261</v>
      </c>
      <c r="B257" t="s">
        <v>287</v>
      </c>
      <c r="C257">
        <v>72</v>
      </c>
      <c r="D257">
        <v>15</v>
      </c>
      <c r="E257">
        <v>44</v>
      </c>
      <c r="F257">
        <v>51</v>
      </c>
      <c r="G257">
        <v>80</v>
      </c>
      <c r="H257">
        <v>12</v>
      </c>
      <c r="I257">
        <v>39</v>
      </c>
    </row>
    <row r="258" spans="1:9">
      <c r="A258" t="s">
        <v>261</v>
      </c>
      <c r="B258" t="s">
        <v>289</v>
      </c>
      <c r="C258">
        <v>62</v>
      </c>
      <c r="D258">
        <v>15</v>
      </c>
      <c r="E258">
        <v>48</v>
      </c>
      <c r="F258">
        <v>13</v>
      </c>
      <c r="G258">
        <v>15</v>
      </c>
      <c r="H258">
        <v>14</v>
      </c>
      <c r="I258">
        <v>18</v>
      </c>
    </row>
    <row r="259" spans="1:9">
      <c r="A259" t="s">
        <v>261</v>
      </c>
      <c r="B259" t="s">
        <v>290</v>
      </c>
      <c r="C259">
        <v>221</v>
      </c>
      <c r="D259">
        <v>3</v>
      </c>
      <c r="E259">
        <v>1</v>
      </c>
      <c r="F259">
        <v>40</v>
      </c>
      <c r="G259">
        <v>47</v>
      </c>
      <c r="H259">
        <v>16</v>
      </c>
      <c r="I259">
        <v>19</v>
      </c>
    </row>
    <row r="260" spans="1:9">
      <c r="A260" s="1" t="s">
        <v>288</v>
      </c>
      <c r="B260" t="s">
        <v>291</v>
      </c>
      <c r="C260">
        <v>71</v>
      </c>
      <c r="D260">
        <v>4</v>
      </c>
      <c r="E260">
        <v>6</v>
      </c>
      <c r="F260">
        <v>63</v>
      </c>
      <c r="G260">
        <v>14</v>
      </c>
      <c r="H260">
        <v>29</v>
      </c>
      <c r="I260">
        <v>2</v>
      </c>
    </row>
    <row r="261" spans="1:9">
      <c r="A261" t="s">
        <v>288</v>
      </c>
      <c r="B261" t="s">
        <v>292</v>
      </c>
      <c r="C261">
        <v>43</v>
      </c>
      <c r="D261">
        <v>2</v>
      </c>
      <c r="E261">
        <v>17</v>
      </c>
      <c r="F261">
        <v>29</v>
      </c>
      <c r="G261">
        <v>29</v>
      </c>
      <c r="H261">
        <v>5</v>
      </c>
      <c r="I261">
        <v>3</v>
      </c>
    </row>
    <row r="262" spans="1:9">
      <c r="A262" t="s">
        <v>288</v>
      </c>
      <c r="B262" t="s">
        <v>293</v>
      </c>
      <c r="C262">
        <v>24</v>
      </c>
      <c r="D262">
        <v>4</v>
      </c>
      <c r="E262">
        <v>5</v>
      </c>
      <c r="F262">
        <v>13</v>
      </c>
      <c r="G262">
        <v>7</v>
      </c>
      <c r="H262">
        <v>1</v>
      </c>
      <c r="I262">
        <v>3</v>
      </c>
    </row>
    <row r="263" spans="1:9">
      <c r="A263" t="s">
        <v>288</v>
      </c>
      <c r="B263" t="s">
        <v>294</v>
      </c>
      <c r="C263">
        <v>117</v>
      </c>
      <c r="D263">
        <v>5</v>
      </c>
      <c r="E263">
        <v>6</v>
      </c>
      <c r="F263">
        <v>1</v>
      </c>
      <c r="G263">
        <v>13</v>
      </c>
      <c r="H263">
        <v>19</v>
      </c>
      <c r="I263">
        <v>6</v>
      </c>
    </row>
    <row r="264" spans="1:9">
      <c r="A264" t="s">
        <v>288</v>
      </c>
      <c r="B264" t="s">
        <v>295</v>
      </c>
      <c r="C264">
        <v>100</v>
      </c>
      <c r="D264">
        <v>1</v>
      </c>
      <c r="E264">
        <v>5</v>
      </c>
      <c r="F264">
        <v>3</v>
      </c>
      <c r="G264">
        <v>37</v>
      </c>
      <c r="H264">
        <v>4</v>
      </c>
      <c r="I264">
        <v>37</v>
      </c>
    </row>
    <row r="265" spans="1:9">
      <c r="A265" t="s">
        <v>288</v>
      </c>
      <c r="B265" t="s">
        <v>296</v>
      </c>
      <c r="C265">
        <v>30</v>
      </c>
      <c r="D265">
        <v>0</v>
      </c>
      <c r="E265">
        <v>4</v>
      </c>
      <c r="F265">
        <v>0</v>
      </c>
      <c r="G265">
        <v>5</v>
      </c>
      <c r="H265">
        <v>1</v>
      </c>
      <c r="I265">
        <v>5</v>
      </c>
    </row>
    <row r="266" spans="1:9">
      <c r="A266" t="s">
        <v>288</v>
      </c>
      <c r="B266" t="s">
        <v>297</v>
      </c>
      <c r="C266">
        <v>75</v>
      </c>
      <c r="D266">
        <v>7</v>
      </c>
      <c r="E266">
        <v>40</v>
      </c>
      <c r="F266">
        <v>43</v>
      </c>
      <c r="G266">
        <v>79</v>
      </c>
      <c r="H266">
        <v>8</v>
      </c>
      <c r="I266">
        <v>12</v>
      </c>
    </row>
    <row r="267" spans="1:9">
      <c r="A267" t="s">
        <v>288</v>
      </c>
      <c r="B267" t="s">
        <v>298</v>
      </c>
      <c r="C267">
        <v>73</v>
      </c>
      <c r="D267">
        <v>8</v>
      </c>
      <c r="E267">
        <v>35</v>
      </c>
      <c r="F267">
        <v>24</v>
      </c>
      <c r="G267">
        <v>32</v>
      </c>
      <c r="H267">
        <v>10</v>
      </c>
      <c r="I267">
        <v>31</v>
      </c>
    </row>
    <row r="268" spans="1:9">
      <c r="A268" t="s">
        <v>288</v>
      </c>
      <c r="B268" t="s">
        <v>299</v>
      </c>
      <c r="C268">
        <v>32</v>
      </c>
      <c r="D268">
        <v>3</v>
      </c>
      <c r="E268">
        <v>14</v>
      </c>
      <c r="F268">
        <v>0</v>
      </c>
      <c r="G268">
        <v>6</v>
      </c>
      <c r="H268">
        <v>1</v>
      </c>
      <c r="I268">
        <v>19</v>
      </c>
    </row>
    <row r="269" spans="1:9">
      <c r="A269" t="s">
        <v>288</v>
      </c>
      <c r="B269" t="s">
        <v>300</v>
      </c>
      <c r="C269">
        <v>10</v>
      </c>
      <c r="D269">
        <v>21</v>
      </c>
      <c r="E269">
        <v>21</v>
      </c>
      <c r="F269">
        <v>30</v>
      </c>
      <c r="G269">
        <v>28</v>
      </c>
      <c r="H269">
        <v>0</v>
      </c>
      <c r="I269">
        <v>21</v>
      </c>
    </row>
    <row r="270" spans="1:9">
      <c r="A270" t="s">
        <v>288</v>
      </c>
      <c r="B270" t="s">
        <v>301</v>
      </c>
      <c r="C270">
        <v>15</v>
      </c>
      <c r="D270">
        <v>1</v>
      </c>
      <c r="E270">
        <v>14</v>
      </c>
      <c r="F270">
        <v>29</v>
      </c>
      <c r="G270">
        <v>16</v>
      </c>
      <c r="H270">
        <v>5</v>
      </c>
      <c r="I270">
        <v>5</v>
      </c>
    </row>
    <row r="271" spans="1:9">
      <c r="A271" t="s">
        <v>288</v>
      </c>
      <c r="B271" t="s">
        <v>302</v>
      </c>
      <c r="C271">
        <v>13</v>
      </c>
      <c r="D271">
        <v>10</v>
      </c>
      <c r="E271">
        <v>37</v>
      </c>
      <c r="F271">
        <v>10</v>
      </c>
      <c r="G271">
        <v>5</v>
      </c>
      <c r="H271">
        <v>0</v>
      </c>
      <c r="I271">
        <v>2</v>
      </c>
    </row>
    <row r="272" spans="1:9">
      <c r="A272" t="s">
        <v>288</v>
      </c>
      <c r="B272" t="s">
        <v>303</v>
      </c>
      <c r="C272">
        <v>31</v>
      </c>
      <c r="D272">
        <v>3</v>
      </c>
      <c r="E272">
        <v>12</v>
      </c>
      <c r="F272">
        <v>5</v>
      </c>
      <c r="G272">
        <v>19</v>
      </c>
      <c r="H272">
        <v>12</v>
      </c>
      <c r="I272">
        <v>22</v>
      </c>
    </row>
    <row r="273" spans="1:9">
      <c r="A273" t="s">
        <v>288</v>
      </c>
      <c r="B273" t="s">
        <v>304</v>
      </c>
      <c r="C273">
        <v>96</v>
      </c>
      <c r="D273">
        <v>12</v>
      </c>
      <c r="E273">
        <v>38</v>
      </c>
      <c r="F273">
        <v>1</v>
      </c>
      <c r="G273">
        <v>16</v>
      </c>
      <c r="H273">
        <v>0</v>
      </c>
      <c r="I273">
        <v>18</v>
      </c>
    </row>
    <row r="274" spans="1:9">
      <c r="A274" t="s">
        <v>288</v>
      </c>
      <c r="B274" t="s">
        <v>305</v>
      </c>
      <c r="C274">
        <v>126</v>
      </c>
      <c r="D274">
        <v>0</v>
      </c>
      <c r="E274">
        <v>4</v>
      </c>
      <c r="F274">
        <v>9</v>
      </c>
      <c r="G274">
        <v>15</v>
      </c>
      <c r="H274">
        <v>9</v>
      </c>
      <c r="I274">
        <v>14</v>
      </c>
    </row>
    <row r="275" spans="1:9">
      <c r="A275" t="s">
        <v>288</v>
      </c>
      <c r="B275" t="s">
        <v>306</v>
      </c>
      <c r="C275">
        <v>146</v>
      </c>
      <c r="D275">
        <v>0</v>
      </c>
      <c r="E275">
        <v>12</v>
      </c>
      <c r="F275">
        <v>10</v>
      </c>
      <c r="G275">
        <v>41</v>
      </c>
      <c r="H275">
        <v>17</v>
      </c>
      <c r="I275">
        <v>22</v>
      </c>
    </row>
    <row r="276" spans="1:9">
      <c r="A276" t="s">
        <v>288</v>
      </c>
      <c r="B276" t="s">
        <v>307</v>
      </c>
      <c r="C276">
        <v>94</v>
      </c>
      <c r="D276">
        <v>8</v>
      </c>
      <c r="E276">
        <v>45</v>
      </c>
      <c r="F276">
        <v>5</v>
      </c>
      <c r="G276">
        <v>22</v>
      </c>
      <c r="H276">
        <v>3</v>
      </c>
      <c r="I276">
        <v>28</v>
      </c>
    </row>
    <row r="277" spans="1:9">
      <c r="A277" t="s">
        <v>288</v>
      </c>
      <c r="B277" t="s">
        <v>308</v>
      </c>
      <c r="C277">
        <v>93</v>
      </c>
      <c r="D277">
        <v>11</v>
      </c>
      <c r="E277">
        <v>76</v>
      </c>
      <c r="F277">
        <v>9</v>
      </c>
      <c r="G277">
        <v>14</v>
      </c>
      <c r="H277">
        <v>1</v>
      </c>
      <c r="I277">
        <v>16</v>
      </c>
    </row>
    <row r="278" spans="1:9">
      <c r="A278" t="s">
        <v>288</v>
      </c>
      <c r="B278" t="s">
        <v>309</v>
      </c>
      <c r="C278">
        <v>37</v>
      </c>
      <c r="D278">
        <v>8</v>
      </c>
      <c r="E278">
        <v>15</v>
      </c>
      <c r="F278">
        <v>11</v>
      </c>
      <c r="G278">
        <v>38</v>
      </c>
      <c r="H278">
        <v>19</v>
      </c>
      <c r="I278">
        <v>7</v>
      </c>
    </row>
    <row r="279" spans="1:9">
      <c r="A279" t="s">
        <v>288</v>
      </c>
      <c r="B279" t="s">
        <v>310</v>
      </c>
      <c r="C279">
        <v>34</v>
      </c>
      <c r="D279">
        <v>32</v>
      </c>
      <c r="E279">
        <v>76</v>
      </c>
      <c r="F279">
        <v>17</v>
      </c>
      <c r="G279">
        <v>14</v>
      </c>
      <c r="H279">
        <v>2</v>
      </c>
      <c r="I279">
        <v>9</v>
      </c>
    </row>
    <row r="280" spans="1:9">
      <c r="A280" t="s">
        <v>288</v>
      </c>
      <c r="B280" t="s">
        <v>311</v>
      </c>
      <c r="C280">
        <v>45</v>
      </c>
      <c r="D280">
        <v>2</v>
      </c>
      <c r="E280">
        <v>13</v>
      </c>
      <c r="F280">
        <v>1</v>
      </c>
      <c r="G280">
        <v>5</v>
      </c>
      <c r="H280">
        <v>3</v>
      </c>
      <c r="I280">
        <v>10</v>
      </c>
    </row>
    <row r="281" spans="1:9">
      <c r="A281" t="s">
        <v>288</v>
      </c>
      <c r="B281" t="s">
        <v>312</v>
      </c>
      <c r="C281">
        <v>14</v>
      </c>
      <c r="D281">
        <v>9</v>
      </c>
      <c r="E281">
        <v>24</v>
      </c>
      <c r="F281">
        <v>1</v>
      </c>
      <c r="G281">
        <v>5</v>
      </c>
      <c r="H281">
        <v>1</v>
      </c>
      <c r="I281">
        <v>6</v>
      </c>
    </row>
    <row r="282" spans="1:9">
      <c r="A282" t="s">
        <v>288</v>
      </c>
      <c r="B282" t="s">
        <v>313</v>
      </c>
      <c r="C282">
        <v>156</v>
      </c>
      <c r="D282">
        <v>6</v>
      </c>
      <c r="E282">
        <v>32</v>
      </c>
      <c r="F282">
        <v>222</v>
      </c>
      <c r="G282">
        <v>43</v>
      </c>
      <c r="H282">
        <v>10</v>
      </c>
      <c r="I282">
        <v>37</v>
      </c>
    </row>
    <row r="283" spans="1:9">
      <c r="A283" t="s">
        <v>288</v>
      </c>
      <c r="B283" t="s">
        <v>314</v>
      </c>
      <c r="C283">
        <v>76</v>
      </c>
      <c r="D283">
        <v>11</v>
      </c>
      <c r="E283">
        <v>97</v>
      </c>
      <c r="F283">
        <v>59</v>
      </c>
      <c r="G283">
        <v>16</v>
      </c>
      <c r="H283">
        <v>46</v>
      </c>
      <c r="I283">
        <v>16</v>
      </c>
    </row>
    <row r="284" spans="1:9">
      <c r="A284" t="s">
        <v>288</v>
      </c>
      <c r="B284" t="s">
        <v>315</v>
      </c>
      <c r="C284">
        <v>92</v>
      </c>
      <c r="D284">
        <v>1</v>
      </c>
      <c r="E284">
        <v>96</v>
      </c>
      <c r="F284">
        <v>24</v>
      </c>
      <c r="G284">
        <v>49</v>
      </c>
      <c r="H284">
        <v>15</v>
      </c>
      <c r="I284">
        <v>19</v>
      </c>
    </row>
    <row r="285" spans="1:9">
      <c r="A285" t="s">
        <v>288</v>
      </c>
      <c r="B285" t="s">
        <v>316</v>
      </c>
      <c r="C285">
        <v>33</v>
      </c>
      <c r="D285">
        <v>3</v>
      </c>
      <c r="E285">
        <v>21</v>
      </c>
      <c r="F285">
        <v>13</v>
      </c>
      <c r="G285">
        <v>19</v>
      </c>
      <c r="H285">
        <v>3</v>
      </c>
      <c r="I285">
        <v>10</v>
      </c>
    </row>
    <row r="286" spans="1:9">
      <c r="A286" t="s">
        <v>288</v>
      </c>
      <c r="B286" t="s">
        <v>317</v>
      </c>
      <c r="C286">
        <v>9</v>
      </c>
      <c r="D286">
        <v>7</v>
      </c>
      <c r="E286">
        <v>15</v>
      </c>
      <c r="F286">
        <v>5</v>
      </c>
      <c r="G286">
        <v>45</v>
      </c>
      <c r="H286">
        <v>2</v>
      </c>
      <c r="I286">
        <v>2</v>
      </c>
    </row>
    <row r="287" spans="1:9">
      <c r="A287" t="s">
        <v>288</v>
      </c>
      <c r="B287" t="s">
        <v>318</v>
      </c>
      <c r="C287">
        <v>30</v>
      </c>
      <c r="D287">
        <v>30</v>
      </c>
      <c r="E287">
        <v>54</v>
      </c>
      <c r="F287">
        <v>5</v>
      </c>
      <c r="G287">
        <v>21</v>
      </c>
      <c r="H287">
        <v>53</v>
      </c>
      <c r="I287">
        <v>10</v>
      </c>
    </row>
    <row r="288" spans="1:9">
      <c r="A288" t="s">
        <v>288</v>
      </c>
      <c r="B288" t="s">
        <v>319</v>
      </c>
      <c r="C288">
        <v>18</v>
      </c>
      <c r="D288">
        <v>9</v>
      </c>
      <c r="E288">
        <v>115</v>
      </c>
      <c r="F288">
        <v>6</v>
      </c>
      <c r="G288">
        <v>23</v>
      </c>
      <c r="H288">
        <v>38</v>
      </c>
      <c r="I288">
        <v>7</v>
      </c>
    </row>
    <row r="289" spans="1:9">
      <c r="A289" t="s">
        <v>288</v>
      </c>
      <c r="B289" t="s">
        <v>320</v>
      </c>
      <c r="C289">
        <v>53</v>
      </c>
      <c r="D289">
        <v>13</v>
      </c>
      <c r="E289">
        <v>88</v>
      </c>
      <c r="F289">
        <v>22</v>
      </c>
      <c r="G289">
        <v>35</v>
      </c>
      <c r="H289">
        <v>113</v>
      </c>
      <c r="I289">
        <v>43</v>
      </c>
    </row>
    <row r="290" spans="1:9">
      <c r="A290" t="s">
        <v>288</v>
      </c>
      <c r="B290" t="s">
        <v>321</v>
      </c>
      <c r="C290">
        <v>33</v>
      </c>
      <c r="D290">
        <v>9</v>
      </c>
      <c r="E290">
        <v>72</v>
      </c>
      <c r="F290">
        <v>3</v>
      </c>
      <c r="G290">
        <v>13</v>
      </c>
      <c r="H290">
        <v>11</v>
      </c>
      <c r="I290">
        <v>6</v>
      </c>
    </row>
    <row r="291" spans="1:9">
      <c r="A291" t="s">
        <v>288</v>
      </c>
      <c r="B291" t="s">
        <v>322</v>
      </c>
      <c r="C291">
        <v>19</v>
      </c>
      <c r="D291">
        <v>16</v>
      </c>
      <c r="E291">
        <v>44</v>
      </c>
      <c r="F291">
        <v>0</v>
      </c>
      <c r="G291">
        <v>11</v>
      </c>
      <c r="H291">
        <v>6</v>
      </c>
      <c r="I291">
        <v>2</v>
      </c>
    </row>
    <row r="292" spans="1:9">
      <c r="A292" t="s">
        <v>288</v>
      </c>
      <c r="B292" t="s">
        <v>323</v>
      </c>
      <c r="C292">
        <v>34</v>
      </c>
      <c r="D292">
        <v>32</v>
      </c>
      <c r="E292">
        <v>47</v>
      </c>
      <c r="F292">
        <v>3</v>
      </c>
      <c r="G292">
        <v>9</v>
      </c>
      <c r="H292">
        <v>56</v>
      </c>
      <c r="I292">
        <v>8</v>
      </c>
    </row>
    <row r="293" spans="1:9">
      <c r="A293" t="s">
        <v>288</v>
      </c>
      <c r="B293" s="1" t="s">
        <v>324</v>
      </c>
      <c r="C293">
        <v>65</v>
      </c>
      <c r="D293">
        <v>74</v>
      </c>
      <c r="E293">
        <v>128</v>
      </c>
      <c r="F293">
        <v>6</v>
      </c>
      <c r="G293">
        <v>14</v>
      </c>
      <c r="H293">
        <v>0</v>
      </c>
      <c r="I293">
        <v>20</v>
      </c>
    </row>
    <row r="294" spans="1:9">
      <c r="A294" s="1" t="s">
        <v>325</v>
      </c>
      <c r="B294" t="s">
        <v>326</v>
      </c>
      <c r="C294">
        <v>635</v>
      </c>
      <c r="D294">
        <v>2</v>
      </c>
      <c r="E294">
        <v>175</v>
      </c>
      <c r="F294">
        <v>310</v>
      </c>
      <c r="G294">
        <v>290</v>
      </c>
      <c r="H294">
        <v>951</v>
      </c>
      <c r="I294">
        <v>468</v>
      </c>
    </row>
    <row r="295" spans="1:9">
      <c r="A295" t="s">
        <v>325</v>
      </c>
      <c r="B295" t="s">
        <v>327</v>
      </c>
      <c r="C295">
        <v>49</v>
      </c>
      <c r="D295">
        <v>15</v>
      </c>
      <c r="E295">
        <v>22</v>
      </c>
      <c r="F295">
        <v>9</v>
      </c>
      <c r="G295">
        <v>24</v>
      </c>
      <c r="H295">
        <v>2</v>
      </c>
      <c r="I295">
        <v>7</v>
      </c>
    </row>
    <row r="296" spans="1:9">
      <c r="A296" t="s">
        <v>325</v>
      </c>
      <c r="B296" t="s">
        <v>328</v>
      </c>
      <c r="C296">
        <v>7</v>
      </c>
      <c r="D296">
        <v>7</v>
      </c>
      <c r="E296">
        <v>4</v>
      </c>
      <c r="F296">
        <v>23</v>
      </c>
      <c r="G296">
        <v>16</v>
      </c>
      <c r="H296">
        <v>6</v>
      </c>
      <c r="I296">
        <v>0</v>
      </c>
    </row>
    <row r="297" spans="1:9">
      <c r="A297" t="s">
        <v>325</v>
      </c>
      <c r="B297" t="s">
        <v>329</v>
      </c>
      <c r="C297">
        <v>25</v>
      </c>
      <c r="D297">
        <v>5</v>
      </c>
      <c r="E297">
        <v>4</v>
      </c>
      <c r="F297">
        <v>5</v>
      </c>
      <c r="G297">
        <v>22</v>
      </c>
      <c r="H297">
        <v>10</v>
      </c>
      <c r="I297">
        <v>11</v>
      </c>
    </row>
    <row r="298" spans="1:9">
      <c r="A298" t="s">
        <v>325</v>
      </c>
      <c r="B298" t="s">
        <v>330</v>
      </c>
      <c r="C298">
        <v>75</v>
      </c>
      <c r="D298">
        <v>12</v>
      </c>
      <c r="E298">
        <v>4</v>
      </c>
      <c r="F298">
        <v>21</v>
      </c>
      <c r="G298">
        <v>18</v>
      </c>
      <c r="H298">
        <v>8</v>
      </c>
      <c r="I298">
        <v>19</v>
      </c>
    </row>
    <row r="299" spans="1:9">
      <c r="A299" t="s">
        <v>325</v>
      </c>
      <c r="B299" t="s">
        <v>331</v>
      </c>
      <c r="C299">
        <v>103</v>
      </c>
      <c r="D299">
        <v>11</v>
      </c>
      <c r="E299">
        <v>94</v>
      </c>
      <c r="F299">
        <v>24</v>
      </c>
      <c r="G299">
        <v>47</v>
      </c>
      <c r="H299">
        <v>120</v>
      </c>
      <c r="I299">
        <v>35</v>
      </c>
    </row>
    <row r="300" spans="1:9">
      <c r="A300" t="s">
        <v>325</v>
      </c>
      <c r="B300" t="s">
        <v>332</v>
      </c>
      <c r="C300">
        <v>17</v>
      </c>
      <c r="D300">
        <v>7</v>
      </c>
      <c r="E300">
        <v>30</v>
      </c>
      <c r="F300">
        <v>4</v>
      </c>
      <c r="G300">
        <v>13</v>
      </c>
      <c r="H300">
        <v>0</v>
      </c>
      <c r="I300">
        <v>24</v>
      </c>
    </row>
    <row r="301" spans="1:9">
      <c r="A301" t="s">
        <v>325</v>
      </c>
      <c r="B301" t="s">
        <v>333</v>
      </c>
      <c r="C301">
        <v>98</v>
      </c>
      <c r="D301">
        <v>13</v>
      </c>
      <c r="E301">
        <v>91</v>
      </c>
      <c r="F301">
        <v>34</v>
      </c>
      <c r="G301">
        <v>41</v>
      </c>
      <c r="H301">
        <v>6</v>
      </c>
      <c r="I301">
        <v>34</v>
      </c>
    </row>
    <row r="302" spans="1:9">
      <c r="A302" t="s">
        <v>325</v>
      </c>
      <c r="B302" t="s">
        <v>334</v>
      </c>
      <c r="C302">
        <v>68</v>
      </c>
      <c r="D302">
        <v>10</v>
      </c>
      <c r="E302">
        <v>47</v>
      </c>
      <c r="F302">
        <v>31</v>
      </c>
      <c r="G302">
        <v>9</v>
      </c>
      <c r="H302">
        <v>7</v>
      </c>
      <c r="I302">
        <v>43</v>
      </c>
    </row>
    <row r="303" spans="1:9">
      <c r="A303" t="s">
        <v>325</v>
      </c>
      <c r="B303" t="s">
        <v>335</v>
      </c>
      <c r="C303">
        <v>35</v>
      </c>
      <c r="D303">
        <v>27</v>
      </c>
      <c r="E303">
        <v>22</v>
      </c>
      <c r="F303">
        <v>42</v>
      </c>
      <c r="G303">
        <v>9</v>
      </c>
      <c r="H303">
        <v>6</v>
      </c>
      <c r="I303">
        <v>48</v>
      </c>
    </row>
    <row r="304" spans="1:9">
      <c r="A304" t="s">
        <v>325</v>
      </c>
      <c r="B304" t="s">
        <v>336</v>
      </c>
      <c r="C304">
        <v>16</v>
      </c>
      <c r="D304">
        <v>13</v>
      </c>
      <c r="E304">
        <v>20</v>
      </c>
      <c r="F304">
        <v>9</v>
      </c>
      <c r="G304">
        <v>15</v>
      </c>
      <c r="H304">
        <v>1</v>
      </c>
      <c r="I304">
        <v>18</v>
      </c>
    </row>
    <row r="305" spans="1:9">
      <c r="A305" t="s">
        <v>325</v>
      </c>
      <c r="B305" t="s">
        <v>337</v>
      </c>
      <c r="C305">
        <v>22</v>
      </c>
      <c r="D305">
        <v>11</v>
      </c>
      <c r="E305">
        <v>8</v>
      </c>
      <c r="F305">
        <v>13</v>
      </c>
      <c r="G305">
        <v>8</v>
      </c>
      <c r="H305">
        <v>9</v>
      </c>
      <c r="I305">
        <v>17</v>
      </c>
    </row>
    <row r="306" spans="1:9">
      <c r="A306" t="s">
        <v>325</v>
      </c>
      <c r="B306" t="s">
        <v>338</v>
      </c>
      <c r="C306">
        <v>50</v>
      </c>
      <c r="D306">
        <v>175</v>
      </c>
      <c r="E306">
        <v>111</v>
      </c>
      <c r="F306">
        <v>82</v>
      </c>
      <c r="G306">
        <v>133</v>
      </c>
      <c r="H306">
        <v>2</v>
      </c>
      <c r="I306">
        <v>93</v>
      </c>
    </row>
    <row r="307" spans="1:9">
      <c r="A307" t="s">
        <v>325</v>
      </c>
      <c r="B307" t="s">
        <v>339</v>
      </c>
      <c r="C307">
        <v>10</v>
      </c>
      <c r="D307">
        <v>10</v>
      </c>
      <c r="E307">
        <v>72</v>
      </c>
      <c r="F307">
        <v>13</v>
      </c>
      <c r="G307">
        <v>34</v>
      </c>
      <c r="H307">
        <v>1</v>
      </c>
      <c r="I307">
        <v>16</v>
      </c>
    </row>
    <row r="308" spans="1:9">
      <c r="A308" t="s">
        <v>325</v>
      </c>
      <c r="B308" t="s">
        <v>340</v>
      </c>
      <c r="C308">
        <v>38</v>
      </c>
      <c r="D308">
        <v>1</v>
      </c>
      <c r="E308">
        <v>67</v>
      </c>
      <c r="F308">
        <v>29</v>
      </c>
      <c r="G308">
        <v>44</v>
      </c>
      <c r="H308">
        <v>3</v>
      </c>
      <c r="I308">
        <v>7</v>
      </c>
    </row>
    <row r="309" spans="1:9">
      <c r="A309" t="s">
        <v>325</v>
      </c>
      <c r="B309" t="s">
        <v>341</v>
      </c>
      <c r="C309">
        <v>169</v>
      </c>
      <c r="D309">
        <v>18</v>
      </c>
      <c r="E309">
        <v>134</v>
      </c>
      <c r="F309">
        <v>133</v>
      </c>
      <c r="G309">
        <v>110</v>
      </c>
      <c r="H309">
        <v>34</v>
      </c>
      <c r="I309">
        <v>45</v>
      </c>
    </row>
    <row r="310" spans="1:9">
      <c r="A310" t="s">
        <v>325</v>
      </c>
      <c r="B310" t="s">
        <v>342</v>
      </c>
      <c r="C310">
        <v>30</v>
      </c>
      <c r="D310">
        <v>37</v>
      </c>
      <c r="E310">
        <v>68</v>
      </c>
      <c r="F310">
        <v>22</v>
      </c>
      <c r="G310">
        <v>21</v>
      </c>
      <c r="H310">
        <v>11</v>
      </c>
      <c r="I310">
        <v>8</v>
      </c>
    </row>
    <row r="311" spans="1:9">
      <c r="A311" t="s">
        <v>325</v>
      </c>
      <c r="B311" t="s">
        <v>343</v>
      </c>
      <c r="C311">
        <v>33</v>
      </c>
      <c r="D311">
        <v>21</v>
      </c>
      <c r="E311">
        <v>106</v>
      </c>
      <c r="F311">
        <v>6</v>
      </c>
      <c r="G311">
        <v>23</v>
      </c>
      <c r="H311">
        <v>16</v>
      </c>
      <c r="I311">
        <v>17</v>
      </c>
    </row>
    <row r="312" spans="1:9">
      <c r="A312" t="s">
        <v>325</v>
      </c>
      <c r="B312" t="s">
        <v>344</v>
      </c>
      <c r="C312">
        <v>86</v>
      </c>
      <c r="D312">
        <v>55</v>
      </c>
      <c r="E312">
        <v>229</v>
      </c>
      <c r="F312">
        <v>81</v>
      </c>
      <c r="G312">
        <v>64</v>
      </c>
      <c r="H312">
        <v>13</v>
      </c>
      <c r="I312">
        <v>17</v>
      </c>
    </row>
    <row r="313" spans="1:9">
      <c r="A313" t="s">
        <v>325</v>
      </c>
      <c r="B313" t="s">
        <v>345</v>
      </c>
      <c r="C313">
        <v>113</v>
      </c>
      <c r="D313">
        <v>6</v>
      </c>
      <c r="E313">
        <v>118</v>
      </c>
      <c r="F313">
        <v>72</v>
      </c>
      <c r="G313">
        <v>97</v>
      </c>
      <c r="H313">
        <v>47</v>
      </c>
      <c r="I313">
        <v>36</v>
      </c>
    </row>
    <row r="314" spans="1:9">
      <c r="A314" t="s">
        <v>325</v>
      </c>
      <c r="B314" t="s">
        <v>346</v>
      </c>
      <c r="C314">
        <v>130</v>
      </c>
      <c r="D314">
        <v>4</v>
      </c>
      <c r="E314">
        <v>71</v>
      </c>
      <c r="F314">
        <v>1</v>
      </c>
      <c r="G314">
        <v>29</v>
      </c>
      <c r="H314">
        <v>10</v>
      </c>
      <c r="I314">
        <v>58</v>
      </c>
    </row>
    <row r="315" spans="1:9">
      <c r="A315" t="s">
        <v>325</v>
      </c>
      <c r="B315" t="s">
        <v>347</v>
      </c>
      <c r="C315">
        <v>10</v>
      </c>
      <c r="D315">
        <v>0</v>
      </c>
      <c r="E315">
        <v>2</v>
      </c>
      <c r="F315">
        <v>0</v>
      </c>
      <c r="G315">
        <v>19</v>
      </c>
      <c r="H315">
        <v>3</v>
      </c>
      <c r="I315">
        <v>4</v>
      </c>
    </row>
    <row r="316" spans="1:9">
      <c r="A316" t="s">
        <v>325</v>
      </c>
      <c r="B316" t="s">
        <v>348</v>
      </c>
      <c r="C316">
        <v>11</v>
      </c>
      <c r="D316">
        <v>2</v>
      </c>
      <c r="E316">
        <v>10</v>
      </c>
      <c r="F316">
        <v>8</v>
      </c>
      <c r="G316">
        <v>11</v>
      </c>
      <c r="H316">
        <v>19</v>
      </c>
      <c r="I316">
        <v>6</v>
      </c>
    </row>
    <row r="317" spans="1:9">
      <c r="A317" t="s">
        <v>325</v>
      </c>
      <c r="B317" t="s">
        <v>349</v>
      </c>
      <c r="C317">
        <v>84</v>
      </c>
      <c r="D317">
        <v>9</v>
      </c>
      <c r="E317">
        <v>24</v>
      </c>
      <c r="F317">
        <v>26</v>
      </c>
      <c r="G317">
        <v>32</v>
      </c>
      <c r="H317">
        <v>24</v>
      </c>
      <c r="I317">
        <v>8</v>
      </c>
    </row>
    <row r="318" spans="1:9">
      <c r="A318" t="s">
        <v>325</v>
      </c>
      <c r="B318" t="s">
        <v>350</v>
      </c>
      <c r="C318">
        <v>7</v>
      </c>
      <c r="D318">
        <v>1</v>
      </c>
      <c r="E318">
        <v>6</v>
      </c>
      <c r="F318">
        <v>8</v>
      </c>
      <c r="G318">
        <v>7</v>
      </c>
      <c r="H318">
        <v>0</v>
      </c>
      <c r="I318">
        <v>1</v>
      </c>
    </row>
    <row r="319" spans="1:9">
      <c r="A319" s="1" t="s">
        <v>351</v>
      </c>
      <c r="B319" t="s">
        <v>352</v>
      </c>
      <c r="C319">
        <v>50</v>
      </c>
      <c r="D319">
        <v>19</v>
      </c>
      <c r="E319">
        <v>469</v>
      </c>
      <c r="F319">
        <v>34</v>
      </c>
      <c r="G319">
        <v>151</v>
      </c>
      <c r="H319">
        <v>165</v>
      </c>
      <c r="I319">
        <v>48</v>
      </c>
    </row>
    <row r="320" spans="1:9">
      <c r="A320" t="s">
        <v>351</v>
      </c>
      <c r="B320" t="s">
        <v>353</v>
      </c>
      <c r="C320">
        <v>21</v>
      </c>
      <c r="D320">
        <v>0</v>
      </c>
      <c r="E320">
        <v>11</v>
      </c>
      <c r="F320">
        <v>1</v>
      </c>
      <c r="G320">
        <v>12</v>
      </c>
      <c r="H320">
        <v>18</v>
      </c>
      <c r="I320">
        <v>11</v>
      </c>
    </row>
    <row r="321" spans="1:9">
      <c r="A321" t="s">
        <v>351</v>
      </c>
      <c r="B321" t="s">
        <v>354</v>
      </c>
      <c r="C321">
        <v>15</v>
      </c>
      <c r="D321">
        <v>4</v>
      </c>
      <c r="E321">
        <v>6</v>
      </c>
      <c r="F321">
        <v>3</v>
      </c>
      <c r="G321">
        <v>8</v>
      </c>
      <c r="H321">
        <v>1</v>
      </c>
      <c r="I321">
        <v>1</v>
      </c>
    </row>
    <row r="322" spans="1:9">
      <c r="A322" t="s">
        <v>351</v>
      </c>
      <c r="B322" t="s">
        <v>355</v>
      </c>
      <c r="C322">
        <v>228</v>
      </c>
      <c r="D322">
        <v>12</v>
      </c>
      <c r="E322">
        <v>317</v>
      </c>
      <c r="F322">
        <v>51</v>
      </c>
      <c r="G322">
        <v>172</v>
      </c>
      <c r="H322">
        <v>60</v>
      </c>
      <c r="I322">
        <v>103</v>
      </c>
    </row>
    <row r="323" spans="1:9">
      <c r="A323" t="s">
        <v>351</v>
      </c>
      <c r="B323" t="s">
        <v>356</v>
      </c>
      <c r="C323">
        <v>35</v>
      </c>
      <c r="D323">
        <v>7</v>
      </c>
      <c r="E323">
        <v>10</v>
      </c>
      <c r="F323">
        <v>21</v>
      </c>
      <c r="G323">
        <v>11</v>
      </c>
      <c r="H323">
        <v>1</v>
      </c>
      <c r="I323">
        <v>3</v>
      </c>
    </row>
    <row r="324" spans="1:9">
      <c r="A324" t="s">
        <v>351</v>
      </c>
      <c r="B324" t="s">
        <v>357</v>
      </c>
      <c r="C324">
        <v>25</v>
      </c>
      <c r="D324">
        <v>1</v>
      </c>
      <c r="E324">
        <v>4</v>
      </c>
      <c r="F324">
        <v>4</v>
      </c>
      <c r="G324">
        <v>24</v>
      </c>
      <c r="H324">
        <v>5</v>
      </c>
      <c r="I324">
        <v>5</v>
      </c>
    </row>
    <row r="325" spans="1:9">
      <c r="A325" t="s">
        <v>351</v>
      </c>
      <c r="B325" t="s">
        <v>358</v>
      </c>
      <c r="C325">
        <v>113</v>
      </c>
      <c r="D325">
        <v>8</v>
      </c>
      <c r="E325">
        <v>127</v>
      </c>
      <c r="F325">
        <v>68</v>
      </c>
      <c r="G325">
        <v>85</v>
      </c>
      <c r="H325">
        <v>13</v>
      </c>
      <c r="I325">
        <v>66</v>
      </c>
    </row>
    <row r="326" spans="1:9">
      <c r="A326" t="s">
        <v>351</v>
      </c>
      <c r="B326" t="s">
        <v>359</v>
      </c>
      <c r="C326">
        <v>58</v>
      </c>
      <c r="D326">
        <v>12</v>
      </c>
      <c r="E326">
        <v>115</v>
      </c>
      <c r="F326">
        <v>38</v>
      </c>
      <c r="G326">
        <v>61</v>
      </c>
      <c r="H326">
        <v>0</v>
      </c>
      <c r="I326">
        <v>20</v>
      </c>
    </row>
    <row r="327" spans="1:9">
      <c r="A327" t="s">
        <v>351</v>
      </c>
      <c r="B327" t="s">
        <v>360</v>
      </c>
      <c r="C327">
        <v>9</v>
      </c>
      <c r="D327">
        <v>3</v>
      </c>
      <c r="E327">
        <v>11</v>
      </c>
      <c r="F327">
        <v>0</v>
      </c>
      <c r="G327">
        <v>7</v>
      </c>
      <c r="H327">
        <v>0</v>
      </c>
      <c r="I327">
        <v>2</v>
      </c>
    </row>
    <row r="328" spans="1:9">
      <c r="A328" t="s">
        <v>351</v>
      </c>
      <c r="B328" t="s">
        <v>361</v>
      </c>
      <c r="C328">
        <v>3</v>
      </c>
      <c r="D328">
        <v>1</v>
      </c>
      <c r="E328">
        <v>22</v>
      </c>
      <c r="F328">
        <v>11</v>
      </c>
      <c r="G328">
        <v>26</v>
      </c>
      <c r="H328">
        <v>0</v>
      </c>
      <c r="I328">
        <v>1</v>
      </c>
    </row>
    <row r="329" spans="1:9">
      <c r="A329" t="s">
        <v>351</v>
      </c>
      <c r="B329" s="1" t="s">
        <v>457</v>
      </c>
      <c r="C329">
        <v>13</v>
      </c>
      <c r="D329">
        <v>2</v>
      </c>
      <c r="E329">
        <v>80</v>
      </c>
      <c r="F329">
        <v>26</v>
      </c>
      <c r="G329">
        <v>18</v>
      </c>
      <c r="H329">
        <v>0</v>
      </c>
      <c r="I329">
        <v>3</v>
      </c>
    </row>
    <row r="330" spans="1:9">
      <c r="A330" t="s">
        <v>351</v>
      </c>
      <c r="B330" t="s">
        <v>362</v>
      </c>
      <c r="C330">
        <v>4</v>
      </c>
      <c r="D330">
        <v>4</v>
      </c>
      <c r="E330">
        <v>1</v>
      </c>
      <c r="F330">
        <v>4</v>
      </c>
      <c r="G330">
        <v>2</v>
      </c>
      <c r="H330">
        <v>8</v>
      </c>
      <c r="I330">
        <v>0</v>
      </c>
    </row>
    <row r="331" spans="1:9">
      <c r="A331" t="s">
        <v>351</v>
      </c>
      <c r="B331" t="s">
        <v>363</v>
      </c>
      <c r="C331">
        <v>4</v>
      </c>
      <c r="D331">
        <v>4</v>
      </c>
      <c r="E331">
        <v>6</v>
      </c>
      <c r="F331">
        <v>0</v>
      </c>
      <c r="G331">
        <v>2</v>
      </c>
      <c r="H331">
        <v>0</v>
      </c>
      <c r="I331">
        <v>3</v>
      </c>
    </row>
    <row r="332" spans="1:9">
      <c r="A332" t="s">
        <v>351</v>
      </c>
      <c r="B332" t="s">
        <v>364</v>
      </c>
      <c r="C332">
        <v>9</v>
      </c>
      <c r="D332">
        <v>2</v>
      </c>
      <c r="E332">
        <v>24</v>
      </c>
      <c r="F332">
        <v>10</v>
      </c>
      <c r="G332">
        <v>12</v>
      </c>
      <c r="H332">
        <v>0</v>
      </c>
      <c r="I332">
        <v>4</v>
      </c>
    </row>
    <row r="333" spans="1:9">
      <c r="A333" t="s">
        <v>351</v>
      </c>
      <c r="B333" t="s">
        <v>365</v>
      </c>
      <c r="C333">
        <v>30</v>
      </c>
      <c r="D333">
        <v>4</v>
      </c>
      <c r="E333">
        <v>32</v>
      </c>
      <c r="F333">
        <v>6</v>
      </c>
      <c r="G333">
        <v>32</v>
      </c>
      <c r="H333">
        <v>6</v>
      </c>
      <c r="I333">
        <v>4</v>
      </c>
    </row>
    <row r="334" spans="1:9">
      <c r="A334" t="s">
        <v>351</v>
      </c>
      <c r="B334" t="s">
        <v>366</v>
      </c>
      <c r="C334">
        <v>8</v>
      </c>
      <c r="D334">
        <v>5</v>
      </c>
      <c r="E334">
        <v>22</v>
      </c>
      <c r="F334">
        <v>4</v>
      </c>
      <c r="G334">
        <v>6</v>
      </c>
      <c r="H334">
        <v>5</v>
      </c>
      <c r="I334">
        <v>4</v>
      </c>
    </row>
    <row r="335" spans="1:9">
      <c r="A335" t="s">
        <v>351</v>
      </c>
      <c r="B335" t="s">
        <v>367</v>
      </c>
      <c r="C335">
        <v>27</v>
      </c>
      <c r="D335">
        <v>1</v>
      </c>
      <c r="E335">
        <v>29</v>
      </c>
      <c r="F335">
        <v>31</v>
      </c>
      <c r="G335">
        <v>53</v>
      </c>
      <c r="H335">
        <v>0</v>
      </c>
      <c r="I335">
        <v>2</v>
      </c>
    </row>
    <row r="336" spans="1:9">
      <c r="A336" t="s">
        <v>351</v>
      </c>
      <c r="B336" t="s">
        <v>368</v>
      </c>
      <c r="C336">
        <v>2</v>
      </c>
      <c r="D336">
        <v>3</v>
      </c>
      <c r="E336">
        <v>22</v>
      </c>
      <c r="F336">
        <v>6</v>
      </c>
      <c r="G336">
        <v>7</v>
      </c>
      <c r="H336">
        <v>0</v>
      </c>
      <c r="I336">
        <v>3</v>
      </c>
    </row>
    <row r="337" spans="1:9">
      <c r="A337" t="s">
        <v>351</v>
      </c>
      <c r="B337" t="s">
        <v>369</v>
      </c>
      <c r="C337">
        <v>1</v>
      </c>
      <c r="D337">
        <v>7</v>
      </c>
      <c r="E337">
        <v>8</v>
      </c>
      <c r="F337">
        <v>5</v>
      </c>
      <c r="G337">
        <v>2</v>
      </c>
      <c r="H337">
        <v>0</v>
      </c>
      <c r="I337">
        <v>1</v>
      </c>
    </row>
    <row r="338" spans="1:9">
      <c r="A338" t="s">
        <v>351</v>
      </c>
      <c r="B338" t="s">
        <v>370</v>
      </c>
      <c r="C338">
        <v>17</v>
      </c>
      <c r="D338">
        <v>18</v>
      </c>
      <c r="E338">
        <v>29</v>
      </c>
      <c r="F338">
        <v>8</v>
      </c>
      <c r="G338">
        <v>7</v>
      </c>
      <c r="H338">
        <v>3</v>
      </c>
      <c r="I338">
        <v>4</v>
      </c>
    </row>
    <row r="339" spans="1:9">
      <c r="A339" t="s">
        <v>351</v>
      </c>
      <c r="B339" t="s">
        <v>371</v>
      </c>
      <c r="C339">
        <v>41</v>
      </c>
      <c r="D339">
        <v>14</v>
      </c>
      <c r="E339">
        <v>59</v>
      </c>
      <c r="F339">
        <v>6</v>
      </c>
      <c r="G339">
        <v>17</v>
      </c>
      <c r="H339">
        <v>58</v>
      </c>
      <c r="I339">
        <v>14</v>
      </c>
    </row>
    <row r="340" spans="1:9">
      <c r="A340" t="s">
        <v>351</v>
      </c>
      <c r="B340" t="s">
        <v>372</v>
      </c>
      <c r="C340">
        <v>1</v>
      </c>
      <c r="D340">
        <v>3</v>
      </c>
      <c r="E340">
        <v>3</v>
      </c>
      <c r="F340">
        <v>0</v>
      </c>
      <c r="G340">
        <v>15</v>
      </c>
      <c r="H340">
        <v>3</v>
      </c>
      <c r="I340">
        <v>0</v>
      </c>
    </row>
    <row r="341" spans="1:9">
      <c r="A341" t="s">
        <v>351</v>
      </c>
      <c r="B341" t="s">
        <v>373</v>
      </c>
      <c r="C341">
        <v>57</v>
      </c>
      <c r="D341">
        <v>2</v>
      </c>
      <c r="E341">
        <v>49</v>
      </c>
      <c r="F341">
        <v>10</v>
      </c>
      <c r="G341">
        <v>54</v>
      </c>
      <c r="H341">
        <v>11</v>
      </c>
      <c r="I341">
        <v>37</v>
      </c>
    </row>
    <row r="342" spans="1:9">
      <c r="A342" s="1" t="s">
        <v>374</v>
      </c>
      <c r="B342" t="s">
        <v>375</v>
      </c>
      <c r="C342">
        <v>217</v>
      </c>
      <c r="D342">
        <v>58</v>
      </c>
      <c r="E342">
        <v>38</v>
      </c>
      <c r="F342">
        <v>88</v>
      </c>
      <c r="G342">
        <v>106</v>
      </c>
      <c r="H342">
        <v>114</v>
      </c>
      <c r="I342">
        <v>69</v>
      </c>
    </row>
    <row r="343" spans="1:9">
      <c r="A343" t="s">
        <v>374</v>
      </c>
      <c r="B343" t="s">
        <v>376</v>
      </c>
      <c r="C343">
        <v>16</v>
      </c>
      <c r="D343">
        <v>3</v>
      </c>
      <c r="E343">
        <v>1</v>
      </c>
      <c r="F343">
        <v>39</v>
      </c>
      <c r="G343">
        <v>9</v>
      </c>
      <c r="H343">
        <v>1</v>
      </c>
      <c r="I343">
        <v>1</v>
      </c>
    </row>
    <row r="344" spans="1:9">
      <c r="A344" t="s">
        <v>374</v>
      </c>
      <c r="B344" t="s">
        <v>377</v>
      </c>
      <c r="C344">
        <v>1</v>
      </c>
      <c r="D344">
        <v>2</v>
      </c>
      <c r="E344">
        <v>5</v>
      </c>
      <c r="F344">
        <v>2</v>
      </c>
      <c r="G344">
        <v>12</v>
      </c>
      <c r="H344">
        <v>1</v>
      </c>
      <c r="I344">
        <v>1</v>
      </c>
    </row>
    <row r="345" spans="1:9">
      <c r="A345" t="s">
        <v>374</v>
      </c>
      <c r="B345" t="s">
        <v>378</v>
      </c>
      <c r="C345">
        <v>17</v>
      </c>
      <c r="D345">
        <v>8</v>
      </c>
      <c r="E345">
        <v>30</v>
      </c>
      <c r="F345">
        <v>12</v>
      </c>
      <c r="G345">
        <v>21</v>
      </c>
      <c r="H345">
        <v>14</v>
      </c>
      <c r="I345">
        <v>11</v>
      </c>
    </row>
    <row r="346" spans="1:9">
      <c r="A346" t="s">
        <v>374</v>
      </c>
      <c r="B346" t="s">
        <v>379</v>
      </c>
      <c r="C346">
        <v>28</v>
      </c>
      <c r="D346">
        <v>12</v>
      </c>
      <c r="E346">
        <v>15</v>
      </c>
      <c r="F346">
        <v>14</v>
      </c>
      <c r="G346">
        <v>44</v>
      </c>
      <c r="H346">
        <v>10</v>
      </c>
      <c r="I346">
        <v>1</v>
      </c>
    </row>
    <row r="347" spans="1:9">
      <c r="A347" t="s">
        <v>374</v>
      </c>
      <c r="B347" t="s">
        <v>380</v>
      </c>
      <c r="C347">
        <v>9</v>
      </c>
      <c r="D347">
        <v>3</v>
      </c>
      <c r="E347">
        <v>9</v>
      </c>
      <c r="F347">
        <v>3</v>
      </c>
      <c r="G347">
        <v>13</v>
      </c>
      <c r="H347">
        <v>2</v>
      </c>
      <c r="I347">
        <v>0</v>
      </c>
    </row>
    <row r="348" spans="1:9">
      <c r="A348" t="s">
        <v>374</v>
      </c>
      <c r="B348" t="s">
        <v>381</v>
      </c>
      <c r="C348">
        <v>11</v>
      </c>
      <c r="D348">
        <v>4</v>
      </c>
      <c r="E348">
        <v>2</v>
      </c>
      <c r="F348">
        <v>4</v>
      </c>
      <c r="G348">
        <v>23</v>
      </c>
      <c r="H348">
        <v>7</v>
      </c>
      <c r="I348">
        <v>0</v>
      </c>
    </row>
    <row r="349" spans="1:9">
      <c r="A349" t="s">
        <v>374</v>
      </c>
      <c r="B349" t="s">
        <v>382</v>
      </c>
      <c r="C349">
        <v>17</v>
      </c>
      <c r="D349">
        <v>20</v>
      </c>
      <c r="E349">
        <v>4</v>
      </c>
      <c r="F349">
        <v>6</v>
      </c>
      <c r="G349">
        <v>14</v>
      </c>
      <c r="H349">
        <v>12</v>
      </c>
      <c r="I349">
        <v>11</v>
      </c>
    </row>
    <row r="350" spans="1:9">
      <c r="A350" t="s">
        <v>374</v>
      </c>
      <c r="B350" t="s">
        <v>383</v>
      </c>
      <c r="C350">
        <v>20</v>
      </c>
      <c r="D350">
        <v>8</v>
      </c>
      <c r="E350">
        <v>36</v>
      </c>
      <c r="F350">
        <v>90</v>
      </c>
      <c r="G350">
        <v>46</v>
      </c>
      <c r="H350">
        <v>15</v>
      </c>
      <c r="I350">
        <v>43</v>
      </c>
    </row>
    <row r="351" spans="1:9">
      <c r="A351" t="s">
        <v>374</v>
      </c>
      <c r="B351" t="s">
        <v>384</v>
      </c>
      <c r="C351">
        <v>61</v>
      </c>
      <c r="D351">
        <v>19</v>
      </c>
      <c r="E351">
        <v>28</v>
      </c>
      <c r="F351">
        <v>2</v>
      </c>
      <c r="G351">
        <v>23</v>
      </c>
      <c r="H351">
        <v>3</v>
      </c>
      <c r="I351">
        <v>10</v>
      </c>
    </row>
    <row r="352" spans="1:9">
      <c r="A352" t="s">
        <v>374</v>
      </c>
      <c r="B352" t="s">
        <v>385</v>
      </c>
      <c r="C352">
        <v>93</v>
      </c>
      <c r="D352">
        <v>1</v>
      </c>
      <c r="E352">
        <v>19</v>
      </c>
      <c r="F352">
        <v>60</v>
      </c>
      <c r="G352">
        <v>82</v>
      </c>
      <c r="H352">
        <v>8</v>
      </c>
      <c r="I352">
        <v>8</v>
      </c>
    </row>
    <row r="353" spans="1:9">
      <c r="A353" t="s">
        <v>374</v>
      </c>
      <c r="B353" t="s">
        <v>386</v>
      </c>
      <c r="C353">
        <v>1</v>
      </c>
      <c r="D353">
        <v>2</v>
      </c>
      <c r="E353">
        <v>2</v>
      </c>
      <c r="F353">
        <v>5</v>
      </c>
      <c r="G353">
        <v>22</v>
      </c>
      <c r="H353">
        <v>0</v>
      </c>
      <c r="I353">
        <v>0</v>
      </c>
    </row>
    <row r="354" spans="1:9">
      <c r="A354" t="s">
        <v>374</v>
      </c>
      <c r="B354" s="1" t="s">
        <v>456</v>
      </c>
      <c r="C354">
        <v>8</v>
      </c>
      <c r="D354">
        <v>3</v>
      </c>
      <c r="E354">
        <v>6</v>
      </c>
      <c r="F354">
        <v>4</v>
      </c>
      <c r="G354">
        <v>30</v>
      </c>
      <c r="H354">
        <v>0</v>
      </c>
      <c r="I354">
        <v>3</v>
      </c>
    </row>
    <row r="355" spans="1:9">
      <c r="A355" t="s">
        <v>374</v>
      </c>
      <c r="B355" t="s">
        <v>387</v>
      </c>
      <c r="C355">
        <v>39</v>
      </c>
      <c r="D355">
        <v>12</v>
      </c>
      <c r="E355">
        <v>8</v>
      </c>
      <c r="F355">
        <v>0</v>
      </c>
      <c r="G355">
        <v>27</v>
      </c>
      <c r="H355">
        <v>9</v>
      </c>
      <c r="I355">
        <v>6</v>
      </c>
    </row>
    <row r="356" spans="1:9">
      <c r="A356" t="s">
        <v>374</v>
      </c>
      <c r="B356" t="s">
        <v>388</v>
      </c>
      <c r="C356">
        <v>17</v>
      </c>
      <c r="D356">
        <v>3</v>
      </c>
      <c r="E356">
        <v>10</v>
      </c>
      <c r="F356">
        <v>6</v>
      </c>
      <c r="G356">
        <v>18</v>
      </c>
      <c r="H356">
        <v>9</v>
      </c>
      <c r="I356">
        <v>12</v>
      </c>
    </row>
    <row r="357" spans="1:9">
      <c r="A357" t="s">
        <v>374</v>
      </c>
      <c r="B357" t="s">
        <v>389</v>
      </c>
      <c r="C357">
        <v>16</v>
      </c>
      <c r="D357">
        <v>4</v>
      </c>
      <c r="E357">
        <v>24</v>
      </c>
      <c r="F357">
        <v>7</v>
      </c>
      <c r="G357">
        <v>45</v>
      </c>
      <c r="H357">
        <v>1</v>
      </c>
      <c r="I357">
        <v>2</v>
      </c>
    </row>
    <row r="358" spans="1:9">
      <c r="A358" t="s">
        <v>374</v>
      </c>
      <c r="B358" t="s">
        <v>390</v>
      </c>
      <c r="C358">
        <v>49</v>
      </c>
      <c r="D358">
        <v>15</v>
      </c>
      <c r="E358">
        <v>15</v>
      </c>
      <c r="F358">
        <v>8</v>
      </c>
      <c r="G358">
        <v>16</v>
      </c>
      <c r="H358">
        <v>4</v>
      </c>
      <c r="I358">
        <v>1</v>
      </c>
    </row>
    <row r="359" spans="1:9">
      <c r="A359" t="s">
        <v>374</v>
      </c>
      <c r="B359" t="s">
        <v>391</v>
      </c>
      <c r="C359">
        <v>66</v>
      </c>
      <c r="D359">
        <v>10</v>
      </c>
      <c r="E359">
        <v>4</v>
      </c>
      <c r="F359">
        <v>20</v>
      </c>
      <c r="G359">
        <v>16</v>
      </c>
      <c r="H359">
        <v>15</v>
      </c>
      <c r="I359">
        <v>5</v>
      </c>
    </row>
    <row r="360" spans="1:9">
      <c r="A360" t="s">
        <v>374</v>
      </c>
      <c r="B360" t="s">
        <v>392</v>
      </c>
      <c r="C360">
        <v>0</v>
      </c>
      <c r="D360">
        <v>0</v>
      </c>
      <c r="E360">
        <v>0</v>
      </c>
      <c r="F360">
        <v>0</v>
      </c>
      <c r="G360">
        <v>0</v>
      </c>
      <c r="H360">
        <v>0</v>
      </c>
      <c r="I360">
        <v>1</v>
      </c>
    </row>
    <row r="361" spans="1:9">
      <c r="A361" t="s">
        <v>374</v>
      </c>
      <c r="B361" t="s">
        <v>393</v>
      </c>
      <c r="C361">
        <v>10</v>
      </c>
      <c r="D361">
        <v>5</v>
      </c>
      <c r="E361">
        <v>3</v>
      </c>
      <c r="F361">
        <v>7</v>
      </c>
      <c r="G361">
        <v>6</v>
      </c>
      <c r="H361">
        <v>10</v>
      </c>
      <c r="I361">
        <v>2</v>
      </c>
    </row>
    <row r="362" spans="1:9">
      <c r="A362" t="s">
        <v>374</v>
      </c>
      <c r="B362" t="s">
        <v>394</v>
      </c>
      <c r="C362">
        <v>48</v>
      </c>
      <c r="D362">
        <v>10</v>
      </c>
      <c r="E362">
        <v>13</v>
      </c>
      <c r="F362">
        <v>24</v>
      </c>
      <c r="G362">
        <v>27</v>
      </c>
      <c r="H362">
        <v>7</v>
      </c>
      <c r="I362">
        <v>5</v>
      </c>
    </row>
    <row r="363" spans="1:9">
      <c r="A363" t="s">
        <v>374</v>
      </c>
      <c r="B363" t="s">
        <v>395</v>
      </c>
      <c r="C363">
        <v>38</v>
      </c>
      <c r="D363">
        <v>32</v>
      </c>
      <c r="E363">
        <v>5</v>
      </c>
      <c r="F363">
        <v>14</v>
      </c>
      <c r="G363">
        <v>24</v>
      </c>
      <c r="H363">
        <v>16</v>
      </c>
      <c r="I363">
        <v>11</v>
      </c>
    </row>
    <row r="364" spans="1:9">
      <c r="A364" t="s">
        <v>374</v>
      </c>
      <c r="B364" t="s">
        <v>396</v>
      </c>
      <c r="C364">
        <v>9</v>
      </c>
      <c r="D364">
        <v>2</v>
      </c>
      <c r="E364">
        <v>0</v>
      </c>
      <c r="F364">
        <v>11</v>
      </c>
      <c r="G364">
        <v>20</v>
      </c>
      <c r="H364">
        <v>0</v>
      </c>
      <c r="I364">
        <v>2</v>
      </c>
    </row>
    <row r="365" spans="1:9">
      <c r="A365" t="s">
        <v>374</v>
      </c>
      <c r="B365" t="s">
        <v>397</v>
      </c>
      <c r="C365">
        <v>31</v>
      </c>
      <c r="D365">
        <v>2</v>
      </c>
      <c r="E365">
        <v>9</v>
      </c>
      <c r="F365">
        <v>23</v>
      </c>
      <c r="G365">
        <v>17</v>
      </c>
      <c r="H365">
        <v>0</v>
      </c>
      <c r="I365">
        <v>6</v>
      </c>
    </row>
    <row r="366" spans="1:9">
      <c r="A366" t="s">
        <v>374</v>
      </c>
      <c r="B366" t="s">
        <v>398</v>
      </c>
      <c r="C366">
        <v>26</v>
      </c>
      <c r="D366">
        <v>2</v>
      </c>
      <c r="E366">
        <v>7</v>
      </c>
      <c r="F366">
        <v>7</v>
      </c>
      <c r="G366">
        <v>29</v>
      </c>
      <c r="H366">
        <v>4</v>
      </c>
      <c r="I366">
        <v>10</v>
      </c>
    </row>
    <row r="367" spans="1:9">
      <c r="A367" t="s">
        <v>374</v>
      </c>
      <c r="B367" t="s">
        <v>399</v>
      </c>
      <c r="C367">
        <v>6</v>
      </c>
      <c r="D367">
        <v>5</v>
      </c>
      <c r="E367">
        <v>1</v>
      </c>
      <c r="F367">
        <v>30</v>
      </c>
      <c r="G367">
        <v>7</v>
      </c>
      <c r="H367">
        <v>0</v>
      </c>
      <c r="I367">
        <v>0</v>
      </c>
    </row>
    <row r="368" spans="1:9">
      <c r="A368" t="s">
        <v>374</v>
      </c>
      <c r="B368" t="s">
        <v>400</v>
      </c>
      <c r="C368">
        <v>25</v>
      </c>
      <c r="D368">
        <v>24</v>
      </c>
      <c r="E368">
        <v>8</v>
      </c>
      <c r="F368">
        <v>4</v>
      </c>
      <c r="G368">
        <v>30</v>
      </c>
      <c r="H368">
        <v>10</v>
      </c>
      <c r="I368">
        <v>4</v>
      </c>
    </row>
    <row r="369" spans="1:9">
      <c r="A369" t="s">
        <v>374</v>
      </c>
      <c r="B369" s="1" t="s">
        <v>458</v>
      </c>
      <c r="C369">
        <v>21</v>
      </c>
      <c r="D369">
        <v>13</v>
      </c>
      <c r="E369">
        <v>8</v>
      </c>
      <c r="F369">
        <v>2</v>
      </c>
      <c r="G369">
        <v>13</v>
      </c>
      <c r="H369">
        <v>5</v>
      </c>
      <c r="I369">
        <v>8</v>
      </c>
    </row>
    <row r="370" spans="1:9">
      <c r="A370" t="s">
        <v>374</v>
      </c>
      <c r="B370" s="1" t="s">
        <v>459</v>
      </c>
      <c r="C370">
        <v>1</v>
      </c>
      <c r="D370">
        <v>7</v>
      </c>
      <c r="E370">
        <v>0</v>
      </c>
      <c r="F370">
        <v>0</v>
      </c>
      <c r="G370">
        <v>4</v>
      </c>
      <c r="H370">
        <v>0</v>
      </c>
      <c r="I370">
        <v>0</v>
      </c>
    </row>
    <row r="371" spans="1:9">
      <c r="A371" t="s">
        <v>374</v>
      </c>
      <c r="B371" t="s">
        <v>401</v>
      </c>
      <c r="C371">
        <v>3</v>
      </c>
      <c r="D371">
        <v>4</v>
      </c>
      <c r="E371">
        <v>4</v>
      </c>
      <c r="F371">
        <v>0</v>
      </c>
      <c r="G371">
        <v>5</v>
      </c>
      <c r="H371">
        <v>1</v>
      </c>
      <c r="I371">
        <v>1</v>
      </c>
    </row>
    <row r="372" spans="1:9">
      <c r="A372" t="s">
        <v>374</v>
      </c>
      <c r="B372" t="s">
        <v>402</v>
      </c>
      <c r="C372">
        <v>8</v>
      </c>
      <c r="D372">
        <v>10</v>
      </c>
      <c r="E372">
        <v>1</v>
      </c>
      <c r="F372">
        <v>39</v>
      </c>
      <c r="G372">
        <v>8</v>
      </c>
      <c r="H372">
        <v>2</v>
      </c>
      <c r="I372">
        <v>17</v>
      </c>
    </row>
    <row r="373" spans="1:9">
      <c r="A373" t="s">
        <v>374</v>
      </c>
      <c r="B373" t="s">
        <v>403</v>
      </c>
      <c r="C373">
        <v>13</v>
      </c>
      <c r="D373">
        <v>8</v>
      </c>
      <c r="E373">
        <v>4</v>
      </c>
      <c r="F373">
        <v>0</v>
      </c>
      <c r="G373">
        <v>6</v>
      </c>
      <c r="H373">
        <v>1</v>
      </c>
      <c r="I373">
        <v>0</v>
      </c>
    </row>
    <row r="374" spans="1:9">
      <c r="A374" t="s">
        <v>374</v>
      </c>
      <c r="B374" t="s">
        <v>404</v>
      </c>
      <c r="C374">
        <v>19</v>
      </c>
      <c r="D374">
        <v>8</v>
      </c>
      <c r="E374">
        <v>2</v>
      </c>
      <c r="F374">
        <v>8</v>
      </c>
      <c r="G374">
        <v>22</v>
      </c>
      <c r="H374">
        <v>0</v>
      </c>
      <c r="I374">
        <v>0</v>
      </c>
    </row>
    <row r="375" spans="1:9">
      <c r="A375" t="s">
        <v>374</v>
      </c>
      <c r="B375" t="s">
        <v>405</v>
      </c>
      <c r="C375">
        <v>5</v>
      </c>
      <c r="D375">
        <v>0</v>
      </c>
      <c r="E375">
        <v>0</v>
      </c>
      <c r="F375">
        <v>0</v>
      </c>
      <c r="G375">
        <v>0</v>
      </c>
      <c r="H375">
        <v>0</v>
      </c>
      <c r="I375">
        <v>1</v>
      </c>
    </row>
    <row r="376" spans="1:9">
      <c r="A376" t="s">
        <v>374</v>
      </c>
      <c r="B376" t="s">
        <v>406</v>
      </c>
      <c r="C376">
        <v>2</v>
      </c>
      <c r="D376">
        <v>0</v>
      </c>
      <c r="E376">
        <v>0</v>
      </c>
      <c r="F376">
        <v>0</v>
      </c>
      <c r="G376">
        <v>1</v>
      </c>
      <c r="H376">
        <v>1</v>
      </c>
      <c r="I376">
        <v>0</v>
      </c>
    </row>
    <row r="377" spans="1:9">
      <c r="A377" t="s">
        <v>374</v>
      </c>
      <c r="B377" t="s">
        <v>407</v>
      </c>
      <c r="C377">
        <v>15</v>
      </c>
      <c r="D377">
        <v>3</v>
      </c>
      <c r="E377">
        <v>0</v>
      </c>
      <c r="F377">
        <v>12</v>
      </c>
      <c r="G377">
        <v>4</v>
      </c>
      <c r="H377">
        <v>6</v>
      </c>
      <c r="I377">
        <v>0</v>
      </c>
    </row>
    <row r="378" spans="1:9">
      <c r="A378" t="s">
        <v>374</v>
      </c>
      <c r="B378" t="s">
        <v>408</v>
      </c>
      <c r="C378">
        <v>76</v>
      </c>
      <c r="D378">
        <v>18</v>
      </c>
      <c r="E378">
        <v>6</v>
      </c>
      <c r="F378">
        <v>32</v>
      </c>
      <c r="G378">
        <v>27</v>
      </c>
      <c r="H378">
        <v>2</v>
      </c>
      <c r="I378">
        <v>3</v>
      </c>
    </row>
    <row r="379" spans="1:9">
      <c r="A379" t="s">
        <v>374</v>
      </c>
      <c r="B379" t="s">
        <v>409</v>
      </c>
      <c r="C379">
        <v>33</v>
      </c>
      <c r="D379">
        <v>4</v>
      </c>
      <c r="E379">
        <v>3</v>
      </c>
      <c r="F379">
        <v>7</v>
      </c>
      <c r="G379">
        <v>21</v>
      </c>
      <c r="H379">
        <v>6</v>
      </c>
      <c r="I379">
        <v>4</v>
      </c>
    </row>
    <row r="380" spans="1:9">
      <c r="A380" t="s">
        <v>374</v>
      </c>
      <c r="B380" t="s">
        <v>410</v>
      </c>
      <c r="C380">
        <v>49</v>
      </c>
      <c r="D380">
        <v>10</v>
      </c>
      <c r="E380">
        <v>10</v>
      </c>
      <c r="F380">
        <v>13</v>
      </c>
      <c r="G380">
        <v>19</v>
      </c>
      <c r="H380">
        <v>5</v>
      </c>
      <c r="I380">
        <v>0</v>
      </c>
    </row>
    <row r="381" spans="1:9">
      <c r="A381" t="s">
        <v>374</v>
      </c>
      <c r="B381" t="s">
        <v>411</v>
      </c>
      <c r="C381">
        <v>47</v>
      </c>
      <c r="D381">
        <v>17</v>
      </c>
      <c r="E381">
        <v>4</v>
      </c>
      <c r="F381">
        <v>4</v>
      </c>
      <c r="G381">
        <v>26</v>
      </c>
      <c r="H381">
        <v>2</v>
      </c>
      <c r="I381">
        <v>0</v>
      </c>
    </row>
    <row r="382" spans="1:9">
      <c r="A382" t="s">
        <v>374</v>
      </c>
      <c r="B382" t="s">
        <v>412</v>
      </c>
      <c r="C382">
        <v>16</v>
      </c>
      <c r="D382">
        <v>3</v>
      </c>
      <c r="E382">
        <v>2</v>
      </c>
      <c r="F382">
        <v>8</v>
      </c>
      <c r="G382">
        <v>4</v>
      </c>
      <c r="H382">
        <v>3</v>
      </c>
      <c r="I382">
        <v>0</v>
      </c>
    </row>
    <row r="383" spans="1:9">
      <c r="A383" t="s">
        <v>374</v>
      </c>
      <c r="B383" t="s">
        <v>413</v>
      </c>
      <c r="C383">
        <v>63</v>
      </c>
      <c r="D383">
        <v>7</v>
      </c>
      <c r="E383">
        <v>20</v>
      </c>
      <c r="F383">
        <v>12</v>
      </c>
      <c r="G383">
        <v>19</v>
      </c>
      <c r="H383">
        <v>15</v>
      </c>
      <c r="I383">
        <v>13</v>
      </c>
    </row>
    <row r="384" spans="1:9">
      <c r="A384" t="s">
        <v>374</v>
      </c>
      <c r="B384" t="s">
        <v>414</v>
      </c>
      <c r="C384">
        <v>7</v>
      </c>
      <c r="D384">
        <v>2</v>
      </c>
      <c r="E384">
        <v>3</v>
      </c>
      <c r="F384">
        <v>36</v>
      </c>
      <c r="G384">
        <v>2</v>
      </c>
      <c r="H384">
        <v>27</v>
      </c>
      <c r="I384">
        <v>1</v>
      </c>
    </row>
    <row r="385" spans="1:9">
      <c r="A385" t="s">
        <v>374</v>
      </c>
      <c r="B385" t="s">
        <v>415</v>
      </c>
      <c r="C385">
        <v>1</v>
      </c>
      <c r="D385">
        <v>0</v>
      </c>
      <c r="E385">
        <v>0</v>
      </c>
      <c r="F385">
        <v>0</v>
      </c>
      <c r="G385">
        <v>1</v>
      </c>
      <c r="H385">
        <v>0</v>
      </c>
      <c r="I385">
        <v>0</v>
      </c>
    </row>
    <row r="386" spans="1:9">
      <c r="A386" s="1" t="s">
        <v>464</v>
      </c>
      <c r="B386" t="s">
        <v>416</v>
      </c>
      <c r="C386">
        <v>229</v>
      </c>
      <c r="D386">
        <v>51</v>
      </c>
      <c r="E386">
        <v>103</v>
      </c>
      <c r="F386">
        <v>3</v>
      </c>
      <c r="G386">
        <v>40</v>
      </c>
      <c r="H386">
        <v>12</v>
      </c>
      <c r="I386">
        <v>67</v>
      </c>
    </row>
    <row r="387" spans="1:9">
      <c r="A387" t="s">
        <v>464</v>
      </c>
      <c r="B387" t="s">
        <v>417</v>
      </c>
      <c r="C387">
        <v>149</v>
      </c>
      <c r="D387">
        <v>34</v>
      </c>
      <c r="E387">
        <v>99</v>
      </c>
      <c r="F387">
        <v>8</v>
      </c>
      <c r="G387">
        <v>25</v>
      </c>
      <c r="H387">
        <v>97</v>
      </c>
      <c r="I387">
        <v>47</v>
      </c>
    </row>
    <row r="388" spans="1:9">
      <c r="A388" t="s">
        <v>464</v>
      </c>
      <c r="B388" t="s">
        <v>418</v>
      </c>
      <c r="C388">
        <v>10</v>
      </c>
      <c r="D388">
        <v>7</v>
      </c>
      <c r="E388">
        <v>16</v>
      </c>
      <c r="F388">
        <v>2</v>
      </c>
      <c r="G388">
        <v>7</v>
      </c>
      <c r="H388">
        <v>3</v>
      </c>
      <c r="I388">
        <v>13</v>
      </c>
    </row>
    <row r="389" spans="1:9">
      <c r="A389" t="s">
        <v>464</v>
      </c>
      <c r="B389" t="s">
        <v>419</v>
      </c>
      <c r="C389">
        <v>20</v>
      </c>
      <c r="D389">
        <v>2</v>
      </c>
      <c r="E389">
        <v>1</v>
      </c>
      <c r="F389">
        <v>3</v>
      </c>
      <c r="G389">
        <v>5</v>
      </c>
      <c r="H389">
        <v>8</v>
      </c>
      <c r="I389">
        <v>0</v>
      </c>
    </row>
    <row r="390" spans="1:9">
      <c r="A390" t="s">
        <v>464</v>
      </c>
      <c r="B390" t="s">
        <v>420</v>
      </c>
      <c r="C390">
        <v>11</v>
      </c>
      <c r="D390">
        <v>7</v>
      </c>
      <c r="E390">
        <v>1</v>
      </c>
      <c r="F390">
        <v>3</v>
      </c>
      <c r="G390">
        <v>6</v>
      </c>
      <c r="H390">
        <v>4</v>
      </c>
      <c r="I390">
        <v>1</v>
      </c>
    </row>
    <row r="391" spans="1:9">
      <c r="A391" t="s">
        <v>464</v>
      </c>
      <c r="B391" t="s">
        <v>421</v>
      </c>
      <c r="C391">
        <v>11</v>
      </c>
      <c r="D391">
        <v>3</v>
      </c>
      <c r="E391">
        <v>7</v>
      </c>
      <c r="F391">
        <v>0</v>
      </c>
      <c r="G391">
        <v>1</v>
      </c>
      <c r="H391">
        <v>2</v>
      </c>
      <c r="I391">
        <v>0</v>
      </c>
    </row>
    <row r="392" spans="1:9">
      <c r="A392" t="s">
        <v>464</v>
      </c>
      <c r="B392" t="s">
        <v>422</v>
      </c>
      <c r="C392">
        <v>12</v>
      </c>
      <c r="D392">
        <v>8</v>
      </c>
      <c r="E392">
        <v>9</v>
      </c>
      <c r="F392">
        <v>2</v>
      </c>
      <c r="G392">
        <v>3</v>
      </c>
      <c r="H392">
        <v>2</v>
      </c>
      <c r="I392">
        <v>6</v>
      </c>
    </row>
    <row r="393" spans="1:9">
      <c r="A393" t="s">
        <v>464</v>
      </c>
      <c r="B393" t="s">
        <v>423</v>
      </c>
      <c r="C393">
        <v>32</v>
      </c>
      <c r="D393">
        <v>1</v>
      </c>
      <c r="E393">
        <v>32</v>
      </c>
      <c r="F393">
        <v>28</v>
      </c>
      <c r="G393">
        <v>21</v>
      </c>
      <c r="H393">
        <v>1</v>
      </c>
      <c r="I393">
        <v>14</v>
      </c>
    </row>
    <row r="394" spans="1:9">
      <c r="A394" t="s">
        <v>464</v>
      </c>
      <c r="B394" t="s">
        <v>424</v>
      </c>
      <c r="C394">
        <v>9</v>
      </c>
      <c r="D394">
        <v>1</v>
      </c>
      <c r="E394">
        <v>4</v>
      </c>
      <c r="F394">
        <v>11</v>
      </c>
      <c r="G394">
        <v>21</v>
      </c>
      <c r="H394">
        <v>0</v>
      </c>
      <c r="I394">
        <v>0</v>
      </c>
    </row>
    <row r="395" spans="1:9">
      <c r="A395" t="s">
        <v>464</v>
      </c>
      <c r="B395" t="s">
        <v>425</v>
      </c>
      <c r="C395">
        <v>26</v>
      </c>
      <c r="D395">
        <v>3</v>
      </c>
      <c r="E395">
        <v>16</v>
      </c>
      <c r="F395">
        <v>3</v>
      </c>
      <c r="G395">
        <v>24</v>
      </c>
      <c r="H395">
        <v>10</v>
      </c>
      <c r="I395">
        <v>0</v>
      </c>
    </row>
    <row r="396" spans="1:9">
      <c r="A396" t="s">
        <v>464</v>
      </c>
      <c r="B396" t="s">
        <v>426</v>
      </c>
      <c r="C396">
        <v>86</v>
      </c>
      <c r="D396">
        <v>3</v>
      </c>
      <c r="E396">
        <v>18</v>
      </c>
      <c r="F396">
        <v>4</v>
      </c>
      <c r="G396">
        <v>5</v>
      </c>
      <c r="H396">
        <v>1</v>
      </c>
      <c r="I396">
        <v>28</v>
      </c>
    </row>
    <row r="397" spans="1:9">
      <c r="A397" t="s">
        <v>464</v>
      </c>
      <c r="B397" t="s">
        <v>427</v>
      </c>
      <c r="C397">
        <v>11</v>
      </c>
      <c r="D397">
        <v>5</v>
      </c>
      <c r="E397">
        <v>0</v>
      </c>
      <c r="F397">
        <v>0</v>
      </c>
      <c r="G397">
        <v>0</v>
      </c>
      <c r="H397">
        <v>0</v>
      </c>
      <c r="I397">
        <v>0</v>
      </c>
    </row>
    <row r="398" spans="1:9">
      <c r="A398" t="s">
        <v>464</v>
      </c>
      <c r="B398" t="s">
        <v>428</v>
      </c>
      <c r="C398">
        <v>13</v>
      </c>
      <c r="D398">
        <v>1</v>
      </c>
      <c r="E398">
        <v>1</v>
      </c>
      <c r="F398">
        <v>4</v>
      </c>
      <c r="G398">
        <v>4</v>
      </c>
      <c r="H398">
        <v>1</v>
      </c>
      <c r="I398">
        <v>0</v>
      </c>
    </row>
    <row r="399" spans="1:9">
      <c r="A399" t="s">
        <v>464</v>
      </c>
      <c r="B399" t="s">
        <v>429</v>
      </c>
      <c r="C399">
        <v>12</v>
      </c>
      <c r="D399">
        <v>6</v>
      </c>
      <c r="E399">
        <v>0</v>
      </c>
      <c r="F399">
        <v>0</v>
      </c>
      <c r="G399">
        <v>1</v>
      </c>
      <c r="H399">
        <v>0</v>
      </c>
      <c r="I399">
        <v>1</v>
      </c>
    </row>
    <row r="400" spans="1:9">
      <c r="A400" t="s">
        <v>464</v>
      </c>
      <c r="B400" t="s">
        <v>430</v>
      </c>
      <c r="C400">
        <v>2</v>
      </c>
      <c r="D400">
        <v>0</v>
      </c>
      <c r="E400">
        <v>0</v>
      </c>
      <c r="F400">
        <v>0</v>
      </c>
      <c r="G400">
        <v>1</v>
      </c>
      <c r="H400">
        <v>0</v>
      </c>
      <c r="I400">
        <v>0</v>
      </c>
    </row>
    <row r="401" spans="1:9">
      <c r="A401" t="s">
        <v>464</v>
      </c>
      <c r="B401" t="s">
        <v>431</v>
      </c>
      <c r="C401">
        <v>86</v>
      </c>
      <c r="D401">
        <v>17</v>
      </c>
      <c r="E401">
        <v>12</v>
      </c>
      <c r="F401">
        <v>6</v>
      </c>
      <c r="G401">
        <v>12</v>
      </c>
      <c r="H401">
        <v>1</v>
      </c>
      <c r="I401">
        <v>5</v>
      </c>
    </row>
    <row r="402" spans="1:9">
      <c r="A402" t="s">
        <v>464</v>
      </c>
      <c r="B402" t="s">
        <v>432</v>
      </c>
      <c r="C402">
        <v>88</v>
      </c>
      <c r="D402">
        <v>15</v>
      </c>
      <c r="E402">
        <v>82</v>
      </c>
      <c r="F402">
        <v>40</v>
      </c>
      <c r="G402">
        <v>77</v>
      </c>
      <c r="H402">
        <v>18</v>
      </c>
      <c r="I402">
        <v>36</v>
      </c>
    </row>
    <row r="403" spans="1:9">
      <c r="A403" t="s">
        <v>464</v>
      </c>
      <c r="B403" t="s">
        <v>433</v>
      </c>
      <c r="C403">
        <v>15</v>
      </c>
      <c r="D403">
        <v>10</v>
      </c>
      <c r="E403">
        <v>3</v>
      </c>
      <c r="F403">
        <v>11</v>
      </c>
      <c r="G403">
        <v>4</v>
      </c>
      <c r="H403">
        <v>3</v>
      </c>
      <c r="I403">
        <v>0</v>
      </c>
    </row>
    <row r="404" spans="1:9">
      <c r="A404" t="s">
        <v>464</v>
      </c>
      <c r="B404" t="s">
        <v>434</v>
      </c>
      <c r="C404">
        <v>21</v>
      </c>
      <c r="D404">
        <v>5</v>
      </c>
      <c r="E404">
        <v>8</v>
      </c>
      <c r="F404">
        <v>8</v>
      </c>
      <c r="G404">
        <v>4</v>
      </c>
      <c r="H404">
        <v>0</v>
      </c>
      <c r="I404">
        <v>1</v>
      </c>
    </row>
    <row r="405" spans="1:9">
      <c r="A405" t="s">
        <v>464</v>
      </c>
      <c r="B405" t="s">
        <v>435</v>
      </c>
      <c r="C405">
        <v>3</v>
      </c>
      <c r="D405">
        <v>0</v>
      </c>
      <c r="E405">
        <v>0</v>
      </c>
      <c r="F405">
        <v>0</v>
      </c>
      <c r="G405">
        <v>2</v>
      </c>
      <c r="H405">
        <v>1</v>
      </c>
      <c r="I405">
        <v>1</v>
      </c>
    </row>
    <row r="406" spans="1:9">
      <c r="A406" t="s">
        <v>464</v>
      </c>
      <c r="B406" s="1" t="s">
        <v>460</v>
      </c>
      <c r="C406">
        <v>27</v>
      </c>
      <c r="D406">
        <v>4</v>
      </c>
      <c r="E406">
        <v>4</v>
      </c>
      <c r="F406">
        <v>47</v>
      </c>
      <c r="G406">
        <v>1</v>
      </c>
      <c r="H406">
        <v>3</v>
      </c>
      <c r="I406">
        <v>1</v>
      </c>
    </row>
    <row r="407" spans="1:9">
      <c r="A407" t="s">
        <v>464</v>
      </c>
      <c r="B407" t="s">
        <v>436</v>
      </c>
      <c r="C407">
        <v>4</v>
      </c>
      <c r="D407">
        <v>5</v>
      </c>
      <c r="E407">
        <v>0</v>
      </c>
      <c r="F407">
        <v>0</v>
      </c>
      <c r="G407">
        <v>1</v>
      </c>
      <c r="H407">
        <v>0</v>
      </c>
      <c r="I407">
        <v>0</v>
      </c>
    </row>
    <row r="408" spans="1:9">
      <c r="A408" t="s">
        <v>464</v>
      </c>
      <c r="B408" t="s">
        <v>437</v>
      </c>
      <c r="C408">
        <v>18</v>
      </c>
      <c r="D408">
        <v>7</v>
      </c>
      <c r="E408">
        <v>4</v>
      </c>
      <c r="F408">
        <v>14</v>
      </c>
      <c r="G408">
        <v>5</v>
      </c>
      <c r="H408">
        <v>13</v>
      </c>
      <c r="I408">
        <v>2</v>
      </c>
    </row>
    <row r="409" spans="1:9">
      <c r="A409" t="s">
        <v>464</v>
      </c>
      <c r="B409" t="s">
        <v>438</v>
      </c>
      <c r="C409">
        <v>6</v>
      </c>
      <c r="D409">
        <v>10</v>
      </c>
      <c r="E409">
        <v>2</v>
      </c>
      <c r="F409">
        <v>2</v>
      </c>
      <c r="G409">
        <v>1</v>
      </c>
      <c r="H409">
        <v>0</v>
      </c>
      <c r="I409">
        <v>0</v>
      </c>
    </row>
    <row r="410" spans="1:9">
      <c r="A410" s="1" t="s">
        <v>465</v>
      </c>
      <c r="B410" s="1" t="s">
        <v>439</v>
      </c>
      <c r="C410">
        <v>1</v>
      </c>
      <c r="D410">
        <v>3</v>
      </c>
      <c r="E410">
        <v>0</v>
      </c>
      <c r="F410">
        <v>0</v>
      </c>
      <c r="G410">
        <v>1</v>
      </c>
      <c r="H410">
        <v>0</v>
      </c>
      <c r="I410">
        <v>5</v>
      </c>
    </row>
    <row r="411" spans="1:9">
      <c r="A411" t="s">
        <v>465</v>
      </c>
      <c r="B411" s="1" t="s">
        <v>440</v>
      </c>
      <c r="C411">
        <v>32</v>
      </c>
      <c r="D411">
        <v>5</v>
      </c>
      <c r="E411">
        <v>11</v>
      </c>
      <c r="F411">
        <v>29</v>
      </c>
      <c r="G411">
        <v>9</v>
      </c>
      <c r="H411">
        <v>4</v>
      </c>
      <c r="I411">
        <v>5</v>
      </c>
    </row>
    <row r="412" spans="1:9">
      <c r="A412" t="s">
        <v>465</v>
      </c>
      <c r="B412" s="1" t="s">
        <v>441</v>
      </c>
      <c r="C412">
        <v>37</v>
      </c>
      <c r="D412">
        <v>4</v>
      </c>
      <c r="E412">
        <v>4</v>
      </c>
      <c r="F412">
        <v>2</v>
      </c>
      <c r="G412">
        <v>3</v>
      </c>
      <c r="H412">
        <v>0</v>
      </c>
      <c r="I412">
        <v>0</v>
      </c>
    </row>
    <row r="413" spans="1:9">
      <c r="A413" t="s">
        <v>465</v>
      </c>
      <c r="B413" s="1" t="s">
        <v>442</v>
      </c>
      <c r="C413">
        <v>1</v>
      </c>
      <c r="D413">
        <v>2</v>
      </c>
      <c r="E413">
        <v>0</v>
      </c>
      <c r="F413">
        <v>0</v>
      </c>
      <c r="G413">
        <v>1</v>
      </c>
      <c r="H413">
        <v>0</v>
      </c>
      <c r="I413">
        <v>4</v>
      </c>
    </row>
    <row r="414" spans="1:9">
      <c r="A414" t="s">
        <v>465</v>
      </c>
      <c r="B414" s="1" t="s">
        <v>443</v>
      </c>
      <c r="C414">
        <v>103</v>
      </c>
      <c r="D414">
        <v>21</v>
      </c>
      <c r="E414">
        <v>8</v>
      </c>
      <c r="F414">
        <v>38</v>
      </c>
      <c r="G414">
        <v>39</v>
      </c>
      <c r="H414">
        <v>6</v>
      </c>
      <c r="I414">
        <v>0</v>
      </c>
    </row>
    <row r="415" spans="1:9">
      <c r="A415" t="s">
        <v>465</v>
      </c>
      <c r="B415" s="1" t="s">
        <v>444</v>
      </c>
      <c r="C415">
        <v>1</v>
      </c>
      <c r="D415">
        <v>0</v>
      </c>
      <c r="E415">
        <v>0</v>
      </c>
      <c r="F415">
        <v>0</v>
      </c>
      <c r="G415">
        <v>1</v>
      </c>
      <c r="H415">
        <v>0</v>
      </c>
      <c r="I415">
        <v>0</v>
      </c>
    </row>
    <row r="416" spans="1:9">
      <c r="A416" t="s">
        <v>465</v>
      </c>
      <c r="B416" s="1" t="s">
        <v>445</v>
      </c>
      <c r="C416">
        <v>8</v>
      </c>
      <c r="D416">
        <v>0</v>
      </c>
      <c r="E416">
        <v>0</v>
      </c>
      <c r="F416">
        <v>0</v>
      </c>
      <c r="G416">
        <v>0</v>
      </c>
      <c r="H416">
        <v>0</v>
      </c>
      <c r="I416">
        <v>0</v>
      </c>
    </row>
    <row r="417" spans="1:9">
      <c r="A417" t="s">
        <v>465</v>
      </c>
      <c r="B417" s="1" t="s">
        <v>446</v>
      </c>
      <c r="C417">
        <v>6</v>
      </c>
      <c r="D417">
        <v>4</v>
      </c>
      <c r="E417">
        <v>1</v>
      </c>
      <c r="F417">
        <v>0</v>
      </c>
      <c r="G417">
        <v>1</v>
      </c>
      <c r="H417">
        <v>0</v>
      </c>
      <c r="I417">
        <v>0</v>
      </c>
    </row>
    <row r="418" spans="1:9">
      <c r="A418" t="s">
        <v>465</v>
      </c>
      <c r="B418" s="1" t="s">
        <v>447</v>
      </c>
      <c r="C418">
        <v>1</v>
      </c>
      <c r="D418">
        <v>5</v>
      </c>
      <c r="E418">
        <v>0</v>
      </c>
      <c r="F418">
        <v>2</v>
      </c>
      <c r="G418">
        <v>0</v>
      </c>
      <c r="H418">
        <v>0</v>
      </c>
      <c r="I418">
        <v>0</v>
      </c>
    </row>
    <row r="419" spans="1:9">
      <c r="A419" t="s">
        <v>465</v>
      </c>
      <c r="B419" s="1" t="s">
        <v>448</v>
      </c>
      <c r="C419">
        <v>2</v>
      </c>
      <c r="D419">
        <v>2</v>
      </c>
      <c r="E419">
        <v>0</v>
      </c>
      <c r="F419">
        <v>1</v>
      </c>
      <c r="G419">
        <v>2</v>
      </c>
      <c r="H419">
        <v>0</v>
      </c>
      <c r="I419">
        <v>3</v>
      </c>
    </row>
    <row r="420" spans="1:9">
      <c r="A420" t="s">
        <v>465</v>
      </c>
      <c r="B420" s="1" t="s">
        <v>449</v>
      </c>
      <c r="C420">
        <v>6</v>
      </c>
      <c r="D420">
        <v>3</v>
      </c>
      <c r="E420">
        <v>3</v>
      </c>
      <c r="F420">
        <v>17</v>
      </c>
      <c r="G420">
        <v>9</v>
      </c>
      <c r="H420">
        <v>5</v>
      </c>
      <c r="I420">
        <v>0</v>
      </c>
    </row>
    <row r="421" spans="1:9">
      <c r="A421" t="s">
        <v>465</v>
      </c>
      <c r="B421" s="1" t="s">
        <v>450</v>
      </c>
      <c r="C421">
        <v>13</v>
      </c>
      <c r="D421">
        <v>6</v>
      </c>
      <c r="E421">
        <v>4</v>
      </c>
      <c r="F421">
        <v>0</v>
      </c>
      <c r="G421">
        <v>1</v>
      </c>
      <c r="H421">
        <v>0</v>
      </c>
      <c r="I421">
        <v>0</v>
      </c>
    </row>
    <row r="422" spans="1:9">
      <c r="A422" t="s">
        <v>465</v>
      </c>
      <c r="B422" s="1" t="s">
        <v>451</v>
      </c>
      <c r="C422">
        <v>1</v>
      </c>
      <c r="D422">
        <v>5</v>
      </c>
      <c r="E422">
        <v>0</v>
      </c>
      <c r="F422">
        <v>1</v>
      </c>
      <c r="G422">
        <v>1</v>
      </c>
      <c r="H422">
        <v>0</v>
      </c>
      <c r="I422">
        <v>1</v>
      </c>
    </row>
    <row r="423" spans="1:9">
      <c r="A423" t="s">
        <v>465</v>
      </c>
      <c r="B423" s="1" t="s">
        <v>452</v>
      </c>
      <c r="C423">
        <v>7</v>
      </c>
      <c r="D423">
        <v>0</v>
      </c>
      <c r="E423">
        <v>2</v>
      </c>
      <c r="F423">
        <v>0</v>
      </c>
      <c r="G423">
        <v>0</v>
      </c>
      <c r="H423">
        <v>0</v>
      </c>
      <c r="I423">
        <v>2</v>
      </c>
    </row>
    <row r="424" spans="1:9">
      <c r="A424" t="s">
        <v>465</v>
      </c>
      <c r="B424" s="1" t="s">
        <v>453</v>
      </c>
      <c r="C424">
        <v>19</v>
      </c>
      <c r="D424">
        <v>4</v>
      </c>
      <c r="E424">
        <v>13</v>
      </c>
      <c r="F424">
        <v>7</v>
      </c>
      <c r="G424">
        <v>8</v>
      </c>
      <c r="H424">
        <v>13</v>
      </c>
      <c r="I424">
        <v>1</v>
      </c>
    </row>
    <row r="425" spans="1:9">
      <c r="A425" t="s">
        <v>465</v>
      </c>
      <c r="B425" s="1" t="s">
        <v>454</v>
      </c>
      <c r="C425">
        <v>13</v>
      </c>
      <c r="D425">
        <v>6</v>
      </c>
      <c r="E425">
        <v>2</v>
      </c>
      <c r="F425">
        <v>1</v>
      </c>
      <c r="G425">
        <v>2</v>
      </c>
      <c r="H425">
        <v>0</v>
      </c>
      <c r="I425">
        <v>0</v>
      </c>
    </row>
    <row r="426" spans="1:9">
      <c r="A426" t="s">
        <v>465</v>
      </c>
      <c r="B426" s="1" t="s">
        <v>455</v>
      </c>
      <c r="C426">
        <v>11</v>
      </c>
      <c r="D426">
        <v>2</v>
      </c>
      <c r="E426">
        <v>0</v>
      </c>
      <c r="F426">
        <v>6</v>
      </c>
      <c r="G426">
        <v>5</v>
      </c>
      <c r="H426">
        <v>0</v>
      </c>
      <c r="I426">
        <v>0</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J53"/>
  <sheetViews>
    <sheetView workbookViewId="0">
      <selection activeCell="C44" sqref="C44"/>
    </sheetView>
  </sheetViews>
  <sheetFormatPr baseColWidth="10" defaultRowHeight="12.75"/>
  <cols>
    <col min="1" max="1" width="18.83203125" customWidth="1"/>
    <col min="2" max="2" width="16.33203125" customWidth="1"/>
  </cols>
  <sheetData>
    <row r="1" spans="1:36">
      <c r="C1" t="s">
        <v>0</v>
      </c>
      <c r="G1" t="s">
        <v>1</v>
      </c>
      <c r="L1" t="s">
        <v>2</v>
      </c>
      <c r="O1" t="s">
        <v>3</v>
      </c>
      <c r="U1" t="s">
        <v>4</v>
      </c>
      <c r="Y1" t="s">
        <v>5</v>
      </c>
      <c r="AC1" t="s">
        <v>6</v>
      </c>
      <c r="AH1" t="s">
        <v>7</v>
      </c>
      <c r="AJ1" s="1"/>
    </row>
    <row r="2" spans="1:36">
      <c r="A2" t="s">
        <v>52</v>
      </c>
      <c r="C2" t="s">
        <v>53</v>
      </c>
      <c r="G2" t="s">
        <v>54</v>
      </c>
      <c r="L2">
        <v>373</v>
      </c>
      <c r="O2" t="s">
        <v>55</v>
      </c>
      <c r="U2">
        <v>567</v>
      </c>
      <c r="Y2" t="s">
        <v>56</v>
      </c>
      <c r="AC2" t="s">
        <v>57</v>
      </c>
      <c r="AH2">
        <v>553</v>
      </c>
    </row>
    <row r="3" spans="1:36">
      <c r="A3" t="s">
        <v>58</v>
      </c>
      <c r="C3">
        <v>299</v>
      </c>
      <c r="G3">
        <v>48</v>
      </c>
      <c r="L3">
        <v>15</v>
      </c>
      <c r="O3">
        <v>145</v>
      </c>
      <c r="U3">
        <v>25</v>
      </c>
      <c r="Y3">
        <v>15</v>
      </c>
      <c r="AC3">
        <v>31</v>
      </c>
      <c r="AH3">
        <v>19</v>
      </c>
    </row>
    <row r="4" spans="1:36">
      <c r="A4" t="s">
        <v>59</v>
      </c>
      <c r="C4">
        <v>448</v>
      </c>
      <c r="G4">
        <v>153</v>
      </c>
      <c r="L4">
        <v>13</v>
      </c>
      <c r="O4">
        <v>79</v>
      </c>
      <c r="U4">
        <v>89</v>
      </c>
      <c r="Y4">
        <v>32</v>
      </c>
      <c r="AC4">
        <v>32</v>
      </c>
      <c r="AH4">
        <v>49</v>
      </c>
    </row>
    <row r="5" spans="1:36">
      <c r="A5" t="s">
        <v>60</v>
      </c>
      <c r="C5" t="s">
        <v>61</v>
      </c>
      <c r="G5">
        <v>448</v>
      </c>
      <c r="L5">
        <v>102</v>
      </c>
      <c r="O5">
        <v>605</v>
      </c>
      <c r="U5">
        <v>205</v>
      </c>
      <c r="Y5">
        <v>246</v>
      </c>
      <c r="AC5">
        <v>118</v>
      </c>
      <c r="AH5">
        <v>142</v>
      </c>
    </row>
    <row r="6" spans="1:36">
      <c r="A6" t="s">
        <v>62</v>
      </c>
      <c r="C6">
        <v>602</v>
      </c>
      <c r="G6">
        <v>174</v>
      </c>
      <c r="L6">
        <v>30</v>
      </c>
      <c r="O6">
        <v>201</v>
      </c>
      <c r="U6">
        <v>26</v>
      </c>
      <c r="Y6">
        <v>39</v>
      </c>
      <c r="AC6">
        <v>100</v>
      </c>
      <c r="AH6">
        <v>32</v>
      </c>
    </row>
    <row r="7" spans="1:36">
      <c r="A7" t="s">
        <v>63</v>
      </c>
      <c r="C7" t="s">
        <v>64</v>
      </c>
      <c r="G7">
        <v>352</v>
      </c>
      <c r="L7">
        <v>13</v>
      </c>
      <c r="O7">
        <v>320</v>
      </c>
      <c r="U7">
        <v>21</v>
      </c>
      <c r="Y7">
        <v>124</v>
      </c>
      <c r="AC7">
        <v>497</v>
      </c>
      <c r="AH7">
        <v>91</v>
      </c>
    </row>
    <row r="8" spans="1:36">
      <c r="A8" t="s">
        <v>65</v>
      </c>
      <c r="C8">
        <v>237</v>
      </c>
      <c r="G8">
        <v>66</v>
      </c>
      <c r="L8">
        <v>10</v>
      </c>
      <c r="O8">
        <v>127</v>
      </c>
      <c r="U8">
        <v>8</v>
      </c>
      <c r="Y8">
        <v>4</v>
      </c>
      <c r="AC8">
        <v>13</v>
      </c>
      <c r="AH8">
        <v>10</v>
      </c>
    </row>
    <row r="9" spans="1:36">
      <c r="A9" t="s">
        <v>66</v>
      </c>
      <c r="C9">
        <v>518</v>
      </c>
      <c r="G9">
        <v>120</v>
      </c>
      <c r="L9">
        <v>11</v>
      </c>
      <c r="O9">
        <v>133</v>
      </c>
      <c r="U9">
        <v>1</v>
      </c>
      <c r="Y9">
        <v>223</v>
      </c>
      <c r="AC9">
        <v>11</v>
      </c>
      <c r="AH9">
        <v>18</v>
      </c>
    </row>
    <row r="10" spans="1:36">
      <c r="A10" t="s">
        <v>67</v>
      </c>
      <c r="C10">
        <v>271</v>
      </c>
      <c r="G10">
        <v>35</v>
      </c>
      <c r="L10">
        <v>16</v>
      </c>
      <c r="O10">
        <v>128</v>
      </c>
      <c r="U10">
        <v>17</v>
      </c>
      <c r="Y10">
        <v>25</v>
      </c>
      <c r="AC10">
        <v>46</v>
      </c>
      <c r="AH10">
        <v>3</v>
      </c>
    </row>
    <row r="11" spans="1:36">
      <c r="A11" t="s">
        <v>68</v>
      </c>
      <c r="C11">
        <v>368</v>
      </c>
      <c r="G11">
        <v>66</v>
      </c>
      <c r="L11">
        <v>18</v>
      </c>
      <c r="O11">
        <v>161</v>
      </c>
      <c r="U11">
        <v>24</v>
      </c>
      <c r="Y11">
        <v>23</v>
      </c>
      <c r="AC11">
        <v>68</v>
      </c>
      <c r="AH11">
        <v>7</v>
      </c>
    </row>
    <row r="12" spans="1:36">
      <c r="A12" t="s">
        <v>69</v>
      </c>
      <c r="C12">
        <v>318</v>
      </c>
      <c r="G12">
        <v>50</v>
      </c>
      <c r="L12">
        <v>5</v>
      </c>
      <c r="O12">
        <v>164</v>
      </c>
      <c r="U12">
        <v>17</v>
      </c>
      <c r="Y12">
        <v>48</v>
      </c>
      <c r="AC12">
        <v>22</v>
      </c>
      <c r="AH12">
        <v>12</v>
      </c>
    </row>
    <row r="13" spans="1:36">
      <c r="A13" t="s">
        <v>70</v>
      </c>
      <c r="C13">
        <v>183</v>
      </c>
      <c r="G13">
        <v>27</v>
      </c>
      <c r="L13">
        <v>19</v>
      </c>
      <c r="O13">
        <v>110</v>
      </c>
      <c r="U13">
        <v>9</v>
      </c>
      <c r="Y13">
        <v>12</v>
      </c>
      <c r="AC13">
        <v>2</v>
      </c>
      <c r="AH13">
        <v>4</v>
      </c>
    </row>
    <row r="14" spans="1:36">
      <c r="A14" t="s">
        <v>71</v>
      </c>
      <c r="C14" t="s">
        <v>72</v>
      </c>
      <c r="G14">
        <v>339</v>
      </c>
      <c r="L14">
        <v>29</v>
      </c>
      <c r="O14">
        <v>538</v>
      </c>
      <c r="U14">
        <v>6</v>
      </c>
      <c r="Y14">
        <v>62</v>
      </c>
      <c r="AC14">
        <v>38</v>
      </c>
      <c r="AH14">
        <v>85</v>
      </c>
    </row>
    <row r="15" spans="1:36">
      <c r="A15" t="s">
        <v>73</v>
      </c>
      <c r="C15">
        <v>225</v>
      </c>
      <c r="G15">
        <v>42</v>
      </c>
      <c r="L15">
        <v>30</v>
      </c>
      <c r="O15">
        <v>94</v>
      </c>
      <c r="U15">
        <v>15</v>
      </c>
      <c r="Y15">
        <v>18</v>
      </c>
      <c r="AC15">
        <v>7</v>
      </c>
      <c r="AH15">
        <v>19</v>
      </c>
    </row>
    <row r="16" spans="1:36">
      <c r="A16" t="s">
        <v>74</v>
      </c>
      <c r="C16">
        <v>182</v>
      </c>
      <c r="G16">
        <v>31</v>
      </c>
      <c r="L16">
        <v>14</v>
      </c>
      <c r="O16">
        <v>50</v>
      </c>
      <c r="U16">
        <v>28</v>
      </c>
      <c r="Y16">
        <v>46</v>
      </c>
      <c r="AC16">
        <v>0</v>
      </c>
      <c r="AH16">
        <v>13</v>
      </c>
    </row>
    <row r="17" spans="1:34">
      <c r="A17" t="s">
        <v>75</v>
      </c>
      <c r="C17">
        <v>162</v>
      </c>
      <c r="G17">
        <v>9</v>
      </c>
      <c r="L17">
        <v>12</v>
      </c>
      <c r="O17">
        <v>69</v>
      </c>
      <c r="U17">
        <v>25</v>
      </c>
      <c r="Y17">
        <v>25</v>
      </c>
      <c r="AC17">
        <v>14</v>
      </c>
      <c r="AH17">
        <v>9</v>
      </c>
    </row>
    <row r="18" spans="1:34">
      <c r="A18" t="s">
        <v>76</v>
      </c>
      <c r="C18">
        <v>45</v>
      </c>
      <c r="G18">
        <v>5</v>
      </c>
      <c r="L18">
        <v>1</v>
      </c>
      <c r="O18">
        <v>21</v>
      </c>
      <c r="U18">
        <v>0</v>
      </c>
      <c r="Y18">
        <v>11</v>
      </c>
      <c r="AC18">
        <v>0</v>
      </c>
      <c r="AH18">
        <v>7</v>
      </c>
    </row>
    <row r="19" spans="1:34">
      <c r="A19" t="s">
        <v>77</v>
      </c>
      <c r="C19">
        <v>85</v>
      </c>
      <c r="G19">
        <v>8</v>
      </c>
      <c r="L19">
        <v>7</v>
      </c>
      <c r="O19">
        <v>38</v>
      </c>
      <c r="U19">
        <v>15</v>
      </c>
      <c r="Y19">
        <v>11</v>
      </c>
      <c r="AC19">
        <v>1</v>
      </c>
      <c r="AH19">
        <v>3</v>
      </c>
    </row>
    <row r="20" spans="1:34">
      <c r="A20" t="s">
        <v>78</v>
      </c>
      <c r="C20">
        <v>68</v>
      </c>
      <c r="G20">
        <v>9</v>
      </c>
      <c r="L20">
        <v>1</v>
      </c>
      <c r="O20">
        <v>30</v>
      </c>
      <c r="U20">
        <v>6</v>
      </c>
      <c r="Y20">
        <v>19</v>
      </c>
      <c r="AC20">
        <v>1</v>
      </c>
      <c r="AH20">
        <v>3</v>
      </c>
    </row>
    <row r="21" spans="1:34">
      <c r="A21" t="s">
        <v>79</v>
      </c>
      <c r="C21">
        <v>148</v>
      </c>
      <c r="G21">
        <v>25</v>
      </c>
      <c r="L21">
        <v>12</v>
      </c>
      <c r="O21">
        <v>41</v>
      </c>
      <c r="U21">
        <v>15</v>
      </c>
      <c r="Y21">
        <v>37</v>
      </c>
      <c r="AC21">
        <v>13</v>
      </c>
      <c r="AH21">
        <v>4</v>
      </c>
    </row>
    <row r="22" spans="1:34">
      <c r="A22" t="s">
        <v>80</v>
      </c>
      <c r="C22">
        <v>145</v>
      </c>
      <c r="G22">
        <v>10</v>
      </c>
      <c r="L22">
        <v>9</v>
      </c>
      <c r="O22">
        <v>45</v>
      </c>
      <c r="U22">
        <v>9</v>
      </c>
      <c r="Y22">
        <v>22</v>
      </c>
      <c r="AC22">
        <v>29</v>
      </c>
      <c r="AH22">
        <v>20</v>
      </c>
    </row>
    <row r="23" spans="1:34">
      <c r="A23" t="s">
        <v>81</v>
      </c>
      <c r="C23">
        <v>60</v>
      </c>
      <c r="G23">
        <v>10</v>
      </c>
      <c r="L23">
        <v>2</v>
      </c>
      <c r="O23">
        <v>38</v>
      </c>
      <c r="U23">
        <v>4</v>
      </c>
      <c r="Y23">
        <v>2</v>
      </c>
      <c r="AC23">
        <v>3</v>
      </c>
      <c r="AH23">
        <v>1</v>
      </c>
    </row>
    <row r="24" spans="1:34">
      <c r="A24" t="s">
        <v>82</v>
      </c>
      <c r="C24">
        <v>34</v>
      </c>
      <c r="G24">
        <v>8</v>
      </c>
      <c r="L24">
        <v>3</v>
      </c>
      <c r="O24">
        <v>13</v>
      </c>
      <c r="U24">
        <v>1</v>
      </c>
      <c r="Y24">
        <v>8</v>
      </c>
      <c r="AC24">
        <v>1</v>
      </c>
      <c r="AH24">
        <v>0</v>
      </c>
    </row>
    <row r="26" spans="1:34">
      <c r="D26" t="s">
        <v>0</v>
      </c>
      <c r="H26" t="s">
        <v>1</v>
      </c>
      <c r="M26" t="s">
        <v>2</v>
      </c>
      <c r="R26" t="s">
        <v>3</v>
      </c>
      <c r="V26" t="s">
        <v>4</v>
      </c>
      <c r="Z26" t="s">
        <v>5</v>
      </c>
      <c r="AD26" t="s">
        <v>6</v>
      </c>
      <c r="AH26" t="s">
        <v>7</v>
      </c>
    </row>
    <row r="27" spans="1:34">
      <c r="A27" t="s">
        <v>83</v>
      </c>
      <c r="D27" t="s">
        <v>84</v>
      </c>
      <c r="H27" t="s">
        <v>85</v>
      </c>
      <c r="M27">
        <v>295</v>
      </c>
      <c r="R27" t="s">
        <v>86</v>
      </c>
      <c r="V27">
        <v>520</v>
      </c>
      <c r="Z27" t="s">
        <v>87</v>
      </c>
      <c r="AD27">
        <v>294</v>
      </c>
      <c r="AH27">
        <v>393</v>
      </c>
    </row>
    <row r="28" spans="1:34">
      <c r="A28" t="s">
        <v>88</v>
      </c>
      <c r="D28">
        <v>528</v>
      </c>
      <c r="H28">
        <v>148</v>
      </c>
      <c r="M28">
        <v>42</v>
      </c>
      <c r="R28">
        <v>182</v>
      </c>
      <c r="V28">
        <v>30</v>
      </c>
      <c r="Z28">
        <v>79</v>
      </c>
      <c r="AD28">
        <v>28</v>
      </c>
      <c r="AH28">
        <v>20</v>
      </c>
    </row>
    <row r="29" spans="1:34">
      <c r="A29" t="s">
        <v>89</v>
      </c>
      <c r="D29">
        <v>464</v>
      </c>
      <c r="H29">
        <v>125</v>
      </c>
      <c r="M29">
        <v>15</v>
      </c>
      <c r="R29">
        <v>129</v>
      </c>
      <c r="V29">
        <v>31</v>
      </c>
      <c r="Z29">
        <v>70</v>
      </c>
      <c r="AD29">
        <v>55</v>
      </c>
      <c r="AH29">
        <v>39</v>
      </c>
    </row>
    <row r="30" spans="1:34">
      <c r="A30" t="s">
        <v>90</v>
      </c>
      <c r="D30">
        <v>53</v>
      </c>
      <c r="H30">
        <v>4</v>
      </c>
      <c r="M30">
        <v>0</v>
      </c>
      <c r="R30">
        <v>13</v>
      </c>
      <c r="V30">
        <v>8</v>
      </c>
      <c r="Z30">
        <v>21</v>
      </c>
      <c r="AD30">
        <v>3</v>
      </c>
      <c r="AH30">
        <v>3</v>
      </c>
    </row>
    <row r="31" spans="1:34">
      <c r="A31" t="s">
        <v>91</v>
      </c>
      <c r="D31">
        <v>243</v>
      </c>
      <c r="H31">
        <v>20</v>
      </c>
      <c r="M31">
        <v>8</v>
      </c>
      <c r="R31">
        <v>133</v>
      </c>
      <c r="V31">
        <v>26</v>
      </c>
      <c r="Z31">
        <v>40</v>
      </c>
      <c r="AD31">
        <v>12</v>
      </c>
      <c r="AH31">
        <v>3</v>
      </c>
    </row>
    <row r="32" spans="1:34">
      <c r="A32" t="s">
        <v>92</v>
      </c>
      <c r="D32">
        <v>123</v>
      </c>
      <c r="H32">
        <v>26</v>
      </c>
      <c r="M32">
        <v>2</v>
      </c>
      <c r="R32">
        <v>68</v>
      </c>
      <c r="V32">
        <v>5</v>
      </c>
      <c r="Z32">
        <v>14</v>
      </c>
      <c r="AD32">
        <v>4</v>
      </c>
      <c r="AH32">
        <v>4</v>
      </c>
    </row>
    <row r="33" spans="1:34">
      <c r="A33" t="s">
        <v>93</v>
      </c>
      <c r="D33">
        <v>174</v>
      </c>
      <c r="H33">
        <v>52</v>
      </c>
      <c r="M33">
        <v>7</v>
      </c>
      <c r="R33">
        <v>70</v>
      </c>
      <c r="V33">
        <v>3</v>
      </c>
      <c r="Z33">
        <v>25</v>
      </c>
      <c r="AD33">
        <v>4</v>
      </c>
      <c r="AH33">
        <v>14</v>
      </c>
    </row>
    <row r="34" spans="1:34">
      <c r="A34" t="s">
        <v>94</v>
      </c>
      <c r="D34">
        <v>98</v>
      </c>
      <c r="H34">
        <v>17</v>
      </c>
      <c r="M34">
        <v>4</v>
      </c>
      <c r="R34">
        <v>33</v>
      </c>
      <c r="V34">
        <v>18</v>
      </c>
      <c r="Z34">
        <v>21</v>
      </c>
      <c r="AD34">
        <v>1</v>
      </c>
      <c r="AH34">
        <v>4</v>
      </c>
    </row>
    <row r="35" spans="1:34">
      <c r="A35" t="s">
        <v>95</v>
      </c>
      <c r="D35">
        <v>328</v>
      </c>
      <c r="H35">
        <v>30</v>
      </c>
      <c r="M35">
        <v>11</v>
      </c>
      <c r="R35">
        <v>135</v>
      </c>
      <c r="V35">
        <v>15</v>
      </c>
      <c r="Z35">
        <v>111</v>
      </c>
      <c r="AD35">
        <v>9</v>
      </c>
      <c r="AH35">
        <v>18</v>
      </c>
    </row>
    <row r="36" spans="1:34">
      <c r="A36" t="s">
        <v>96</v>
      </c>
      <c r="D36">
        <v>98</v>
      </c>
      <c r="H36">
        <v>27</v>
      </c>
      <c r="M36">
        <v>0</v>
      </c>
      <c r="R36">
        <v>13</v>
      </c>
      <c r="V36">
        <v>33</v>
      </c>
      <c r="Z36">
        <v>20</v>
      </c>
      <c r="AD36">
        <v>1</v>
      </c>
      <c r="AH36">
        <v>3</v>
      </c>
    </row>
    <row r="37" spans="1:34">
      <c r="A37" t="s">
        <v>97</v>
      </c>
      <c r="D37">
        <v>338</v>
      </c>
      <c r="H37">
        <v>38</v>
      </c>
      <c r="M37">
        <v>49</v>
      </c>
      <c r="R37">
        <v>109</v>
      </c>
      <c r="V37">
        <v>15</v>
      </c>
      <c r="Z37">
        <v>86</v>
      </c>
      <c r="AD37">
        <v>26</v>
      </c>
      <c r="AH37">
        <v>16</v>
      </c>
    </row>
    <row r="38" spans="1:34">
      <c r="A38" t="s">
        <v>98</v>
      </c>
      <c r="D38">
        <v>143</v>
      </c>
      <c r="H38">
        <v>14</v>
      </c>
      <c r="M38">
        <v>9</v>
      </c>
      <c r="R38">
        <v>84</v>
      </c>
      <c r="V38">
        <v>13</v>
      </c>
      <c r="Z38">
        <v>16</v>
      </c>
      <c r="AD38">
        <v>1</v>
      </c>
      <c r="AH38">
        <v>5</v>
      </c>
    </row>
    <row r="39" spans="1:34">
      <c r="A39" t="s">
        <v>99</v>
      </c>
      <c r="D39">
        <v>237</v>
      </c>
      <c r="H39">
        <v>29</v>
      </c>
      <c r="M39">
        <v>28</v>
      </c>
      <c r="R39">
        <v>73</v>
      </c>
      <c r="V39">
        <v>28</v>
      </c>
      <c r="Z39">
        <v>44</v>
      </c>
      <c r="AD39">
        <v>9</v>
      </c>
      <c r="AH39">
        <v>25</v>
      </c>
    </row>
    <row r="40" spans="1:34">
      <c r="A40" t="s">
        <v>100</v>
      </c>
      <c r="D40">
        <v>367</v>
      </c>
      <c r="H40">
        <v>60</v>
      </c>
      <c r="M40">
        <v>20</v>
      </c>
      <c r="R40">
        <v>153</v>
      </c>
      <c r="V40">
        <v>17</v>
      </c>
      <c r="Z40">
        <v>60</v>
      </c>
      <c r="AD40">
        <v>18</v>
      </c>
      <c r="AH40">
        <v>39</v>
      </c>
    </row>
    <row r="41" spans="1:34">
      <c r="A41" t="s">
        <v>101</v>
      </c>
      <c r="D41">
        <v>550</v>
      </c>
      <c r="H41">
        <v>192</v>
      </c>
      <c r="M41">
        <v>3</v>
      </c>
      <c r="R41">
        <v>217</v>
      </c>
      <c r="V41">
        <v>9</v>
      </c>
      <c r="Z41">
        <v>60</v>
      </c>
      <c r="AD41">
        <v>18</v>
      </c>
      <c r="AH41">
        <v>52</v>
      </c>
    </row>
    <row r="42" spans="1:34">
      <c r="A42" t="s">
        <v>102</v>
      </c>
      <c r="D42">
        <v>275</v>
      </c>
      <c r="H42">
        <v>81</v>
      </c>
      <c r="M42">
        <v>0</v>
      </c>
      <c r="R42">
        <v>92</v>
      </c>
      <c r="V42">
        <v>8</v>
      </c>
      <c r="Z42">
        <v>53</v>
      </c>
      <c r="AD42">
        <v>15</v>
      </c>
      <c r="AH42">
        <v>27</v>
      </c>
    </row>
    <row r="43" spans="1:34">
      <c r="A43" t="s">
        <v>103</v>
      </c>
      <c r="D43">
        <v>16</v>
      </c>
      <c r="H43">
        <v>8</v>
      </c>
      <c r="M43">
        <v>0</v>
      </c>
      <c r="R43">
        <v>3</v>
      </c>
      <c r="V43">
        <v>1</v>
      </c>
      <c r="Z43">
        <v>3</v>
      </c>
      <c r="AD43">
        <v>0</v>
      </c>
      <c r="AH43">
        <v>1</v>
      </c>
    </row>
    <row r="44" spans="1:34">
      <c r="A44" t="s">
        <v>104</v>
      </c>
      <c r="D44">
        <v>172</v>
      </c>
      <c r="H44">
        <v>43</v>
      </c>
      <c r="M44">
        <v>12</v>
      </c>
      <c r="R44">
        <v>73</v>
      </c>
      <c r="V44">
        <v>16</v>
      </c>
      <c r="Z44">
        <v>12</v>
      </c>
      <c r="AD44">
        <v>4</v>
      </c>
      <c r="AH44">
        <v>12</v>
      </c>
    </row>
    <row r="45" spans="1:34">
      <c r="A45" t="s">
        <v>105</v>
      </c>
      <c r="D45">
        <v>941</v>
      </c>
      <c r="H45">
        <v>288</v>
      </c>
      <c r="M45">
        <v>25</v>
      </c>
      <c r="R45">
        <v>294</v>
      </c>
      <c r="V45">
        <v>50</v>
      </c>
      <c r="Z45">
        <v>151</v>
      </c>
      <c r="AD45">
        <v>65</v>
      </c>
      <c r="AH45">
        <v>69</v>
      </c>
    </row>
    <row r="46" spans="1:34">
      <c r="A46" t="s">
        <v>106</v>
      </c>
      <c r="D46">
        <v>68</v>
      </c>
      <c r="H46">
        <v>19</v>
      </c>
      <c r="M46">
        <v>1</v>
      </c>
      <c r="R46">
        <v>14</v>
      </c>
      <c r="V46">
        <v>1</v>
      </c>
      <c r="Z46">
        <v>20</v>
      </c>
      <c r="AD46">
        <v>10</v>
      </c>
      <c r="AH46">
        <v>2</v>
      </c>
    </row>
    <row r="47" spans="1:34">
      <c r="A47" t="s">
        <v>107</v>
      </c>
      <c r="D47">
        <v>74</v>
      </c>
      <c r="H47">
        <v>17</v>
      </c>
      <c r="M47">
        <v>3</v>
      </c>
      <c r="R47">
        <v>10</v>
      </c>
      <c r="V47">
        <v>12</v>
      </c>
      <c r="Z47">
        <v>28</v>
      </c>
      <c r="AD47">
        <v>0</v>
      </c>
      <c r="AH47">
        <v>4</v>
      </c>
    </row>
    <row r="48" spans="1:34">
      <c r="A48" t="s">
        <v>108</v>
      </c>
      <c r="D48">
        <v>165</v>
      </c>
      <c r="H48">
        <v>14</v>
      </c>
      <c r="M48">
        <v>4</v>
      </c>
      <c r="R48">
        <v>13</v>
      </c>
      <c r="V48">
        <v>108</v>
      </c>
      <c r="Z48">
        <v>18</v>
      </c>
      <c r="AD48">
        <v>3</v>
      </c>
      <c r="AH48">
        <v>5</v>
      </c>
    </row>
    <row r="49" spans="1:34">
      <c r="A49" t="s">
        <v>109</v>
      </c>
      <c r="D49">
        <v>113</v>
      </c>
      <c r="H49">
        <v>20</v>
      </c>
      <c r="M49">
        <v>13</v>
      </c>
      <c r="R49">
        <v>50</v>
      </c>
      <c r="V49">
        <v>6</v>
      </c>
      <c r="Z49">
        <v>13</v>
      </c>
      <c r="AD49">
        <v>5</v>
      </c>
      <c r="AH49">
        <v>5</v>
      </c>
    </row>
    <row r="50" spans="1:34">
      <c r="A50" t="s">
        <v>110</v>
      </c>
      <c r="D50">
        <v>81</v>
      </c>
      <c r="H50">
        <v>12</v>
      </c>
      <c r="M50">
        <v>5</v>
      </c>
      <c r="R50">
        <v>26</v>
      </c>
      <c r="V50">
        <v>11</v>
      </c>
      <c r="Z50">
        <v>12</v>
      </c>
      <c r="AD50">
        <v>2</v>
      </c>
      <c r="AH50">
        <v>12</v>
      </c>
    </row>
    <row r="51" spans="1:34">
      <c r="A51" t="s">
        <v>111</v>
      </c>
      <c r="D51">
        <v>47</v>
      </c>
      <c r="H51">
        <v>6</v>
      </c>
      <c r="M51">
        <v>1</v>
      </c>
      <c r="R51">
        <v>20</v>
      </c>
      <c r="V51">
        <v>7</v>
      </c>
      <c r="Z51">
        <v>9</v>
      </c>
      <c r="AD51">
        <v>1</v>
      </c>
      <c r="AH51">
        <v>3</v>
      </c>
    </row>
    <row r="52" spans="1:34">
      <c r="A52" t="s">
        <v>112</v>
      </c>
      <c r="D52">
        <v>95</v>
      </c>
      <c r="H52">
        <v>20</v>
      </c>
      <c r="M52">
        <v>3</v>
      </c>
      <c r="R52">
        <v>26</v>
      </c>
      <c r="V52">
        <v>24</v>
      </c>
      <c r="Z52">
        <v>17</v>
      </c>
      <c r="AD52">
        <v>0</v>
      </c>
      <c r="AH52">
        <v>5</v>
      </c>
    </row>
    <row r="53" spans="1:34">
      <c r="A53" t="s">
        <v>113</v>
      </c>
      <c r="D53">
        <v>165</v>
      </c>
      <c r="H53">
        <v>16</v>
      </c>
      <c r="M53">
        <v>28</v>
      </c>
      <c r="R53">
        <v>79</v>
      </c>
      <c r="V53">
        <v>26</v>
      </c>
      <c r="Z53">
        <v>13</v>
      </c>
      <c r="AD53">
        <v>0</v>
      </c>
      <c r="AH53">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s q m i d = " c 8 2 9 7 d 3 6 - b 4 d 3 - 4 8 5 7 - a 3 c f - a 5 3 1 c 3 a e 9 7 a b "   x m l n s = " h t t p : / / s c h e m a s . m i c r o s o f t . c o m / D a t a M a s h u p " > A A A A A B c D A A B Q S w M E F A A C A A g A g W P J S t z 3 K b 2 n A A A A + A A A A B I A H A B D b 2 5 m a W c v U G F j a 2 F n Z S 5 4 b W w g o h g A K K A U A A A A A A A A A A A A A A A A A A A A A A A A A A A A h Y 8 x D o I w G I W v Q r r T U m B A 8 l M G V 1 E T E + N a S 4 V G K I Y W y 9 0 c P J J X k E R R N 8 f 3 8 r 3 k e 4 / b H f K x b b y r 7 I 3 q d I Y o D p A n t e h K p a s M D f b k J y h n s O X i z C v p T b A 2 6 W h U h m p r L y k h z j n s I t z 1 F Q m D g J J D s d q J W r b c V 9 p Y r o V E n 1 X 5 f 4 U Y 7 F 8 y L M R R g u N 4 Q T F N K J C 5 h k L p L x J O x j g A 8 l P C c m j s 0 E u m j / 5 6 A 2 S O Q N 4 v 2 B N Q S w M E F A A C A A g A g W P J 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j y U o o i k e 4 D g A A A B E A A A A T A B w A R m 9 y b X V s Y X M v U 2 V j d G l v b j E u b S C i G A A o o B Q A A A A A A A A A A A A A A A A A A A A A A A A A A A A r T k 0 u y c z P U w i G 0 I b W A F B L A Q I t A B Q A A g A I A I F j y U r c 9 y m 9 p w A A A P g A A A A S A A A A A A A A A A A A A A A A A A A A A A B D b 2 5 m a W c v U G F j a 2 F n Z S 5 4 b W x Q S w E C L Q A U A A I A C A C B Y 8 l K D 8 r p q 6 Q A A A D p A A A A E w A A A A A A A A A A A A A A A A D z A A A A W 0 N v b n R l b n R f V H l w Z X N d L n h t b F B L A Q I t A B Q A A g A I A I F j y 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z w 2 c b 6 I Q m R b T p H f 7 i C a l y A A A A A A I A A A A A A A N m A A D A A A A A E A A A A M 2 I w q g L C K L T k o B e X F r S 9 5 s A A A A A B I A A A K A A A A A Q A A A A Z M + 0 K J A 5 t T 6 K q Z c n o W L s D 1 A A A A B 5 / w + t s l p b w R B x S H e c s 4 d 5 Q r P t l D 2 3 U e d I A O E Z r 9 z g q R F j c R 0 n B t + m X 4 F e x H l N x h 1 C n b z l d c D m k M 3 R 6 S i + k v P L U k 1 w 8 u v 6 H O g e j o x U B 9 X P t h Q A A A A 6 / q O 2 6 w j D C P P d 0 P b 6 + j 5 s E v B b C Q = = < / D a t a M a s h u p > 
</file>

<file path=customXml/itemProps1.xml><?xml version="1.0" encoding="utf-8"?>
<ds:datastoreItem xmlns:ds="http://schemas.openxmlformats.org/officeDocument/2006/customXml" ds:itemID="{6533AE0A-3A36-4D40-8935-505D880E0BAA}">
  <ds:schemaRefs>
    <ds:schemaRef ds:uri="http://schemas.microsoft.com/PowerBIAddIn"/>
  </ds:schemaRefs>
</ds:datastoreItem>
</file>

<file path=customXml/itemProps2.xml><?xml version="1.0" encoding="utf-8"?>
<ds:datastoreItem xmlns:ds="http://schemas.openxmlformats.org/officeDocument/2006/customXml" ds:itemID="{23473E38-883D-425E-AB89-0A3654962D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19</vt:i4>
      </vt:variant>
    </vt:vector>
  </HeadingPairs>
  <TitlesOfParts>
    <vt:vector size="19" baseType="lpstr">
      <vt:lpstr>PT_kom sorter</vt:lpstr>
      <vt:lpstr>Om talla</vt:lpstr>
      <vt:lpstr>T-sortert</vt:lpstr>
      <vt:lpstr>PT_sortert</vt:lpstr>
      <vt:lpstr>T_kommuner</vt:lpstr>
      <vt:lpstr>T_fylk</vt:lpstr>
      <vt:lpstr>D_enkeltkom</vt:lpstr>
      <vt:lpstr>base_flat</vt:lpstr>
      <vt:lpstr>råbase</vt:lpstr>
      <vt:lpstr>PT_kom</vt:lpstr>
      <vt:lpstr>PT_fylk</vt:lpstr>
      <vt:lpstr>base_piv</vt:lpstr>
      <vt:lpstr>PD2</vt:lpstr>
      <vt:lpstr>PT_rang</vt:lpstr>
      <vt:lpstr>PD-fl_komm</vt:lpstr>
      <vt:lpstr>D_fl_kommuner</vt:lpstr>
      <vt:lpstr>PD_fylker</vt:lpstr>
      <vt:lpstr>D_fylker</vt:lpstr>
      <vt:lpstr>base_piv_2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Nedbygging av jordbruksareal. En kartbasert undersøkelse av nedbygging og bruksendringer av jordbruksareal</dc:title>
  <dc:creator>Geir Inge Gundersen (SSB), Margrete Steinnes (SSB) og Jostein Frydenlund (NIBIO)</dc:creator>
  <cp:lastModifiedBy>Sandberg, Johan</cp:lastModifiedBy>
  <dcterms:created xsi:type="dcterms:W3CDTF">2017-06-08T09:23:18Z</dcterms:created>
  <dcterms:modified xsi:type="dcterms:W3CDTF">2019-03-13T12:02:50Z</dcterms:modified>
</cp:coreProperties>
</file>